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9261F3A4-3B5D-4863-9586-7D9F9F5B5B63}" xr6:coauthVersionLast="47" xr6:coauthVersionMax="47" xr10:uidLastSave="{00000000-0000-0000-0000-000000000000}"/>
  <bookViews>
    <workbookView xWindow="-120" yWindow="-120" windowWidth="29040" windowHeight="15840" xr2:uid="{FC507535-5877-4847-862C-EA33D7D76D1A}"/>
  </bookViews>
  <sheets>
    <sheet name="Part b.,c.,d." sheetId="1" r:id="rId1"/>
    <sheet name="Part e." sheetId="3" r:id="rId2"/>
  </sheets>
  <definedNames>
    <definedName name="_________x2">{"'Sheet1'!$A$1:$I$89"}</definedName>
    <definedName name="_________x88888">{"'Sheet1'!$A$1:$I$89"}</definedName>
    <definedName name="________tb2">OFFSET(TB,1,)</definedName>
    <definedName name="________x2">{"'Sheet1'!$A$1:$I$89"}</definedName>
    <definedName name="________x88888">{"'Sheet1'!$A$1:$I$89"}</definedName>
    <definedName name="_______tb2">OFFSET(TB,1,)</definedName>
    <definedName name="_______x2">{"'Sheet1'!$A$1:$I$89"}</definedName>
    <definedName name="_______x88888">{"'Sheet1'!$A$1:$I$89"}</definedName>
    <definedName name="______x2">{"'Sheet1'!$A$1:$I$89"}</definedName>
    <definedName name="______x88888">{"'Sheet1'!$A$1:$I$89"}</definedName>
    <definedName name="_____tb2">OFFSET(TB,1,)</definedName>
    <definedName name="_____x2">{"'Sheet1'!$A$1:$I$89"}</definedName>
    <definedName name="_____x88888">{"'Sheet1'!$A$1:$I$89"}</definedName>
    <definedName name="____tb2">OFFSET(TB,1,)</definedName>
    <definedName name="____x2">{"'Sheet1'!$A$1:$I$89"}</definedName>
    <definedName name="____x88888">{"'Sheet1'!$A$1:$I$89"}</definedName>
    <definedName name="____xlfn.RTD">#NAME?</definedName>
    <definedName name="___tb2">OFFSET(TB,1,)</definedName>
    <definedName name="___x2">{"'Sheet1'!$A$1:$I$89"}</definedName>
    <definedName name="___x88888">{"'Sheet1'!$A$1:$I$89"}</definedName>
    <definedName name="___xlfn.RTD">#NAME?</definedName>
    <definedName name="__FDS_HYPERLINK_TOGGLE_STATE__">"ON"</definedName>
    <definedName name="__IntlFixup">TRUE</definedName>
    <definedName name="__tb2">OFFSET(TB,1,)</definedName>
    <definedName name="__x2">{"'Sheet1'!$A$1:$I$89"}</definedName>
    <definedName name="__x88888">{"'Sheet1'!$A$1:$I$89"}</definedName>
    <definedName name="__xlfn.RTD">#NAME?</definedName>
    <definedName name="_AMO_ContentDefinition_299938498">"'Partitions:7'"</definedName>
    <definedName name="_AMO_ContentDefinition_299938498.0">"'&lt;ContentDefinition name=""Import Monthly Mapics Data for FD68"" rsid=""299938498"" type=""StoredProcess"" format=""REPORTXML"" imgfmt=""ACTIVEX"" created=""05/05/2009 23:28:47"" modifed=""05/05/2009 23:28:47"" user=""ANLGR"" apply=""False"" thread='"</definedName>
    <definedName name="_AMO_ContentDefinition_299938498.1">"'""BACKGROUND"" css=""C:\Program Files\SAS\Shared Files\BIClientStyles\AMODefault.css"" range=""Import_Monthly_Mapics_Data_for_FD68"" auto=""False"" rdc=""False"" mig=""False"" xTime=""00:01:04.3490775"" rTime=""00:00:00.4374300"" bgnew=""False"" nF'"</definedName>
    <definedName name="_AMO_ContentDefinition_299938498.2">"'mt=""False"" grphSet=""False"" imgY=""0"" imgX=""0""&gt;_x000D_
  &lt;files /&gt;_x000D_
  &lt;param n=""DisplayName"" v=""Import Monthly Mapics Data for FD68"" /&gt;_x000D_
  &lt;param n=""ServerName"" v=""SASMain"" /&gt;_x000D_
  &lt;param n=""ResultsOnServer"" v=""False"" /&gt;_x000D_
  &lt;param n=""AMO'"</definedName>
    <definedName name="_AMO_ContentDefinition_299938498.3">"'_Version"" v=""2.1"" /&gt;_x000D_
  &lt;param n=""UIParameter_0"" v=""analysis::ACTUAL"" /&gt;_x000D_
  &lt;param n=""UIParameter_1"" v=""period::200904"" /&gt;_x000D_
  &lt;param n=""UIParameter_2"" v=""cycle::Vestas2"" /&gt;_x000D_
  &lt;param n=""UIParameter_3"" v=""acttype::1"" /&gt;_x000D_
  &lt;param '"</definedName>
    <definedName name="_AMO_ContentDefinition_299938498.4">"'n=""UIParameter_4"" v=""fd::68"" /&gt;_x000D_
  &lt;param n=""UIParameter_5"" v=""country::GB"" /&gt;_x000D_
  &lt;param n=""UIParameter_6"" v=""currency::GBP"" /&gt;_x000D_
  &lt;param n=""UIParameter_7"" v=""schema::AMFLIBC"" /&gt;_x000D_
  &lt;param n=""UIParameter_8"" v=""butype::PBU"" /&gt;_x000D_
  &lt;'"</definedName>
    <definedName name="_AMO_ContentDefinition_299938498.5">"'param n=""UIParameters"" v=""9"" /&gt;_x000D_
  &lt;param n=""StoredProcessID"" v=""A5OM1V0E.AY0006ZW"" /&gt;_x000D_
  &lt;param n=""StoredProcessPath"" v=""Monthly Data Load/Vestas BU Tower/Import Monthly Mapics Data for FD68"" /&gt;_x000D_
  &lt;param n=""RepositoryName"" v=""Foundat'"</definedName>
    <definedName name="_AMO_ContentDefinition_299938498.6">"'ion"" /&gt;_x000D_
  &lt;param n=""ClassName"" v=""SAS.OfficeAddin.StoredProcess"" /&gt;_x000D_
  &lt;param n=""NoVisuals"" v=""1"" /&gt;_x000D_
&lt;/ContentDefinition&gt;'"</definedName>
    <definedName name="_AMO_ContentDefinition_307689594">"'Partitions:7'"</definedName>
    <definedName name="_AMO_ContentDefinition_307689594.0">"'&lt;ContentDefinition name=""CF Import (weekly) for Vestas Towers"" rsid=""307689594"" type=""StoredProcess"" format=""REPORTXML"" imgfmt=""ACTIVEX"" created=""07/28/2006 11:13:58"" modifed=""07/28/2006 11:13:58"" user=""trje"" apply=""False"" thread='"</definedName>
    <definedName name="_AMO_ContentDefinition_307689594.1">"'""BACKGROUND"" css=""C:\Program Files\SAS\Shared Files\BIClientStyles\AMODefault.css"" range=""CF_Import__weekly__for_Vestas_Towers"" auto=""False"" rdc=""False"" mig=""False"" xTime=""00:01:22.6932152"" rTime=""00:00:00.2658443"" bgnew=""False"" n'"</definedName>
    <definedName name="_AMO_ContentDefinition_307689594.2">"'Fmt=""False"" grphSet=""False"" imgY=""0"" imgX=""0""&gt;_x000D_
  &lt;files /&gt;_x000D_
  &lt;param n=""DisplayName"" v=""CF Import (weekly) for Vestas Towers"" /&gt;_x000D_
  &lt;param n=""ServerName"" v=""SASMain"" /&gt;_x000D_
  &lt;param n=""ResultsOnServer"" v=""False"" /&gt;_x000D_
  &lt;param n=""A'"</definedName>
    <definedName name="_AMO_ContentDefinition_307689594.3">"'MO_Version"" v=""2.1"" /&gt;_x000D_
  &lt;param n=""UIParameter_0"" v=""analysis::CFR"" /&gt;_x000D_
  &lt;param n=""UIParameter_1"" v=""period::w30-2006"" /&gt;_x000D_
  &lt;param n=""UIParameter_2"" v=""location::\\rifile\group\_Docs\Financial_reporting\Towers\Local Finance\"" /&gt;_x000D_
  '"</definedName>
    <definedName name="_AMO_ContentDefinition_307689594.4">"'&lt;param n=""UIParameter_3"" v=""cycle::Vestas_CF"" /&gt;_x000D_
  &lt;param n=""UIParameter_4"" v=""actiontype::1"" /&gt;_x000D_
  &lt;param n=""UIParameters"" v=""5"" /&gt;_x000D_
  &lt;param n=""StoredProcessID"" v=""A5GF11T9.AR0012L1"" /&gt;_x000D_
  &lt;param n=""StoredProcessPath"" v=""Cash Flo'"</definedName>
    <definedName name="_AMO_ContentDefinition_307689594.5">"'w Reporting/Vestas BU CF Towers/CF Import (weekly) for Vestas Towers"" /&gt;_x000D_
  &lt;param n=""RepositoryName"" v=""Detail Data Store"" /&gt;_x000D_
  &lt;param n=""ClassName"" v=""SAS.OfficeAddin.StoredProcess"" /&gt;_x000D_
  &lt;param n=""NoVisuals"" v=""1"" /&gt;_x000D_
&lt;/Conte'"</definedName>
    <definedName name="_AMO_ContentDefinition_307689594.6">"'ntDefinition&gt;'"</definedName>
    <definedName name="_AMO_ContentDefinition_437249378">"'Partitions:7'"</definedName>
    <definedName name="_AMO_ContentDefinition_437249378.0">"'&lt;ContentDefinition name=""Import Monthly Mapics Data for FD67"" rsid=""437249378"" type=""StoredProcess"" format=""REPORTXML"" imgfmt=""ACTIVEX"" created=""05/05/2009 23:27:27"" modifed=""05/05/2009 23:27:27"" user=""ANLGR"" apply=""False"" thread='"</definedName>
    <definedName name="_AMO_ContentDefinition_437249378.1">"'""BACKGROUND"" css=""C:\Program Files\SAS\Shared Files\BIClientStyles\AMODefault.css"" range=""Import_Monthly_Mapics_Data_for_FD67_2"" auto=""False"" rdc=""False"" mig=""False"" xTime=""00:01:10.6449450"" rTime=""00:00:00.6873900"" bgnew=""False"" n'"</definedName>
    <definedName name="_AMO_ContentDefinition_437249378.2">"'Fmt=""False"" grphSet=""False"" imgY=""0"" imgX=""0""&gt;_x000D_
  &lt;files /&gt;_x000D_
  &lt;param n=""DisplayName"" v=""Import Monthly Mapics Data for FD67"" /&gt;_x000D_
  &lt;param n=""ServerName"" v=""SASMain"" /&gt;_x000D_
  &lt;param n=""ResultsOnServer"" v=""False"" /&gt;_x000D_
  &lt;param n=""AM'"</definedName>
    <definedName name="_AMO_ContentDefinition_437249378.3">"'O_Version"" v=""2.1"" /&gt;_x000D_
  &lt;param n=""UIParameter_0"" v=""analysis::ACTUAL"" /&gt;_x000D_
  &lt;param n=""UIParameter_1"" v=""period::200904"" /&gt;_x000D_
  &lt;param n=""UIParameter_2"" v=""cycle::Vestas2"" /&gt;_x000D_
  &lt;param n=""UIParameter_3"" v=""acttype::1"" /&gt;_x000D_
  &lt;param'"</definedName>
    <definedName name="_AMO_ContentDefinition_437249378.4">"' n=""UIParameter_4"" v=""fd::67"" /&gt;_x000D_
  &lt;param n=""UIParameter_5"" v=""country::DK"" /&gt;_x000D_
  &lt;param n=""UIParameter_6"" v=""currency::DKK"" /&gt;_x000D_
  &lt;param n=""UIParameter_7"" v=""schema::AMFLIBL"" /&gt;_x000D_
  &lt;param n=""UIParameter_8"" v=""butype::PBU"" /&gt;_x000D_
  '"</definedName>
    <definedName name="_AMO_ContentDefinition_437249378.5">"'&lt;param n=""UIParameters"" v=""9"" /&gt;_x000D_
  &lt;param n=""StoredProcessID"" v=""A5OM1V0E.AY0006ZV"" /&gt;_x000D_
  &lt;param n=""StoredProcessPath"" v=""Monthly Data Load/Vestas BU Tower/Import Monthly Mapics Data for FD67"" /&gt;_x000D_
  &lt;param n=""RepositoryName"" v=""Founda'"</definedName>
    <definedName name="_AMO_ContentDefinition_437249378.6">"'tion"" /&gt;_x000D_
  &lt;param n=""ClassName"" v=""SAS.OfficeAddin.StoredProcess"" /&gt;_x000D_
  &lt;param n=""NoVisuals"" v=""1"" /&gt;_x000D_
&lt;/ContentDefinition&gt;'"</definedName>
    <definedName name="_AMO_ContentDefinition_448845425">"'Partitions:7'"</definedName>
    <definedName name="_AMO_ContentDefinition_448845425.0">"'&lt;ContentDefinition name=""Import RFC for Vestas Mediterranean"" rsid=""448845425"" type=""StoredProcess"" format=""REPORTXML"" imgfmt=""ACTIVEX"" created=""10/12/2008 15:09:57"" modifed=""10/12/2008 15:09:57"" user=""Zsuzsanna Fodor"" apply=""False""'"</definedName>
    <definedName name="_AMO_ContentDefinition_448845425.1">"' thread=""BACKGROUND"" css=""C:\Program Files\SAS\Shared Files\BIClientStyles\AMODefault.css"" range=""Import_RFC_for_Vestas_Mediterranean"" auto=""False"" rdc=""False"" mig=""False"" xTime=""00:01:32.0053340"" rTime=""00:00:00.2811708"" bgnew=""Fa'"</definedName>
    <definedName name="_AMO_ContentDefinition_448845425.2">"'lse"" nFmt=""False"" grphSet=""False"" imgY=""0"" imgX=""0""&gt;_x000D_
  &lt;files /&gt;_x000D_
  &lt;param n=""DisplayName"" v=""Import RFC for Vestas Mediterranean"" /&gt;_x000D_
  &lt;param n=""ServerName"" v=""SASMain"" /&gt;_x000D_
  &lt;param n=""ResultsOnServer"" v=""False"" /&gt;_x000D_
  &lt;para'"</definedName>
    <definedName name="_AMO_ContentDefinition_448845425.3">"'m n=""AMO_Version"" v=""2.1"" /&gt;_x000D_
  &lt;param n=""UIParameter_0"" v=""analysis::RFC3"" /&gt;_x000D_
  &lt;param n=""UIParameter_1"" v=""period::200808"" /&gt;_x000D_
  &lt;param n=""UIParameter_2"" v=""cycle::Vestas2"" /&gt;_x000D_
  &lt;param n=""UIParameter_3"" v=""acttype::1"" /&gt;_x000D_
  &lt;p'"</definedName>
    <definedName name="_AMO_ContentDefinition_448845425.4">"'aram n=""UIParameter_4"" v=""location::\\rifile\group\_Docs\Financial_reporting\Mediterranean\Local Finance\"" /&gt;_x000D_
  &lt;param n=""UIParameter_5"" v=""budgettype::FIN"" /&gt;_x000D_
  &lt;param n=""UIParameter_6"" v=""butype::SBU"" /&gt;_x000D_
  &lt;param n=""UIParameters"" '"</definedName>
    <definedName name="_AMO_ContentDefinition_448845425.5">"'v=""7"" /&gt;_x000D_
  &lt;param n=""StoredProcessID"" v=""A5OM1V0E.AY0035FM"" /&gt;_x000D_
  &lt;param n=""StoredProcessPath"" v=""Monthly Data Load/Vestas Mediterranean/Import RFC for Vestas Mediterranean"" /&gt;_x000D_
  &lt;param n=""RepositoryName"" v=""Foundation"" /&gt;_x000D_
  &lt;param '"</definedName>
    <definedName name="_AMO_ContentDefinition_448845425.6">"'n=""ClassName"" v=""SAS.OfficeAddin.StoredProcess"" /&gt;_x000D_
  &lt;param n=""NoVisuals"" v=""1"" /&gt;_x000D_
&lt;/ContentDefinition&gt;'"</definedName>
    <definedName name="_AMO_ContentDefinition_740954670">"'Partitions:7'"</definedName>
    <definedName name="_AMO_ContentDefinition_740954670.0">"'&lt;ContentDefinition name=""Import Estimate Package for Vestas BU Blades"" rsid=""740954670"" type=""StoredProcess"" format=""REPORTXML"" imgfmt=""ACTIVEX"" created=""10/18/2006 14:11:12"" modifed=""10/18/2006 14:11:12"" user=""Martin Holst Jacobsen""'"</definedName>
    <definedName name="_AMO_ContentDefinition_740954670.1">"' apply=""False"" thread=""BACKGROUND"" css=""C:\Program Files\SAS\Shared Files\BIClientStyles\AMODefault.css"" range=""Import_Estimate_Package_for_Vestas_BU_Blades"" auto=""False"" rdc=""False"" mig=""False"" xTime=""00:00:56.2067115"" rTime=""00:00:'"</definedName>
    <definedName name="_AMO_ContentDefinition_740954670.2">"'00.4404444"" bgnew=""False"" nFmt=""False"" grphSet=""False"" imgY=""0"" imgX=""0""&gt;_x000D_
  &lt;files /&gt;_x000D_
  &lt;param n=""DisplayName"" v=""Import Estimate Package for Vestas BU Blades"" /&gt;_x000D_
  &lt;param n=""ServerName"" v=""SASMain"" /&gt;_x000D_
  &lt;param n=""ResultsOnS'"</definedName>
    <definedName name="_AMO_ContentDefinition_740954670.3">"'erver"" v=""False"" /&gt;_x000D_
  &lt;param n=""AMO_Version"" v=""2.1"" /&gt;_x000D_
  &lt;param n=""UIParameter_0"" v=""analysis::EST1"" /&gt;_x000D_
  &lt;param n=""UIParameter_1"" v=""period_start::200609"" /&gt;_x000D_
  &lt;param n=""UIParameter_2"" v=""period_end::200612"" /&gt;_x000D_
  &lt;param n='"</definedName>
    <definedName name="_AMO_ContentDefinition_740954670.4">"'""UIParameter_3"" v=""location::\\rifile\group\_Docs\Financial_reporting\Blades\Local Finance\"" /&gt;_x000D_
  &lt;param n=""UIParameter_4"" v=""cycle::Vestas"" /&gt;_x000D_
  &lt;param n=""UIParameter_5"" v=""actiontype::1"" /&gt;_x000D_
  &lt;param n=""UIParameters"" v=""6"" /&gt;_x000D_
  &lt;'"</definedName>
    <definedName name="_AMO_ContentDefinition_740954670.5">"'param n=""StoredProcessID"" v=""A5GF11T9.AR000RS1"" /&gt;_x000D_
  &lt;param n=""StoredProcessPath"" v=""Monthly Data Load/Vestas BU Blades/Import Estimate Package for Vestas BU Blades"" /&gt;_x000D_
  &lt;param n=""RepositoryName"" v=""Detail Data Store"" /&gt;_x000D_
  &lt;param n='"</definedName>
    <definedName name="_AMO_ContentDefinition_740954670.6">"'""ClassName"" v=""SAS.OfficeAddin.StoredProcess"" /&gt;_x000D_
  &lt;param n=""NoVisuals"" v=""1"" /&gt;_x000D_
&lt;/ContentDefinition&gt;'"</definedName>
    <definedName name="_AMO_ContentDefinition_767791925">"'Partitions:7'"</definedName>
    <definedName name="_AMO_ContentDefinition_767791925.0">"'&lt;ContentDefinition name=""Import Monthly Mapics Data for FD67"" rsid=""767791925"" type=""StoredProcess"" format=""REPORTXML"" imgfmt=""ACTIVEX"" created=""07/07/2008 13:05:28"" modifed=""07/07/2008 13:05:28"" user=""ANLGR"" apply=""False"" thread='"</definedName>
    <definedName name="_AMO_ContentDefinition_767791925.1">"'""BACKGROUND"" css=""C:\Program Files\SAS\Shared Files\BIClientStyles\AMODefault.css"" range=""Import_Monthly_Mapics_Data_for_FD67"" auto=""False"" rdc=""False"" mig=""False"" xTime=""00:03:01.2112534"" rTime=""00:00:00.5158032"" bgnew=""False"" nF'"</definedName>
    <definedName name="_AMO_ContentDefinition_767791925.2">"'mt=""False"" grphSet=""False"" imgY=""0"" imgX=""0""&gt;_x000D_
  &lt;files /&gt;_x000D_
  &lt;param n=""DisplayName"" v=""Import Monthly Mapics Data for FD67"" /&gt;_x000D_
  &lt;param n=""ServerName"" v=""SASMain"" /&gt;_x000D_
  &lt;param n=""ResultsOnServer"" v=""False"" /&gt;_x000D_
  &lt;param n=""AMO'"</definedName>
    <definedName name="_AMO_ContentDefinition_767791925.3">"'_Version"" v=""2.1"" /&gt;_x000D_
  &lt;param n=""UIParameter_0"" v=""analysis::ACTUAL"" /&gt;_x000D_
  &lt;param n=""UIParameter_1"" v=""period::200806"" /&gt;_x000D_
  &lt;param n=""UIParameter_2"" v=""cycle::Vestas2"" /&gt;_x000D_
  &lt;param n=""UIParameter_3"" v=""acttype::1"" /&gt;_x000D_
  &lt;param '"</definedName>
    <definedName name="_AMO_ContentDefinition_767791925.4">"'n=""UIParameter_4"" v=""fd::67"" /&gt;_x000D_
  &lt;param n=""UIParameter_5"" v=""country::DK"" /&gt;_x000D_
  &lt;param n=""UIParameter_6"" v=""currency::DKK"" /&gt;_x000D_
  &lt;param n=""UIParameter_7"" v=""schema::AMFLIBL"" /&gt;_x000D_
  &lt;param n=""UIParameters"" v=""8"" /&gt;_x000D_
  &lt;param n=""'"</definedName>
    <definedName name="_AMO_ContentDefinition_767791925.5">"'StoredProcessID"" v=""A5OM1V0E.AY0006ZV"" /&gt;_x000D_
  &lt;param n=""StoredProcessPath"" v=""Monthly Data Load/Vestas BU Tower/Import Monthly Mapics Data for FD67"" /&gt;_x000D_
  &lt;param n=""RepositoryName"" v=""Foundation"" /&gt;_x000D_
  &lt;param n=""ClassName"" v=""SAS.OfficeAd'"</definedName>
    <definedName name="_AMO_ContentDefinition_767791925.6">"'din.StoredProcess"" /&gt;_x000D_
  &lt;param n=""NoVisuals"" v=""1"" /&gt;_x000D_
&lt;/ContentDefinition&gt;'"</definedName>
    <definedName name="_AMO_XmlVersion">"'1'"</definedName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RandomNumberGenerator">0</definedName>
    <definedName name="_AtRisk_SimSetting_ReportsList">0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Behavior">0</definedName>
    <definedName name="_AtRisk_SimSetting_StdRecalcWithoutRiskStatic">0</definedName>
    <definedName name="_AtRisk_SimSetting_StdRecalcWithoutRiskStaticPercentile">0.5</definedName>
    <definedName name="_LWK1">{"'NPL @ 30 June 00'!$B$22"}</definedName>
    <definedName name="_Order1">0</definedName>
    <definedName name="_Order2">0</definedName>
    <definedName name="_Regression_Int">1</definedName>
    <definedName name="_tb2">OFFSET(TB,1,)</definedName>
    <definedName name="_UB1">{"'Feb 99'!$A$1:$G$30"}</definedName>
    <definedName name="_UB2">{"'Feb 99'!$A$1:$G$30"}</definedName>
    <definedName name="_x2">{"'Sheet1'!$A$1:$I$89"}</definedName>
    <definedName name="_x88888">{"'Sheet1'!$A$1:$I$89"}</definedName>
    <definedName name="A3_AL">{"'Feb 99'!$A$1:$G$30"}</definedName>
    <definedName name="A5fml">INDIRECT("'A5'!$3:$3")</definedName>
    <definedName name="AAA_DOCTOPS">"AAA_SET"</definedName>
    <definedName name="AAA_duser">"OFF"</definedName>
    <definedName name="AAB_Addin5">"AAB_Description for addin 5,Description for addin 5,Description for addin 5,Description for addin 5,Description for addin 5,Description for addin 5"</definedName>
    <definedName name="AccessDatabase">"C:\DATA\Kevin\Kevin's Model.mdb"</definedName>
    <definedName name="ALI">{"'Feb 99'!$A$1:$G$30"}</definedName>
    <definedName name="allx">Allx3,Allx4,Allx5</definedName>
    <definedName name="anscount">1</definedName>
    <definedName name="AS2DocOpenMode">"AS2DocumentBrowse"</definedName>
    <definedName name="AS2DocOpenMode2">"AS2DocumentEdit"</definedName>
    <definedName name="AS2HasNoAutoHeaderFooter">" "</definedName>
    <definedName name="AS2NamedRange">4</definedName>
    <definedName name="AS2ReportLS">1</definedName>
    <definedName name="AS2SyncStepLS">0</definedName>
    <definedName name="AS2VersionLS">300</definedName>
    <definedName name="BG_Del">15</definedName>
    <definedName name="BG_Ins">4</definedName>
    <definedName name="BG_Mod">6</definedName>
    <definedName name="CALIFORNIA">"AS2DocumentBrowse"</definedName>
    <definedName name="cb_sChart41E9A35_opts">"1, 9, 1, False, 2, False, False, , 0, False, True, 1, 1"</definedName>
    <definedName name="CIQWBGuid">"Esterline FY13 - Norwich - QRE Summary.xlsx"</definedName>
    <definedName name="clra1ball">clra1bp1,clra1bp2</definedName>
    <definedName name="clra1bp1">clra1b1,clra1b2,clra1b3,clra1b4,clra1b5,clra1b6,clra1b7,clra1b8</definedName>
    <definedName name="clra1bp2">clra1b9,clra1b10,clra1b11,clra1b12,clra1b13,clra1b13,clra1b15,clra1b16</definedName>
    <definedName name="cos">{"'Feb 99'!$A$1:$G$30"}</definedName>
    <definedName name="cosw">{"'Feb 99'!$A$1:$G$30"}</definedName>
    <definedName name="dadadsa">{"'Feb 99'!$A$1:$G$30"}</definedName>
    <definedName name="dfd">{"'Percon'!$A$1:$M$1395"}</definedName>
    <definedName name="dfs">{"'Feb 99'!$A$1:$G$30"}</definedName>
    <definedName name="dsf">{"'Feb 99'!$A$1:$G$30"}</definedName>
    <definedName name="dsfdsf">{"'Feb 99'!$A$1:$G$30"}</definedName>
    <definedName name="EssOptions">"A1110000000130000000001100000_0000"</definedName>
    <definedName name="EUR">1</definedName>
    <definedName name="EV__CVPARAMS__">"Any by Any!$B$17:$C$38;"</definedName>
    <definedName name="EV__EXPOPTIONS__">0</definedName>
    <definedName name="EV__LASTREFTIME__">40773.6362847222</definedName>
    <definedName name="EV__MAXEXPCOLS__">100</definedName>
    <definedName name="EV__MAXEXPROWS__">1000</definedName>
    <definedName name="EV__MEMORYCVW__">0</definedName>
    <definedName name="EV__WBEVMODE__">0</definedName>
    <definedName name="EV__WBREFOPTIONS__">0</definedName>
    <definedName name="EV__WBVERSION__">0</definedName>
    <definedName name="EV__WSINFO__">123</definedName>
    <definedName name="EY">{"'Feb 99'!$A$1:$G$30"}</definedName>
    <definedName name="eymy">{"'Feb 99'!$A$1:$G$30"}</definedName>
    <definedName name="FSDFSDF">IF(FEIN="","",FEIN)</definedName>
    <definedName name="FYE">"FYE"</definedName>
    <definedName name="G1ClearAll">g1clear,G1Clear2</definedName>
    <definedName name="galsas">{"'Feb 99'!$A$1:$G$30"}</definedName>
    <definedName name="HTML_CodePage">1252</definedName>
    <definedName name="HTML_Control">{"'Sheet1'!$A$1:$I$89"}</definedName>
    <definedName name="html_control1">{"'Sheet1'!$A$1:$I$89"}</definedName>
    <definedName name="HTML_Description">""</definedName>
    <definedName name="HTML_Email">""</definedName>
    <definedName name="HTML_Header">"Manager/Director"</definedName>
    <definedName name="HTML_LastUpdate">"2/19/99"</definedName>
    <definedName name="HTML_LineAfter">FALSE</definedName>
    <definedName name="HTML_LineBefore">FALSE</definedName>
    <definedName name="HTML_Name">"bf3qt7k"</definedName>
    <definedName name="HTML_OBDlg2">TRUE</definedName>
    <definedName name="HTML_OBDlg4">TRUE</definedName>
    <definedName name="HTML_OS">0</definedName>
    <definedName name="HTML_PathFile">"F:\98comb.htm"</definedName>
    <definedName name="HTML_Title">"Combined Ranking - 1998 Final"</definedName>
    <definedName name="HTML1_10">""</definedName>
    <definedName name="HTML1_11">1</definedName>
    <definedName name="HTML1_12">"C:\MY DOCUMENTS\MyHTML.htm"</definedName>
    <definedName name="HTML1_2">1</definedName>
    <definedName name="HTML1_3">"Performance Report"</definedName>
    <definedName name="HTML1_4">"April Summary Template"</definedName>
    <definedName name="HTML1_5">""</definedName>
    <definedName name="HTML1_6">-4146</definedName>
    <definedName name="HTML1_7">1</definedName>
    <definedName name="HTML1_8">"5/29/97"</definedName>
    <definedName name="HTML1_9">"SIWWIN95"</definedName>
    <definedName name="HTML10_10">""</definedName>
    <definedName name="HTML10_11">1</definedName>
    <definedName name="HTML10_12">"D:\nthrnk.htm"</definedName>
    <definedName name="HTML10_2">1</definedName>
    <definedName name="HTML10_3">"97RNKAPR"</definedName>
    <definedName name="HTML10_4">"North"</definedName>
    <definedName name="HTML10_5">""</definedName>
    <definedName name="HTML10_6">1</definedName>
    <definedName name="HTML10_7">-4146</definedName>
    <definedName name="HTML10_8">"5/22/97"</definedName>
    <definedName name="HTML10_9">"Bell Atlantic"</definedName>
    <definedName name="HTML11_10">""</definedName>
    <definedName name="HTML11_11">1</definedName>
    <definedName name="HTML11_12">"D:\sthrnk.htm"</definedName>
    <definedName name="HTML11_2">1</definedName>
    <definedName name="HTML11_3">"97RNKAPR"</definedName>
    <definedName name="HTML11_4">"South"</definedName>
    <definedName name="HTML11_5">""</definedName>
    <definedName name="HTML11_6">1</definedName>
    <definedName name="HTML11_7">-4146</definedName>
    <definedName name="HTML11_8">"5/22/97"</definedName>
    <definedName name="HTML11_9">"Bell Atlantic"</definedName>
    <definedName name="HTML12_10">""</definedName>
    <definedName name="HTML12_11">1</definedName>
    <definedName name="HTML12_12">"D:\rankovw.htm"</definedName>
    <definedName name="HTML12_2">1</definedName>
    <definedName name="HTML12_3">"97RNKAPR"</definedName>
    <definedName name="HTML12_4">"Overview"</definedName>
    <definedName name="HTML12_5">""</definedName>
    <definedName name="HTML12_6">-4146</definedName>
    <definedName name="HTML12_7">-4146</definedName>
    <definedName name="HTML12_8">"5/22/97"</definedName>
    <definedName name="HTML12_9">"Bell Atlantic"</definedName>
    <definedName name="HTML13_10">""</definedName>
    <definedName name="HTML13_11">1</definedName>
    <definedName name="HTML13_12">"D:\regrnk.htm"</definedName>
    <definedName name="HTML13_2">1</definedName>
    <definedName name="HTML13_3">"97RNKAUG"</definedName>
    <definedName name="HTML13_4">"Regional"</definedName>
    <definedName name="HTML13_5">""</definedName>
    <definedName name="HTML13_6">1</definedName>
    <definedName name="HTML13_7">1</definedName>
    <definedName name="HTML13_8">"9/16/97"</definedName>
    <definedName name="HTML13_9">"Bell Atlantic"</definedName>
    <definedName name="HTML14_10">""</definedName>
    <definedName name="HTML14_11">1</definedName>
    <definedName name="HTML14_12">"D:\sernk.htm"</definedName>
    <definedName name="HTML14_2">1</definedName>
    <definedName name="HTML14_3">"97RNKAUG"</definedName>
    <definedName name="HTML14_4">"ReglSys"</definedName>
    <definedName name="HTML14_5">""</definedName>
    <definedName name="HTML14_6">1</definedName>
    <definedName name="HTML14_7">1</definedName>
    <definedName name="HTML14_8">"9/16/97"</definedName>
    <definedName name="HTML14_9">"Bell Atlantic"</definedName>
    <definedName name="HTML15_10">""</definedName>
    <definedName name="HTML15_11">1</definedName>
    <definedName name="HTML15_12">"D:\nthrnk.htm"</definedName>
    <definedName name="HTML15_2">1</definedName>
    <definedName name="HTML15_3">"97RNKAUG"</definedName>
    <definedName name="HTML15_4">"North"</definedName>
    <definedName name="HTML15_5">""</definedName>
    <definedName name="HTML15_6">1</definedName>
    <definedName name="HTML15_7">1</definedName>
    <definedName name="HTML15_8">"9/16/97"</definedName>
    <definedName name="HTML15_9">"Bell Atlantic"</definedName>
    <definedName name="HTML16_10">""</definedName>
    <definedName name="HTML16_11">1</definedName>
    <definedName name="HTML16_12">"D:\sthrnk.htm"</definedName>
    <definedName name="HTML16_2">1</definedName>
    <definedName name="HTML16_3">"97RNKAUG"</definedName>
    <definedName name="HTML16_4">"South"</definedName>
    <definedName name="HTML16_5">""</definedName>
    <definedName name="HTML16_6">1</definedName>
    <definedName name="HTML16_7">1</definedName>
    <definedName name="HTML16_8">"9/16/97"</definedName>
    <definedName name="HTML16_9">"Bell Atlantic"</definedName>
    <definedName name="HTML17_10">""</definedName>
    <definedName name="HTML17_11">1</definedName>
    <definedName name="HTML17_12">"D:\sernk.htm"</definedName>
    <definedName name="HTML17_2">1</definedName>
    <definedName name="HTML17_3">"97RNK"</definedName>
    <definedName name="HTML17_4">"ReglSys"</definedName>
    <definedName name="HTML17_5">""</definedName>
    <definedName name="HTML17_6">1</definedName>
    <definedName name="HTML17_7">1</definedName>
    <definedName name="HTML17_8">"9/16/97"</definedName>
    <definedName name="HTML17_9">"Bell Atlantic"</definedName>
    <definedName name="HTML18_10">""</definedName>
    <definedName name="HTML18_11">1</definedName>
    <definedName name="HTML18_12">"D:\regrnk.htm"</definedName>
    <definedName name="HTML18_2">1</definedName>
    <definedName name="HTML18_3">"97RNKNOV"</definedName>
    <definedName name="HTML18_4">"Regional"</definedName>
    <definedName name="HTML18_5">""</definedName>
    <definedName name="HTML18_6">1</definedName>
    <definedName name="HTML18_7">1</definedName>
    <definedName name="HTML18_8">"12/22/97"</definedName>
    <definedName name="HTML18_9">"Bell Atlantic"</definedName>
    <definedName name="HTML19_10">""</definedName>
    <definedName name="HTML19_11">1</definedName>
    <definedName name="HTML19_12">"D:\sernk.htm"</definedName>
    <definedName name="HTML19_2">1</definedName>
    <definedName name="HTML19_3">"97RNKNOV"</definedName>
    <definedName name="HTML19_4">"ReglSys"</definedName>
    <definedName name="HTML19_5">""</definedName>
    <definedName name="HTML19_6">1</definedName>
    <definedName name="HTML19_7">1</definedName>
    <definedName name="HTML19_8">"12/23/97"</definedName>
    <definedName name="HTML19_9">"Bell Atlantic"</definedName>
    <definedName name="HTML2_10">""</definedName>
    <definedName name="HTML2_11">1</definedName>
    <definedName name="HTML2_12">"D:\nthrnk11.htm"</definedName>
    <definedName name="HTML2_2">1</definedName>
    <definedName name="HTML2_3">"96RNKNOV"</definedName>
    <definedName name="HTML2_4">"North"</definedName>
    <definedName name="HTML2_5">"November - North Rankings"</definedName>
    <definedName name="HTML2_6">-4146</definedName>
    <definedName name="HTML2_7">1</definedName>
    <definedName name="HTML2_8">"1/13/97"</definedName>
    <definedName name="HTML2_9">"Bell Atlantic"</definedName>
    <definedName name="HTML20_10">""</definedName>
    <definedName name="HTML20_11">1</definedName>
    <definedName name="HTML20_12">"D:\nthrnk.htm"</definedName>
    <definedName name="HTML20_2">1</definedName>
    <definedName name="HTML20_3">"97RNKNOV"</definedName>
    <definedName name="HTML20_4">"North"</definedName>
    <definedName name="HTML20_5">""</definedName>
    <definedName name="HTML20_6">1</definedName>
    <definedName name="HTML20_7">1</definedName>
    <definedName name="HTML20_8">"12/23/97"</definedName>
    <definedName name="HTML20_9">"Bell Atlantic"</definedName>
    <definedName name="HTML21_10">""</definedName>
    <definedName name="HTML21_11">1</definedName>
    <definedName name="HTML21_12">"D:\sthrnk.htm"</definedName>
    <definedName name="HTML21_2">1</definedName>
    <definedName name="HTML21_3">"97RNKNOV"</definedName>
    <definedName name="HTML21_4">"South"</definedName>
    <definedName name="HTML21_5">""</definedName>
    <definedName name="HTML21_6">1</definedName>
    <definedName name="HTML21_7">1</definedName>
    <definedName name="HTML21_8">"12/23/97"</definedName>
    <definedName name="HTML21_9">"Bell Atlantic"</definedName>
    <definedName name="HTML22_10">""</definedName>
    <definedName name="HTML22_11">1</definedName>
    <definedName name="HTML22_12">"D:\perfgrf.htm"</definedName>
    <definedName name="HTML22_2">1</definedName>
    <definedName name="HTML22_3">"97RNKDEC"</definedName>
    <definedName name="HTML22_4">"CAM Perf Model"</definedName>
    <definedName name="HTML22_5">""</definedName>
    <definedName name="HTML22_6">1</definedName>
    <definedName name="HTML22_7">1</definedName>
    <definedName name="HTML22_8">"1/20/98"</definedName>
    <definedName name="HTML22_9">"Bell Atlantic"</definedName>
    <definedName name="HTML23_10">""</definedName>
    <definedName name="HTML23_11">1</definedName>
    <definedName name="HTML23_12">"D:\regrnk.htm"</definedName>
    <definedName name="HTML23_2">1</definedName>
    <definedName name="HTML23_3">"97RNK"</definedName>
    <definedName name="HTML23_4">"Regional"</definedName>
    <definedName name="HTML23_5">""</definedName>
    <definedName name="HTML23_6">1</definedName>
    <definedName name="HTML23_7">1</definedName>
    <definedName name="HTML23_8">"1/21/98"</definedName>
    <definedName name="HTML23_9">"Bell Atlantic"</definedName>
    <definedName name="HTML24_10">""</definedName>
    <definedName name="HTML24_11">1</definedName>
    <definedName name="HTML24_12">"D:\sernk.htm"</definedName>
    <definedName name="HTML24_2">1</definedName>
    <definedName name="HTML24_3">"97RNK"</definedName>
    <definedName name="HTML24_4">"ReglSys"</definedName>
    <definedName name="HTML24_5">""</definedName>
    <definedName name="HTML24_6">1</definedName>
    <definedName name="HTML24_7">1</definedName>
    <definedName name="HTML24_8">"1/21/98"</definedName>
    <definedName name="HTML24_9">"Bell Atlantic"</definedName>
    <definedName name="HTML25_10">""</definedName>
    <definedName name="HTML25_11">1</definedName>
    <definedName name="HTML25_12">"D:\nthrnk.htm"</definedName>
    <definedName name="HTML25_2">1</definedName>
    <definedName name="HTML25_3">"97RNK"</definedName>
    <definedName name="HTML25_4">"North"</definedName>
    <definedName name="HTML25_5">""</definedName>
    <definedName name="HTML25_6">1</definedName>
    <definedName name="HTML25_7">1</definedName>
    <definedName name="HTML25_8">"1/21/98"</definedName>
    <definedName name="HTML25_9">"Bell Atlantic"</definedName>
    <definedName name="HTML26_10">""</definedName>
    <definedName name="HTML26_11">1</definedName>
    <definedName name="HTML26_12">"D:\sthrnk.htm"</definedName>
    <definedName name="HTML26_2">1</definedName>
    <definedName name="HTML26_3">"97RNK"</definedName>
    <definedName name="HTML26_4">"South"</definedName>
    <definedName name="HTML26_5">""</definedName>
    <definedName name="HTML26_6">1</definedName>
    <definedName name="HTML26_7">1</definedName>
    <definedName name="HTML26_8">"1/21/98"</definedName>
    <definedName name="HTML26_9">"Bell Atlantic"</definedName>
    <definedName name="HTML27_10">""</definedName>
    <definedName name="HTML27_11">1</definedName>
    <definedName name="HTML27_12">"D:\sernk.htm"</definedName>
    <definedName name="HTML27_2">1</definedName>
    <definedName name="HTML27_3">"98RANK03"</definedName>
    <definedName name="HTML27_4">"ReglSys"</definedName>
    <definedName name="HTML27_5">""</definedName>
    <definedName name="HTML27_6">1</definedName>
    <definedName name="HTML27_7">1</definedName>
    <definedName name="HTML27_8">"4/21/98"</definedName>
    <definedName name="HTML27_9">"Bell Atlantic"</definedName>
    <definedName name="HTML28_10">""</definedName>
    <definedName name="HTML28_11">1</definedName>
    <definedName name="HTML28_12">"D:\sthrnk.htm"</definedName>
    <definedName name="HTML28_2">1</definedName>
    <definedName name="HTML28_3">"98RANK03"</definedName>
    <definedName name="HTML28_4">"South"</definedName>
    <definedName name="HTML28_5">""</definedName>
    <definedName name="HTML28_6">1</definedName>
    <definedName name="HTML28_7">1</definedName>
    <definedName name="HTML28_8">"4/21/98"</definedName>
    <definedName name="HTML28_9">"Bell Atlantic"</definedName>
    <definedName name="HTML29_10">""</definedName>
    <definedName name="HTML29_11">1</definedName>
    <definedName name="HTML29_12">"D:\nthrnk.htm"</definedName>
    <definedName name="HTML29_2">1</definedName>
    <definedName name="HTML29_3">"98RANK03"</definedName>
    <definedName name="HTML29_4">"North"</definedName>
    <definedName name="HTML29_5">""</definedName>
    <definedName name="HTML29_6">1</definedName>
    <definedName name="HTML29_7">1</definedName>
    <definedName name="HTML29_8">"4/21/98"</definedName>
    <definedName name="HTML29_9">"Bell Atlantic"</definedName>
    <definedName name="HTML3_10">""</definedName>
    <definedName name="HTML3_11">1</definedName>
    <definedName name="HTML3_12">"D:\sthrnk11.htm"</definedName>
    <definedName name="HTML3_2">1</definedName>
    <definedName name="HTML3_3">"96RNKNOV"</definedName>
    <definedName name="HTML3_4">"South"</definedName>
    <definedName name="HTML3_5">"November - South Rankings"</definedName>
    <definedName name="HTML3_6">-4146</definedName>
    <definedName name="HTML3_7">1</definedName>
    <definedName name="HTML3_8">"1/13/97"</definedName>
    <definedName name="HTML3_9">"Bell Atlantic"</definedName>
    <definedName name="HTML30_10">""</definedName>
    <definedName name="HTML30_11">1</definedName>
    <definedName name="HTML30_12">"D:\regrnk.htm"</definedName>
    <definedName name="HTML30_2">1</definedName>
    <definedName name="HTML30_3">"98RNK"</definedName>
    <definedName name="HTML30_4">"Regional"</definedName>
    <definedName name="HTML30_5">""</definedName>
    <definedName name="HTML30_6">1</definedName>
    <definedName name="HTML30_7">1</definedName>
    <definedName name="HTML30_8">"5/21/98"</definedName>
    <definedName name="HTML30_9">"Bell Atlantic"</definedName>
    <definedName name="HTML31_10">""</definedName>
    <definedName name="HTML31_11">1</definedName>
    <definedName name="HTML31_12">"D:\sernk.htm"</definedName>
    <definedName name="HTML31_2">1</definedName>
    <definedName name="HTML31_3">"98RNK"</definedName>
    <definedName name="HTML31_4">"ReglSys"</definedName>
    <definedName name="HTML31_5">""</definedName>
    <definedName name="HTML31_6">1</definedName>
    <definedName name="HTML31_7">1</definedName>
    <definedName name="HTML31_8">"5/21/98"</definedName>
    <definedName name="HTML31_9">"Bell Atlantic"</definedName>
    <definedName name="HTML32_10">""</definedName>
    <definedName name="HTML32_11">1</definedName>
    <definedName name="HTML32_12">"D:\nthrnk.htm"</definedName>
    <definedName name="HTML32_2">1</definedName>
    <definedName name="HTML32_3">"98RNK"</definedName>
    <definedName name="HTML32_4">"MidAtlantic"</definedName>
    <definedName name="HTML32_5">""</definedName>
    <definedName name="HTML32_6">1</definedName>
    <definedName name="HTML32_7">1</definedName>
    <definedName name="HTML32_8">"5/21/98"</definedName>
    <definedName name="HTML32_9">"Bell Atlantic"</definedName>
    <definedName name="HTML33_10">""</definedName>
    <definedName name="HTML33_11">1</definedName>
    <definedName name="HTML33_12">"D:\sthrnk.htm"</definedName>
    <definedName name="HTML33_2">1</definedName>
    <definedName name="HTML33_3">"98RNK"</definedName>
    <definedName name="HTML33_4">"Gateway"</definedName>
    <definedName name="HTML33_5">""</definedName>
    <definedName name="HTML33_6">1</definedName>
    <definedName name="HTML33_7">1</definedName>
    <definedName name="HTML33_8">"5/21/98"</definedName>
    <definedName name="HTML33_9">"Bell Atlantic"</definedName>
    <definedName name="HTML34_10">""</definedName>
    <definedName name="HTML34_11">1</definedName>
    <definedName name="HTML34_12">"D:\regrnk.htm"</definedName>
    <definedName name="HTML34_2">1</definedName>
    <definedName name="HTML34_3">"98RANK05"</definedName>
    <definedName name="HTML34_4">"Regional"</definedName>
    <definedName name="HTML34_5">""</definedName>
    <definedName name="HTML34_6">1</definedName>
    <definedName name="HTML34_7">1</definedName>
    <definedName name="HTML34_8">"6/18/98"</definedName>
    <definedName name="HTML34_9">"Bell Atlantic"</definedName>
    <definedName name="HTML35_10">""</definedName>
    <definedName name="HTML35_11">1</definedName>
    <definedName name="HTML35_12">"D:\sernk.htm"</definedName>
    <definedName name="HTML35_2">1</definedName>
    <definedName name="HTML35_3">"98RANK05"</definedName>
    <definedName name="HTML35_4">"ReglSys"</definedName>
    <definedName name="HTML35_5">""</definedName>
    <definedName name="HTML35_6">1</definedName>
    <definedName name="HTML35_7">1</definedName>
    <definedName name="HTML35_8">"6/18/98"</definedName>
    <definedName name="HTML35_9">"Bell Atlantic"</definedName>
    <definedName name="HTML36_10">""</definedName>
    <definedName name="HTML36_11">1</definedName>
    <definedName name="HTML36_12">"D:\nthrnk.htm"</definedName>
    <definedName name="HTML36_2">1</definedName>
    <definedName name="HTML36_3">"98RANK05"</definedName>
    <definedName name="HTML36_4">"MidAtlantic"</definedName>
    <definedName name="HTML36_5">""</definedName>
    <definedName name="HTML36_6">1</definedName>
    <definedName name="HTML36_7">1</definedName>
    <definedName name="HTML36_8">"6/18/98"</definedName>
    <definedName name="HTML36_9">"Bell Atlantic"</definedName>
    <definedName name="HTML37_10">""</definedName>
    <definedName name="HTML37_11">1</definedName>
    <definedName name="HTML37_12">"D:\sthrnk.htm"</definedName>
    <definedName name="HTML37_2">1</definedName>
    <definedName name="HTML37_3">"98RANK05"</definedName>
    <definedName name="HTML37_4">"Gateway"</definedName>
    <definedName name="HTML37_5">""</definedName>
    <definedName name="HTML37_6">1</definedName>
    <definedName name="HTML37_7">1</definedName>
    <definedName name="HTML37_8">"6/18/98"</definedName>
    <definedName name="HTML37_9">"Bell Atlantic"</definedName>
    <definedName name="HTML38_10">""</definedName>
    <definedName name="HTML38_11">1</definedName>
    <definedName name="HTML38_12">"D:\sernk.htm"</definedName>
    <definedName name="HTML38_2">1</definedName>
    <definedName name="HTML38_3">"98RNK"</definedName>
    <definedName name="HTML38_4">"ReglSys"</definedName>
    <definedName name="HTML38_5">""</definedName>
    <definedName name="HTML38_6">1</definedName>
    <definedName name="HTML38_7">1</definedName>
    <definedName name="HTML38_8">"8/20/98"</definedName>
    <definedName name="HTML38_9">"Bell Atlantic"</definedName>
    <definedName name="HTML39_10">""</definedName>
    <definedName name="HTML39_11">1</definedName>
    <definedName name="HTML39_12">"D:\sernk.htm"</definedName>
    <definedName name="HTML39_2">1</definedName>
    <definedName name="HTML39_3">"98RANK07"</definedName>
    <definedName name="HTML39_4">"ReglSys"</definedName>
    <definedName name="HTML39_5">""</definedName>
    <definedName name="HTML39_6">1</definedName>
    <definedName name="HTML39_7">1</definedName>
    <definedName name="HTML39_8">"8/20/98"</definedName>
    <definedName name="HTML39_9">"Bell Atlantic"</definedName>
    <definedName name="HTML4_10">""</definedName>
    <definedName name="HTML4_11">1</definedName>
    <definedName name="HTML4_12">"D:\sernk11.htm"</definedName>
    <definedName name="HTML4_2">1</definedName>
    <definedName name="HTML4_3">"96RNKNOV"</definedName>
    <definedName name="HTML4_4">"SE Rankings"</definedName>
    <definedName name="HTML4_5">"November - SE Rankings"</definedName>
    <definedName name="HTML4_6">-4146</definedName>
    <definedName name="HTML4_7">1</definedName>
    <definedName name="HTML4_8">"1/13/97"</definedName>
    <definedName name="HTML4_9">"Bell Atlantic"</definedName>
    <definedName name="HTML40_10">""</definedName>
    <definedName name="HTML40_11">1</definedName>
    <definedName name="HTML40_12">"D:\nthrnk.htm"</definedName>
    <definedName name="HTML40_2">1</definedName>
    <definedName name="HTML40_3">"98RANK07"</definedName>
    <definedName name="HTML40_4">"MidAtlantic"</definedName>
    <definedName name="HTML40_5">""</definedName>
    <definedName name="HTML40_6">1</definedName>
    <definedName name="HTML40_7">1</definedName>
    <definedName name="HTML40_8">"8/20/98"</definedName>
    <definedName name="HTML40_9">"Bell Atlantic"</definedName>
    <definedName name="HTML41_10">""</definedName>
    <definedName name="HTML41_11">1</definedName>
    <definedName name="HTML41_12">"D:\sthrnk.htm"</definedName>
    <definedName name="HTML41_2">1</definedName>
    <definedName name="HTML41_3">"98RANK07"</definedName>
    <definedName name="HTML41_4">"Gateway"</definedName>
    <definedName name="HTML41_5">""</definedName>
    <definedName name="HTML41_6">1</definedName>
    <definedName name="HTML41_7">1</definedName>
    <definedName name="HTML41_8">"8/20/98"</definedName>
    <definedName name="HTML41_9">"Bell Atlantic"</definedName>
    <definedName name="HTML5_10">""</definedName>
    <definedName name="HTML5_11">1</definedName>
    <definedName name="HTML5_12">"D:\asrnk11.htm"</definedName>
    <definedName name="HTML5_2">1</definedName>
    <definedName name="HTML5_3">"96RNKNOV"</definedName>
    <definedName name="HTML5_4">"Appl. Spec."</definedName>
    <definedName name="HTML5_5">"November - AS/ASM Rankings"</definedName>
    <definedName name="HTML5_6">-4146</definedName>
    <definedName name="HTML5_7">1</definedName>
    <definedName name="HTML5_8">"1/13/97"</definedName>
    <definedName name="HTML5_9">"Bell Atlantic"</definedName>
    <definedName name="HTML6_10">""</definedName>
    <definedName name="HTML6_11">1</definedName>
    <definedName name="HTML6_12">"D:\nthrnk.htm"</definedName>
    <definedName name="HTML6_2">1</definedName>
    <definedName name="HTML6_3">"97RNK"</definedName>
    <definedName name="HTML6_4">"North"</definedName>
    <definedName name="HTML6_5">""</definedName>
    <definedName name="HTML6_6">1</definedName>
    <definedName name="HTML6_7">1</definedName>
    <definedName name="HTML6_8">"3/24/97"</definedName>
    <definedName name="HTML6_9">"Bell Atlantic"</definedName>
    <definedName name="HTML7_10">""</definedName>
    <definedName name="HTML7_11">1</definedName>
    <definedName name="HTML7_12">"D:\sthrnk.htm"</definedName>
    <definedName name="HTML7_2">1</definedName>
    <definedName name="HTML7_3">"97RNK"</definedName>
    <definedName name="HTML7_4">"South"</definedName>
    <definedName name="HTML7_5">""</definedName>
    <definedName name="HTML7_6">1</definedName>
    <definedName name="HTML7_7">1</definedName>
    <definedName name="HTML7_8">"3/24/97"</definedName>
    <definedName name="HTML7_9">"Bell Atlantic"</definedName>
    <definedName name="HTML8_10">""</definedName>
    <definedName name="HTML8_11">1</definedName>
    <definedName name="HTML8_12">"D:\regrnk.htm"</definedName>
    <definedName name="HTML8_2">1</definedName>
    <definedName name="HTML8_3">"97RNKAPR"</definedName>
    <definedName name="HTML8_4">"Regional"</definedName>
    <definedName name="HTML8_5">""</definedName>
    <definedName name="HTML8_6">1</definedName>
    <definedName name="HTML8_7">-4146</definedName>
    <definedName name="HTML8_8">"5/22/97"</definedName>
    <definedName name="HTML8_9">"Bell Atlantic"</definedName>
    <definedName name="HTML9_10">""</definedName>
    <definedName name="HTML9_11">1</definedName>
    <definedName name="HTML9_12">"D:\sernk.htm"</definedName>
    <definedName name="HTML9_2">1</definedName>
    <definedName name="HTML9_3">"97RNKAPR"</definedName>
    <definedName name="HTML9_4">"ReglSys"</definedName>
    <definedName name="HTML9_5">""</definedName>
    <definedName name="HTML9_6">1</definedName>
    <definedName name="HTML9_7">-4146</definedName>
    <definedName name="HTML9_8">"5/22/97"</definedName>
    <definedName name="HTML9_9">"Bell Atlantic"</definedName>
    <definedName name="HTMLCount">1</definedName>
    <definedName name="IndexNames">Indexn1,IndexN2</definedName>
    <definedName name="indexx">Indexx1,Indexx2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>"c6642"</definedName>
    <definedName name="IQ_1_4_FAMILY_SENIOR_LIENS_RECOVERIES_FDIC">"c6623"</definedName>
    <definedName name="IQ_1_4_HOME_EQUITY_NET_LOANS_FDIC">"c6441"</definedName>
    <definedName name="IQ_1_4_RESIDENTIAL_FIRST_LIENS_NET_LOANS_FDIC">"c6439"</definedName>
    <definedName name="IQ_1_4_RESIDENTIAL_JUNIOR_LIENS_NET_LOANS_FDIC">"c6440"</definedName>
    <definedName name="IQ_1_4_RESIDENTIAL_LOANS_FDIC">"c6310"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RED_BY_REPORTING_BANK_FDIC">"c6535"</definedName>
    <definedName name="IQ_ACQUISITION_RE_ASSETS">"c1628"</definedName>
    <definedName name="IQ_AD">"c7"</definedName>
    <definedName name="IQ_ADD_PAID_IN">"c1344"</definedName>
    <definedName name="IQ_ADDIN">"AUTO"</definedName>
    <definedName name="IQ_ADDITIONAL_NON_INT_INC_FDIC">"c6574"</definedName>
    <definedName name="IQ_ADJ_AVG_BANK_ASSETS">"c2671"</definedName>
    <definedName name="IQ_ADJUSTABLE_RATE_LOANS_FDIC">"c6375"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FTER_TAX_INCOME_FDIC">"c6583"</definedName>
    <definedName name="IQ_AGRICULTURAL_PRODUCTION_CHARGE_OFFS_FDIC">"c6597"</definedName>
    <definedName name="IQ_AGRICULTURAL_PRODUCTION_CHARGE_OFFS_LESS_THAN_300M_FDIC">"c6655"</definedName>
    <definedName name="IQ_AGRICULTURAL_PRODUCTION_NET_CHARGE_OFFS_FDIC">"c6635"</definedName>
    <definedName name="IQ_AGRICULTURAL_PRODUCTION_NET_CHARGE_OFFS_LESS_THAN_300M_FDIC">"c6657"</definedName>
    <definedName name="IQ_AGRICULTURAL_PRODUCTION_RECOVERIES_FDIC">"c6616"</definedName>
    <definedName name="IQ_AGRICULTURAL_PRODUCTION_RECOVERIES_LESS_THAN_300M_FDIC">"c6656"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ENDED_BALANCE_PREVIOUS_YR_FDIC">"c6499"</definedName>
    <definedName name="IQ_AMORT_EXPENSE_FDIC">"c6677"</definedName>
    <definedName name="IQ_AMORTIZATION">"c1591"</definedName>
    <definedName name="IQ_AMORTIZED_COST_FDIC">"c6426"</definedName>
    <definedName name="IQ_AMT_OUT">"c2145"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BACKED_FDIC">"c6301"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HELD_FDIC">"c6305"</definedName>
    <definedName name="IQ_ASSETS_OPER_LEASE_DEPR">"c2070"</definedName>
    <definedName name="IQ_ASSETS_OPER_LEASE_GROSS">"c2071"</definedName>
    <definedName name="IQ_ASSETS_PER_EMPLOYEE_FDIC">"c6737"</definedName>
    <definedName name="IQ_ASSETS_SOLD_1_4_FAMILY_LOANS_FDIC">"c6686"</definedName>
    <definedName name="IQ_ASSETS_SOLD_AUTO_LOANS_FDIC">"c6680"</definedName>
    <definedName name="IQ_ASSETS_SOLD_CL_LOANS_FDIC">"c6681"</definedName>
    <definedName name="IQ_ASSETS_SOLD_CREDIT_CARDS_RECEIVABLES_FDIC">"c6683"</definedName>
    <definedName name="IQ_ASSETS_SOLD_HOME_EQUITY_LINES_FDIC">"c6684"</definedName>
    <definedName name="IQ_ASSETS_SOLD_OTHER_CONSUMER_LOANS_FDIC">"c6682"</definedName>
    <definedName name="IQ_ASSETS_SOLD_OTHER_LOANS_FDIC">"c6685"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AILABLE_FOR_SALE_FDIC">"c6409"</definedName>
    <definedName name="IQ_AVERAGE_ASSETS_FDIC">"c6362"</definedName>
    <definedName name="IQ_AVERAGE_ASSETS_QUART_FDIC">"c6363"</definedName>
    <definedName name="IQ_AVERAGE_EARNING_ASSETS_FDIC">"c6748"</definedName>
    <definedName name="IQ_AVERAGE_EQUITY_FDIC">"c6749"</definedName>
    <definedName name="IQ_AVERAGE_LOANS_FDIC">"c6750"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LANCE_GOODS_APR_FC_UNUSED_UNUSED_UNUSED">"c8353"</definedName>
    <definedName name="IQ_BALANCE_GOODS_APR_UNUSED_UNUSED_UNUSED">"c7473"</definedName>
    <definedName name="IQ_BALANCE_GOODS_FC_UNUSED_UNUSED_UNUSED">"c7693"</definedName>
    <definedName name="IQ_BALANCE_GOODS_POP_FC_UNUSED_UNUSED_UNUSED">"c7913"</definedName>
    <definedName name="IQ_BALANCE_GOODS_POP_UNUSED_UNUSED_UNUSED">"c7033"</definedName>
    <definedName name="IQ_BALANCE_GOODS_UNUSED_UNUSED_UNUSED">"c6813"</definedName>
    <definedName name="IQ_BALANCE_GOODS_YOY_FC_UNUSED_UNUSED_UNUSED">"c8133"</definedName>
    <definedName name="IQ_BALANCE_GOODS_YOY_UNUSED_UNUSED_UNUSED">"c7253"</definedName>
    <definedName name="IQ_BALANCE_SERV_APR_FC_UNUSED_UNUSED_UNUSED">"c8355"</definedName>
    <definedName name="IQ_BALANCE_SERV_APR_UNUSED_UNUSED_UNUSED">"c7475"</definedName>
    <definedName name="IQ_BALANCE_SERV_FC_UNUSED_UNUSED_UNUSED">"c7695"</definedName>
    <definedName name="IQ_BALANCE_SERV_POP_FC_UNUSED_UNUSED_UNUSED">"c7915"</definedName>
    <definedName name="IQ_BALANCE_SERV_POP_UNUSED_UNUSED_UNUSED">"c7035"</definedName>
    <definedName name="IQ_BALANCE_SERV_UNUSED_UNUSED_UNUSED">"c6815"</definedName>
    <definedName name="IQ_BALANCE_SERV_YOY_FC_UNUSED_UNUSED_UNUSED">"c8135"</definedName>
    <definedName name="IQ_BALANCE_SERV_YOY_UNUSED_UNUSED_UNUSED">"c7255"</definedName>
    <definedName name="IQ_BALANCE_TRADE_APR_FC_UNUSED_UNUSED_UNUSED">"c8357"</definedName>
    <definedName name="IQ_BALANCE_TRADE_APR_UNUSED_UNUSED_UNUSED">"c7477"</definedName>
    <definedName name="IQ_BALANCE_TRADE_FC_UNUSED_UNUSED_UNUSED">"c7697"</definedName>
    <definedName name="IQ_BALANCE_TRADE_POP_FC_UNUSED_UNUSED_UNUSED">"c7917"</definedName>
    <definedName name="IQ_BALANCE_TRADE_POP_UNUSED_UNUSED_UNUSED">"c7037"</definedName>
    <definedName name="IQ_BALANCE_TRADE_UNUSED_UNUSED_UNUSED">"c6817"</definedName>
    <definedName name="IQ_BALANCE_TRADE_YOY_FC_UNUSED_UNUSED_UNUSED">"c8137"</definedName>
    <definedName name="IQ_BALANCE_TRADE_YOY_UNUSED_UNUSED_UNUSED">"c7257"</definedName>
    <definedName name="IQ_BALANCES_DUE_DEPOSITORY_INSTITUTIONS_FDIC">"c6389"</definedName>
    <definedName name="IQ_BALANCES_DUE_FOREIGN_FDIC">"c6391"</definedName>
    <definedName name="IQ_BALANCES_DUE_FRB_FDIC">"c6393"</definedName>
    <definedName name="IQ_BANK_BENEFICIARY_FDIC">"c6505"</definedName>
    <definedName name="IQ_BANK_DEBT">"c2544"</definedName>
    <definedName name="IQ_BANK_DEBT_PCT">"c2545"</definedName>
    <definedName name="IQ_BANK_GUARANTOR_FDIC">"c6506"</definedName>
    <definedName name="IQ_BANK_PREMISES_FDIC">"c6329"</definedName>
    <definedName name="IQ_BANK_SECURITIZATION_1_4_FAMILY_LOANS_FDIC">"c6721"</definedName>
    <definedName name="IQ_BANK_SECURITIZATION_AUTO_LOANS_FDIC">"c6715"</definedName>
    <definedName name="IQ_BANK_SECURITIZATION_CL_LOANS_FDIC">"c6716"</definedName>
    <definedName name="IQ_BANK_SECURITIZATION_CREDIT_CARDS_RECEIVABLES_FDIC">"c6718"</definedName>
    <definedName name="IQ_BANK_SECURITIZATION_HOME_EQUITY_LINES_FDIC">"c6719"</definedName>
    <definedName name="IQ_BANK_SECURITIZATION_OTHER_CONSUMER_LOANS_FDIC">"c6717"</definedName>
    <definedName name="IQ_BANK_SECURITIZATION_OTHER_LOANS_FDIC">"c6720"</definedName>
    <definedName name="IQ_BANKS_FOREIGN_COUNTRIES_TOTAL_DEPOSITS_FDIC">"c6475"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NCHMARK_SECURITY">"c2154"</definedName>
    <definedName name="IQ_BENCHMARK_SPRD">"c2153"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OND_COUPON">"c2183"</definedName>
    <definedName name="IQ_BOND_COUPON_TYPE">"c2184"</definedName>
    <definedName name="IQ_BOND_PRICE">"c2162"</definedName>
    <definedName name="IQ_BROK_COMISSION">"c98"</definedName>
    <definedName name="IQ_BROKERED_DEPOSITS_FDIC">"c6486"</definedName>
    <definedName name="IQ_BUDGET_BALANCE_APR_FC_UNUSED_UNUSED_UNUSED">"c8359"</definedName>
    <definedName name="IQ_BUDGET_BALANCE_APR_UNUSED_UNUSED_UNUSED">"c7479"</definedName>
    <definedName name="IQ_BUDGET_BALANCE_FC_UNUSED_UNUSED_UNUSED">"c7699"</definedName>
    <definedName name="IQ_BUDGET_BALANCE_POP_FC_UNUSED_UNUSED_UNUSED">"c7919"</definedName>
    <definedName name="IQ_BUDGET_BALANCE_POP_UNUSED_UNUSED_UNUSED">"c7039"</definedName>
    <definedName name="IQ_BUDGET_BALANCE_UNUSED_UNUSED_UNUSED">"c6819"</definedName>
    <definedName name="IQ_BUDGET_BALANCE_YOY_FC_UNUSED_UNUSED_UNUSED">"c8139"</definedName>
    <definedName name="IQ_BUDGET_BALANCE_YOY_UNUSED_UNUSED_UNUSED">"c7259"</definedName>
    <definedName name="IQ_BUDGET_RECEIPTS_APR_FC_UNUSED_UNUSED_UNUSED">"c8361"</definedName>
    <definedName name="IQ_BUDGET_RECEIPTS_APR_UNUSED_UNUSED_UNUSED">"c7481"</definedName>
    <definedName name="IQ_BUDGET_RECEIPTS_FC_UNUSED_UNUSED_UNUSED">"c7701"</definedName>
    <definedName name="IQ_BUDGET_RECEIPTS_POP_FC_UNUSED_UNUSED_UNUSED">"c7921"</definedName>
    <definedName name="IQ_BUDGET_RECEIPTS_POP_UNUSED_UNUSED_UNUSED">"c7041"</definedName>
    <definedName name="IQ_BUDGET_RECEIPTS_UNUSED_UNUSED_UNUSED">"c6821"</definedName>
    <definedName name="IQ_BUDGET_RECEIPTS_YOY_FC_UNUSED_UNUSED_UNUSED">"c8141"</definedName>
    <definedName name="IQ_BUDGET_RECEIPTS_YOY_UNUSED_UNUSED_UNUSED">"c7261"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LC_TYPE_BS">"c3086"</definedName>
    <definedName name="IQ_CALC_TYPE_CF">"c3085"</definedName>
    <definedName name="IQ_CALC_TYPE_IS">"c3084"</definedName>
    <definedName name="IQ_CALL_DATE_SCHEDULE">"c2481"</definedName>
    <definedName name="IQ_CALL_FEATURE">"c2197"</definedName>
    <definedName name="IQ_CALL_PRICE_SCHEDULE">"c2482"</definedName>
    <definedName name="IQ_CALLABLE">"c2196"</definedName>
    <definedName name="IQ_CAP_LOSS_CF_1YR">"c3474"</definedName>
    <definedName name="IQ_CAP_LOSS_CF_2YR">"c3475"</definedName>
    <definedName name="IQ_CAP_LOSS_CF_3YR">"c3476"</definedName>
    <definedName name="IQ_CAP_LOSS_CF_4YR">"c3477"</definedName>
    <definedName name="IQ_CAP_LOSS_CF_5YR">"c3478"</definedName>
    <definedName name="IQ_CAP_LOSS_CF_AFTER_FIVE">"c3479"</definedName>
    <definedName name="IQ_CAP_LOSS_CF_MAX_YEAR">"c3482"</definedName>
    <definedName name="IQ_CAP_LOSS_CF_NO_EXP">"c3480"</definedName>
    <definedName name="IQ_CAP_LOSS_CF_TOTAL">"c3481"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PITALIZED_INTEREST_BOP">"c3459"</definedName>
    <definedName name="IQ_CAPITALIZED_INTEREST_EOP">"c3464"</definedName>
    <definedName name="IQ_CAPITALIZED_INTEREST_EXP">"c3461"</definedName>
    <definedName name="IQ_CAPITALIZED_INTEREST_OTHER_ADJ">"c3463"</definedName>
    <definedName name="IQ_CAPITALIZED_INTEREST_WRITE_OFF">"c3462"</definedName>
    <definedName name="IQ_CASH">"c1458"</definedName>
    <definedName name="IQ_CASH_ACQUIRE_CF">"c1630"</definedName>
    <definedName name="IQ_CASH_CONVERSION">"c117"</definedName>
    <definedName name="IQ_CASH_DIVIDENDS_NET_INCOME_FDIC">"c6738"</definedName>
    <definedName name="IQ_CASH_DUE_BANKS">"c1351"</definedName>
    <definedName name="IQ_CASH_EQUIV">"c118"</definedName>
    <definedName name="IQ_CASH_FINAN">"c119"</definedName>
    <definedName name="IQ_CASH_IN_PROCESS_FDIC">"c6386"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CE_FDIC">"c6296"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">110000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_REAL_APR_FC_UNUSED_UNUSED_UNUSED">"c8500"</definedName>
    <definedName name="IQ_CHANGE_INVENT_REAL_APR_UNUSED_UNUSED_UNUSED">"c7620"</definedName>
    <definedName name="IQ_CHANGE_INVENT_REAL_FC_UNUSED_UNUSED_UNUSED">"c7840"</definedName>
    <definedName name="IQ_CHANGE_INVENT_REAL_POP_FC_UNUSED_UNUSED_UNUSED">"c8060"</definedName>
    <definedName name="IQ_CHANGE_INVENT_REAL_POP_UNUSED_UNUSED_UNUSED">"c7180"</definedName>
    <definedName name="IQ_CHANGE_INVENT_REAL_UNUSED_UNUSED_UNUSED">"c6960"</definedName>
    <definedName name="IQ_CHANGE_INVENT_REAL_YOY_FC_UNUSED_UNUSED_UNUSED">"c8280"</definedName>
    <definedName name="IQ_CHANGE_INVENT_REAL_YOY_UNUSED_UNUSED_UNUSED">"c7400"</definedName>
    <definedName name="IQ_CHANGE_INVENTORY">"c151"</definedName>
    <definedName name="IQ_CHANGE_NET_OPER_ASSETS">"c3592"</definedName>
    <definedName name="IQ_CHANGE_NET_WORKING_CAPITAL">"c1909"</definedName>
    <definedName name="IQ_CHANGE_OTHER_NET_OPER_ASSETS">"c3593"</definedName>
    <definedName name="IQ_CHANGE_OTHER_NET_OPER_ASSETS_BNK">"c3594"</definedName>
    <definedName name="IQ_CHANGE_OTHER_NET_OPER_ASSETS_BR">"c3595"</definedName>
    <definedName name="IQ_CHANGE_OTHER_NET_OPER_ASSETS_FIN">"c3596"</definedName>
    <definedName name="IQ_CHANGE_OTHER_NET_OPER_ASSETS_INS">"c3597"</definedName>
    <definedName name="IQ_CHANGE_OTHER_NET_OPER_ASSETS_REIT">"c3598"</definedName>
    <definedName name="IQ_CHANGE_OTHER_NET_OPER_ASSETS_UTI">"c3599"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1_4_FAMILY_FDIC">"c6756"</definedName>
    <definedName name="IQ_CHARGE_OFFS_1_4_FAMILY_LOANS_FDIC">"c6714"</definedName>
    <definedName name="IQ_CHARGE_OFFS_AUTO_LOANS_FDIC">"c6708"</definedName>
    <definedName name="IQ_CHARGE_OFFS_CL_LOANS_FDIC">"c6709"</definedName>
    <definedName name="IQ_CHARGE_OFFS_COMMERCIAL_INDUSTRIAL_FDIC">"c6759"</definedName>
    <definedName name="IQ_CHARGE_OFFS_COMMERCIAL_RE_FDIC">"c6754"</definedName>
    <definedName name="IQ_CHARGE_OFFS_COMMERCIAL_RE_NOT_SECURED_FDIC">"c6764"</definedName>
    <definedName name="IQ_CHARGE_OFFS_CONSTRUCTION_DEVELOPMENT_FDIC">"c6753"</definedName>
    <definedName name="IQ_CHARGE_OFFS_CREDIT_CARDS_FDIC">"c6761"</definedName>
    <definedName name="IQ_CHARGE_OFFS_CREDIT_CARDS_RECEIVABLES_FDIC">"c6711"</definedName>
    <definedName name="IQ_CHARGE_OFFS_GROSS">"c162"</definedName>
    <definedName name="IQ_CHARGE_OFFS_HOME_EQUITY_FDIC">"c6757"</definedName>
    <definedName name="IQ_CHARGE_OFFS_HOME_EQUITY_LINES_FDIC">"c6712"</definedName>
    <definedName name="IQ_CHARGE_OFFS_INDIVIDUALS_FDIC">"c6760"</definedName>
    <definedName name="IQ_CHARGE_OFFS_MULTI_FAMILY_FDIC">"c6755"</definedName>
    <definedName name="IQ_CHARGE_OFFS_NET">"c163"</definedName>
    <definedName name="IQ_CHARGE_OFFS_OTHER_1_4_FAMILY_FDIC">"c6758"</definedName>
    <definedName name="IQ_CHARGE_OFFS_OTHER_CONSUMER_LOANS_FDIC">"c6710"</definedName>
    <definedName name="IQ_CHARGE_OFFS_OTHER_INDIVIDUAL_FDIC">"c6762"</definedName>
    <definedName name="IQ_CHARGE_OFFS_OTHER_LOANS_FDIC">"c6763"</definedName>
    <definedName name="IQ_CHARGE_OFFS_OTHER_LOANS_OTHER_FDIC">"c6713"</definedName>
    <definedName name="IQ_CHARGE_OFFS_RE_LOANS_FDIC">"c6752"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MO_FDIC">"c6406"</definedName>
    <definedName name="IQ_COGS">"c175"</definedName>
    <definedName name="IQ_COLLECTION_DOMESTIC_FDIC">"c6387"</definedName>
    <definedName name="IQ_COMBINED_RATIO">"c176"</definedName>
    <definedName name="IQ_COMMERCIAL_BANKS_DEPOSITS_FOREIGN_FDIC">"c6480"</definedName>
    <definedName name="IQ_COMMERCIAL_BANKS_LOANS_FDIC">"c6434"</definedName>
    <definedName name="IQ_COMMERCIAL_BANKS_NONTRANSACTION_ACCOUNTS_FDIC">"c6548"</definedName>
    <definedName name="IQ_COMMERCIAL_BANKS_TOTAL_DEPOSITS_FDIC">"c6474"</definedName>
    <definedName name="IQ_COMMERCIAL_BANKS_TOTAL_LOANS_FOREIGN_FDIC">"c6444"</definedName>
    <definedName name="IQ_COMMERCIAL_BANKS_TRANSACTION_ACCOUNTS_FDIC">"c6540"</definedName>
    <definedName name="IQ_COMMERCIAL_DOM">"c177"</definedName>
    <definedName name="IQ_COMMERCIAL_FIRE_WRITTEN">"c178"</definedName>
    <definedName name="IQ_COMMERCIAL_INDUSTRIAL_CHARGE_OFFS_FDIC">"c6598"</definedName>
    <definedName name="IQ_COMMERCIAL_INDUSTRIAL_LOANS_NET_FDIC">"c6317"</definedName>
    <definedName name="IQ_COMMERCIAL_INDUSTRIAL_NET_CHARGE_OFFS_FDIC">"c6636"</definedName>
    <definedName name="IQ_COMMERCIAL_INDUSTRIAL_RECOVERIES_FDIC">"c6617"</definedName>
    <definedName name="IQ_COMMERCIAL_INDUSTRIAL_TOTAL_LOANS_FOREIGN_FDIC">"c6451"</definedName>
    <definedName name="IQ_COMMERCIAL_MORT">"c179"</definedName>
    <definedName name="IQ_COMMERCIAL_RE_CONSTRUCTION_LAND_DEV_FDIC">"c6526"</definedName>
    <definedName name="IQ_COMMERCIAL_RE_LOANS_FDIC">"c6312"</definedName>
    <definedName name="IQ_COMMISS_FEES">"c180"</definedName>
    <definedName name="IQ_COMMISSION_DEF">"c181"</definedName>
    <definedName name="IQ_COMMITMENTS_MATURITY_EXCEEDING_1YR_FDIC">"c6531"</definedName>
    <definedName name="IQ_COMMITMENTS_NOT_SECURED_RE_FDIC">"c6528"</definedName>
    <definedName name="IQ_COMMITMENTS_SECURED_RE_FDIC">"c6527"</definedName>
    <definedName name="IQ_COMMODITY_EXPOSURES_FDIC">"c6665"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FDIC">"c6350"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ID">"c3513"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DEV_LOANS_FDIC">"c6313"</definedName>
    <definedName name="IQ_CONSTRUCTION_LAND_DEVELOPMENT_CHARGE_OFFS_FDIC">"c6594"</definedName>
    <definedName name="IQ_CONSTRUCTION_LAND_DEVELOPMENT_NET_CHARGE_OFFS_FDIC">"c6632"</definedName>
    <definedName name="IQ_CONSTRUCTION_LAND_DEVELOPMENT_RECOVERIES_FDIC">"c6613"</definedName>
    <definedName name="IQ_CONSTRUCTION_LOANS">"c222"</definedName>
    <definedName name="IQ_CONSUMER_LOANS">"c223"</definedName>
    <definedName name="IQ_CONTRACTS_OTHER_COMMODITIES_EQUITIES_FDIC">"c6522"</definedName>
    <definedName name="IQ_CONV_DATE">"c2191"</definedName>
    <definedName name="IQ_CONV_EXP_DATE">"c3043"</definedName>
    <definedName name="IQ_CONV_PREMIUM">"c2195"</definedName>
    <definedName name="IQ_CONV_PRICE">"c2193"</definedName>
    <definedName name="IQ_CONV_RATE">"c2192"</definedName>
    <definedName name="IQ_CONV_RATIO">"c2192"</definedName>
    <definedName name="IQ_CONV_SECURITY">"c2189"</definedName>
    <definedName name="IQ_CONV_SECURITY_ISSUER">"c2190"</definedName>
    <definedName name="IQ_CONV_SECURITY_PRICE">"c2194"</definedName>
    <definedName name="IQ_CONVERT">"c2536"</definedName>
    <definedName name="IQ_CONVERT_PCT">"c2537"</definedName>
    <definedName name="IQ_CONVEXITY">"c2182"</definedName>
    <definedName name="IQ_CONVEYED_TO_OTHERS_FDIC">"c6534"</definedName>
    <definedName name="IQ_CORE_CAPITAL_RATIO_FDIC">"c6745"</definedName>
    <definedName name="IQ_CORP_GOODS_PRICE_INDEX_APR_FC_UNUSED_UNUSED_UNUSED">"c8381"</definedName>
    <definedName name="IQ_CORP_GOODS_PRICE_INDEX_APR_UNUSED_UNUSED_UNUSED">"c7501"</definedName>
    <definedName name="IQ_CORP_GOODS_PRICE_INDEX_FC_UNUSED_UNUSED_UNUSED">"c7721"</definedName>
    <definedName name="IQ_CORP_GOODS_PRICE_INDEX_POP_FC_UNUSED_UNUSED_UNUSED">"c7941"</definedName>
    <definedName name="IQ_CORP_GOODS_PRICE_INDEX_POP_UNUSED_UNUSED_UNUSED">"c7061"</definedName>
    <definedName name="IQ_CORP_GOODS_PRICE_INDEX_UNUSED_UNUSED_UNUSED">"c6841"</definedName>
    <definedName name="IQ_CORP_GOODS_PRICE_INDEX_YOY_FC_UNUSED_UNUSED_UNUSED">"c8161"</definedName>
    <definedName name="IQ_CORP_GOODS_PRICE_INDEX_YOY_UNUSED_UNUSED_UNUSED">"c7281"</definedName>
    <definedName name="IQ_COST_BORROWING">"c2936"</definedName>
    <definedName name="IQ_COST_BORROWINGS">"c225"</definedName>
    <definedName name="IQ_COST_OF_FUNDING_ASSETS_FDIC">"c6725"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CHARGE_OFFS_FDIC">"c6652"</definedName>
    <definedName name="IQ_CREDIT_CARD_FEE_BNK">"c231"</definedName>
    <definedName name="IQ_CREDIT_CARD_FEE_FIN">"c1583"</definedName>
    <definedName name="IQ_CREDIT_CARD_LINES_FDIC">"c6525"</definedName>
    <definedName name="IQ_CREDIT_CARD_LOANS_FDIC">"c6319"</definedName>
    <definedName name="IQ_CREDIT_CARD_NET_CHARGE_OFFS_FDIC">"c6654"</definedName>
    <definedName name="IQ_CREDIT_CARD_RECOVERIES_FDIC">"c6653"</definedName>
    <definedName name="IQ_CREDIT_LOSS_CF">"c232"</definedName>
    <definedName name="IQ_CREDIT_LOSS_PROVISION_NET_CHARGE_OFFS_FDIC">"c6734"</definedName>
    <definedName name="IQ_CUMULATIVE_SPLIT_FACTOR">"c2094"</definedName>
    <definedName name="IQ_CURR_ACCT_BALANCE_APR_FC_UNUSED_UNUSED_UNUSED">"c8387"</definedName>
    <definedName name="IQ_CURR_ACCT_BALANCE_APR_UNUSED_UNUSED_UNUSED">"c7507"</definedName>
    <definedName name="IQ_CURR_ACCT_BALANCE_FC_UNUSED_UNUSED_UNUSED">"c7727"</definedName>
    <definedName name="IQ_CURR_ACCT_BALANCE_POP_FC_UNUSED_UNUSED_UNUSED">"c7947"</definedName>
    <definedName name="IQ_CURR_ACCT_BALANCE_POP_UNUSED_UNUSED_UNUSED">"c7067"</definedName>
    <definedName name="IQ_CURR_ACCT_BALANCE_UNUSED_UNUSED_UNUSED">"c6847"</definedName>
    <definedName name="IQ_CURR_ACCT_BALANCE_YOY_FC_UNUSED_UNUSED_UNUSED">"c8167"</definedName>
    <definedName name="IQ_CURR_ACCT_BALANCE_YOY_UNUSED_UNUSED_UNUSED">"c7287"</definedName>
    <definedName name="IQ_CURR_DOMESTIC_TAXES">"c2074"</definedName>
    <definedName name="IQ_CURR_FOREIGN_TAXES">"c2075"</definedName>
    <definedName name="IQ_CURRENCY_COIN_DOMESTIC_FDIC">"c6388"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ILY">500000</definedName>
    <definedName name="IQ_DATED_DATE">"c2185"</definedName>
    <definedName name="IQ_DAY_COUNT">"c2161"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MAND_DEPOSITS_FDIC">"c6489"</definedName>
    <definedName name="IQ_DEPOSIT_ACCOUNTS_LESS_THAN_100K_FDIC">"c6494"</definedName>
    <definedName name="IQ_DEPOSIT_ACCOUNTS_MORE_THAN_100K_FDIC">"c6492"</definedName>
    <definedName name="IQ_DEPOSITORY_INSTITUTIONS_CHARGE_OFFS_FDIC">"c6596"</definedName>
    <definedName name="IQ_DEPOSITORY_INSTITUTIONS_NET_CHARGE_OFFS_FDIC">"c6634"</definedName>
    <definedName name="IQ_DEPOSITORY_INSTITUTIONS_RECOVERIES_FDIC">"c6615"</definedName>
    <definedName name="IQ_DEPOSITS_FIN">"c321"</definedName>
    <definedName name="IQ_DEPOSITS_HELD_DOMESTIC_FDIC">"c6340"</definedName>
    <definedName name="IQ_DEPOSITS_HELD_FOREIGN_FDIC">"c6341"</definedName>
    <definedName name="IQ_DEPOSITS_LESS_THAN_100K_AFTER_THREE_YEARS_FDIC">"c6464"</definedName>
    <definedName name="IQ_DEPOSITS_LESS_THAN_100K_THREE_MONTHS_FDIC">"c6461"</definedName>
    <definedName name="IQ_DEPOSITS_LESS_THAN_100K_THREE_YEARS_FDIC">"c6463"</definedName>
    <definedName name="IQ_DEPOSITS_LESS_THAN_100K_TWELVE_MONTHS_FDIC">"c6462"</definedName>
    <definedName name="IQ_DEPOSITS_MORE_THAN_100K_AFTER_THREE_YEARS_FDIC">"c6469"</definedName>
    <definedName name="IQ_DEPOSITS_MORE_THAN_100K_THREE_MONTHS_FDIC">"c6466"</definedName>
    <definedName name="IQ_DEPOSITS_MORE_THAN_100K_THREE_YEARS_FDIC">"c6468"</definedName>
    <definedName name="IQ_DEPOSITS_MORE_THAN_100K_TWELVE_MONTHS_FDIC">"c6467"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RIVATIVES_FDIC">"c6523"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IVIDENDS_DECLARED_COMMON_FDIC">"c6659"</definedName>
    <definedName name="IQ_DIVIDENDS_DECLARED_PREFERRED_FDIC">"c6658"</definedName>
    <definedName name="IQ_DIVIDENDS_FDIC">"c6660"</definedName>
    <definedName name="IQ_DNTM">700000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DURATION">"c2181"</definedName>
    <definedName name="IQ_EARNING_ASSET_YIELD">"c343"</definedName>
    <definedName name="IQ_EARNING_ASSETS_FDIC">"c6360"</definedName>
    <definedName name="IQ_EARNING_ASSETS_YIELD_FDIC">"c6724"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ARNINGS_COVERAGE_NET_CHARGE_OFFS_FDIC">"c6735"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EQ_INC">"c3498"</definedName>
    <definedName name="IQ_EBIT_EQ_INC_EXCL_SBC">"c3502"</definedName>
    <definedName name="IQ_EBIT_EST">"c1681"</definedName>
    <definedName name="IQ_EBIT_EXCL_SBC">"c3082"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EQ_INC">"c3497"</definedName>
    <definedName name="IQ_EBITA_EQ_INC_EXCL_SBC">"c3501"</definedName>
    <definedName name="IQ_EBITA_EXCL_SBC">"c3080"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CAPEX_INT">"c368"</definedName>
    <definedName name="IQ_EBITDA_CAPEX_OVER_TOTAL_IE">"c1370"</definedName>
    <definedName name="IQ_EBITDA_EQ_INC">"c3496"</definedName>
    <definedName name="IQ_EBITDA_EQ_INC_EXCL_SBC">"c3500"</definedName>
    <definedName name="IQ_EBITDA_EST">"c369"</definedName>
    <definedName name="IQ_EBITDA_EXCL_SBC">"c3081"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ITDAR_EQ_INC">"c3499"</definedName>
    <definedName name="IQ_EBITDAR_EQ_INC_EXCL_SBC">"c3503"</definedName>
    <definedName name="IQ_EBITDAR_EXCL_SBC">"c3083"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CO_METRIC_6825_UNUSED_UNUSED_UNUSED">"c6825"</definedName>
    <definedName name="IQ_ECO_METRIC_6839_UNUSED_UNUSED_UNUSED">"c6839"</definedName>
    <definedName name="IQ_ECO_METRIC_6896_UNUSED_UNUSED_UNUSED">"c6896"</definedName>
    <definedName name="IQ_ECO_METRIC_6897_UNUSED_UNUSED_UNUSED">"c6897"</definedName>
    <definedName name="IQ_ECO_METRIC_6988_UNUSED_UNUSED_UNUSED">"c6988"</definedName>
    <definedName name="IQ_ECO_METRIC_7045_UNUSED_UNUSED_UNUSED">"c7045"</definedName>
    <definedName name="IQ_ECO_METRIC_7059_UNUSED_UNUSED_UNUSED">"c7059"</definedName>
    <definedName name="IQ_ECO_METRIC_7116_UNUSED_UNUSED_UNUSED">"c7116"</definedName>
    <definedName name="IQ_ECO_METRIC_7117_UNUSED_UNUSED_UNUSED">"c7117"</definedName>
    <definedName name="IQ_ECO_METRIC_7208_UNUSED_UNUSED_UNUSED">"c7208"</definedName>
    <definedName name="IQ_ECO_METRIC_7265_UNUSED_UNUSED_UNUSED">"c7265"</definedName>
    <definedName name="IQ_ECO_METRIC_7279_UNUSED_UNUSED_UNUSED">"c7279"</definedName>
    <definedName name="IQ_ECO_METRIC_7336_UNUSED_UNUSED_UNUSED">"c7336"</definedName>
    <definedName name="IQ_ECO_METRIC_7337_UNUSED_UNUSED_UNUSED">"c7337"</definedName>
    <definedName name="IQ_ECO_METRIC_7428_UNUSED_UNUSED_UNUSED">"c7428"</definedName>
    <definedName name="IQ_ECO_METRIC_7556_UNUSED_UNUSED_UNUSED">"c7556"</definedName>
    <definedName name="IQ_ECO_METRIC_7557_UNUSED_UNUSED_UNUSED">"c7557"</definedName>
    <definedName name="IQ_ECO_METRIC_7648_UNUSED_UNUSED_UNUSED">"c7648"</definedName>
    <definedName name="IQ_ECO_METRIC_7705_UNUSED_UNUSED_UNUSED">"c7705"</definedName>
    <definedName name="IQ_ECO_METRIC_7719_UNUSED_UNUSED_UNUSED">"c7719"</definedName>
    <definedName name="IQ_ECO_METRIC_7776_UNUSED_UNUSED_UNUSED">"c7776"</definedName>
    <definedName name="IQ_ECO_METRIC_7777_UNUSED_UNUSED_UNUSED">"c7777"</definedName>
    <definedName name="IQ_ECO_METRIC_7868_UNUSED_UNUSED_UNUSED">"c7868"</definedName>
    <definedName name="IQ_ECO_METRIC_7925_UNUSED_UNUSED_UNUSED">"c7925"</definedName>
    <definedName name="IQ_ECO_METRIC_7939_UNUSED_UNUSED_UNUSED">"c7939"</definedName>
    <definedName name="IQ_ECO_METRIC_7996_UNUSED_UNUSED_UNUSED">"c7996"</definedName>
    <definedName name="IQ_ECO_METRIC_7997_UNUSED_UNUSED_UNUSED">"c7997"</definedName>
    <definedName name="IQ_ECO_METRIC_8088_UNUSED_UNUSED_UNUSED">"c8088"</definedName>
    <definedName name="IQ_ECO_METRIC_8145_UNUSED_UNUSED_UNUSED">"c8145"</definedName>
    <definedName name="IQ_ECO_METRIC_8159_UNUSED_UNUSED_UNUSED">"c8159"</definedName>
    <definedName name="IQ_ECO_METRIC_8216_UNUSED_UNUSED_UNUSED">"c8216"</definedName>
    <definedName name="IQ_ECO_METRIC_8217_UNUSED_UNUSED_UNUSED">"c8217"</definedName>
    <definedName name="IQ_ECO_METRIC_8308_UNUSED_UNUSED_UNUSED">"c8308"</definedName>
    <definedName name="IQ_ECO_METRIC_8436_UNUSED_UNUSED_UNUSED">"c8436"</definedName>
    <definedName name="IQ_ECO_METRIC_8437_UNUSED_UNUSED_UNUSED">"c8437"</definedName>
    <definedName name="IQ_ECO_METRIC_8528_UNUSED_UNUSED_UNUSED">"c8528"</definedName>
    <definedName name="IQ_EFFECT_SPECIAL_CHARGE">"c1595"</definedName>
    <definedName name="IQ_EFFECT_TAX_RATE">"c1899"</definedName>
    <definedName name="IQ_EFFICIENCY_RATIO">"c391"</definedName>
    <definedName name="IQ_EFFICIENCY_RATIO_FDIC">"c6736"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UM_EST">"c402"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CAPITAL_ASSETS_FDIC">"c6744"</definedName>
    <definedName name="IQ_EQUITY_FDIC">"c6353"</definedName>
    <definedName name="IQ_EQUITY_METHOD">"c404"</definedName>
    <definedName name="IQ_EQUITY_SECURITIES_FDIC">"c6304"</definedName>
    <definedName name="IQ_EQUITY_SECURITY_EXPOSURES_FDIC">"c6664"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STIMATED_ASSESSABLE_DEPOSITS_FDIC">"c6490"</definedName>
    <definedName name="IQ_ESTIMATED_INSURED_DEPOSITS_FDIC">"c6491"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VAL_DATE">"c2180"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ENSE_CODE_">"24782 P173968"</definedName>
    <definedName name="IQ_EXPLORE_DRILL">"c409"</definedName>
    <definedName name="IQ_EXPORTS_APR_FC_UNUSED_UNUSED_UNUSED">"c8401"</definedName>
    <definedName name="IQ_EXPORTS_APR_UNUSED_UNUSED_UNUSED">"c7521"</definedName>
    <definedName name="IQ_EXPORTS_FC_UNUSED_UNUSED_UNUSED">"c7741"</definedName>
    <definedName name="IQ_EXPORTS_GOODS_REAL_SAAR_APR_FC_UNUSED_UNUSED_UNUSED">"c8512"</definedName>
    <definedName name="IQ_EXPORTS_GOODS_REAL_SAAR_APR_UNUSED_UNUSED_UNUSED">"c7632"</definedName>
    <definedName name="IQ_EXPORTS_GOODS_REAL_SAAR_FC_UNUSED_UNUSED_UNUSED">"c7852"</definedName>
    <definedName name="IQ_EXPORTS_GOODS_REAL_SAAR_POP_FC_UNUSED_UNUSED_UNUSED">"c8072"</definedName>
    <definedName name="IQ_EXPORTS_GOODS_REAL_SAAR_POP_UNUSED_UNUSED_UNUSED">"c7192"</definedName>
    <definedName name="IQ_EXPORTS_GOODS_REAL_SAAR_UNUSED_UNUSED_UNUSED">"c6972"</definedName>
    <definedName name="IQ_EXPORTS_GOODS_REAL_SAAR_YOY_FC_UNUSED_UNUSED_UNUSED">"c8292"</definedName>
    <definedName name="IQ_EXPORTS_GOODS_REAL_SAAR_YOY_UNUSED_UNUSED_UNUSED">"c7412"</definedName>
    <definedName name="IQ_EXPORTS_POP_FC_UNUSED_UNUSED_UNUSED">"c7961"</definedName>
    <definedName name="IQ_EXPORTS_POP_UNUSED_UNUSED_UNUSED">"c7081"</definedName>
    <definedName name="IQ_EXPORTS_SERVICES_REAL_SAAR_APR_FC_UNUSED_UNUSED_UNUSED">"c8516"</definedName>
    <definedName name="IQ_EXPORTS_SERVICES_REAL_SAAR_APR_UNUSED_UNUSED_UNUSED">"c7636"</definedName>
    <definedName name="IQ_EXPORTS_SERVICES_REAL_SAAR_FC_UNUSED_UNUSED_UNUSED">"c7856"</definedName>
    <definedName name="IQ_EXPORTS_SERVICES_REAL_SAAR_POP_FC_UNUSED_UNUSED_UNUSED">"c8076"</definedName>
    <definedName name="IQ_EXPORTS_SERVICES_REAL_SAAR_POP_UNUSED_UNUSED_UNUSED">"c7196"</definedName>
    <definedName name="IQ_EXPORTS_SERVICES_REAL_SAAR_UNUSED_UNUSED_UNUSED">"c6976"</definedName>
    <definedName name="IQ_EXPORTS_SERVICES_REAL_SAAR_YOY_FC_UNUSED_UNUSED_UNUSED">"c8296"</definedName>
    <definedName name="IQ_EXPORTS_SERVICES_REAL_SAAR_YOY_UNUSED_UNUSED_UNUSED">"c7416"</definedName>
    <definedName name="IQ_EXPORTS_UNUSED_UNUSED_UNUSED">"c6861"</definedName>
    <definedName name="IQ_EXPORTS_YOY_FC_UNUSED_UNUSED_UNUSED">"c8181"</definedName>
    <definedName name="IQ_EXPORTS_YOY_UNUSED_UNUSED_UNUSED">"c7301"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EXTRAORDINARY_GAINS_FDIC">"c6586"</definedName>
    <definedName name="IQ_FAIR_VALUE_FDIC">"c6427"</definedName>
    <definedName name="IQ_FARM_LOANS_NET_FDIC">"c6316"</definedName>
    <definedName name="IQ_FARM_LOANS_TOTAL_LOANS_FOREIGN_FDIC">"c6450"</definedName>
    <definedName name="IQ_FARMLAND_LOANS_FDIC">"c6314"</definedName>
    <definedName name="IQ_FDIC">"c417"</definedName>
    <definedName name="IQ_FED_FUNDS_PURCHASED_FDIC">"c6343"</definedName>
    <definedName name="IQ_FED_FUNDS_SOLD_FDIC">"c6307"</definedName>
    <definedName name="IQ_FEDFUNDS_SOLD">"c2256"</definedName>
    <definedName name="IQ_FFO">"c1574"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PAYOUT_RATIO">"c3492"</definedName>
    <definedName name="IQ_FFO_STDDEV_EST">"c422"</definedName>
    <definedName name="IQ_FH">100000</definedName>
    <definedName name="IQ_FHLB_ADVANCES_FDIC">"c6366"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DUCIARY_ACTIVITIES_FDIC">"c6571"</definedName>
    <definedName name="IQ_FIFETEEN_YEAR_FIXED_AND_FLOATING_RATE_FDIC">"c6423"</definedName>
    <definedName name="IQ_FIFETEEN_YEAR_MORTGAGE_PASS_THROUGHS_FDIC">"c6415"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INT_DATE">"c2186"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_YEAR_FIXED_AND_FLOATING_RATE_FDIC">"c6422"</definedName>
    <definedName name="IQ_FIVE_YEAR_MORTGAGE_PASS_THROUGHS_FDIC">"c6414"</definedName>
    <definedName name="IQ_FIVEPERCENT_PERCENT">"c443"</definedName>
    <definedName name="IQ_FIVEPERCENT_SHARES">"c444"</definedName>
    <definedName name="IQ_FIXED_ASSET_TURNS">"c445"</definedName>
    <definedName name="IQ_FIXED_INVEST_APR_FC_UNUSED_UNUSED_UNUSED">"c8410"</definedName>
    <definedName name="IQ_FIXED_INVEST_APR_UNUSED_UNUSED_UNUSED">"c7530"</definedName>
    <definedName name="IQ_FIXED_INVEST_FC_UNUSED_UNUSED_UNUSED">"c7750"</definedName>
    <definedName name="IQ_FIXED_INVEST_POP_FC_UNUSED_UNUSED_UNUSED">"c7970"</definedName>
    <definedName name="IQ_FIXED_INVEST_POP_UNUSED_UNUSED_UNUSED">"c7090"</definedName>
    <definedName name="IQ_FIXED_INVEST_REAL_APR_FC_UNUSED_UNUSED_UNUSED">"c8518"</definedName>
    <definedName name="IQ_FIXED_INVEST_REAL_APR_UNUSED_UNUSED_UNUSED">"c7638"</definedName>
    <definedName name="IQ_FIXED_INVEST_REAL_FC_UNUSED_UNUSED_UNUSED">"c7858"</definedName>
    <definedName name="IQ_FIXED_INVEST_REAL_POP_FC_UNUSED_UNUSED_UNUSED">"c8078"</definedName>
    <definedName name="IQ_FIXED_INVEST_REAL_POP_UNUSED_UNUSED_UNUSED">"c7198"</definedName>
    <definedName name="IQ_FIXED_INVEST_REAL_UNUSED_UNUSED_UNUSED">"c6978"</definedName>
    <definedName name="IQ_FIXED_INVEST_REAL_YOY_FC_UNUSED_UNUSED_UNUSED">"c8298"</definedName>
    <definedName name="IQ_FIXED_INVEST_REAL_YOY_UNUSED_UNUSED_UNUSED">"c7418"</definedName>
    <definedName name="IQ_FIXED_INVEST_UNUSED_UNUSED_UNUSED">"c6870"</definedName>
    <definedName name="IQ_FIXED_INVEST_YOY_FC_UNUSED_UNUSED_UNUSED">"c8190"</definedName>
    <definedName name="IQ_FIXED_INVEST_YOY_UNUSED_UNUSED_UNUSED">"c7310"</definedName>
    <definedName name="IQ_FLOAT_PERCENT">"c1575"</definedName>
    <definedName name="IQ_FNMA_FHLMC_FDIC">"c6397"</definedName>
    <definedName name="IQ_FNMA_FHLMC_GNMA_FDIC">"c6399"</definedName>
    <definedName name="IQ_FORECLOSED_PROPERTIES_FDIC">"c6459"</definedName>
    <definedName name="IQ_FOREIGN_BANK_LOANS_FDIC">"c6437"</definedName>
    <definedName name="IQ_FOREIGN_BANKS_DEPOSITS_FOREIGN_FDIC">"c6481"</definedName>
    <definedName name="IQ_FOREIGN_BANKS_LOAN_CHARG_OFFS_FDIC">"c6645"</definedName>
    <definedName name="IQ_FOREIGN_BANKS_NET_CHARGE_OFFS_FDIC">"c6647"</definedName>
    <definedName name="IQ_FOREIGN_BANKS_NONTRANSACTION_ACCOUNTS_FDIC">"c6550"</definedName>
    <definedName name="IQ_FOREIGN_BANKS_RECOVERIES_FDIC">"c6646"</definedName>
    <definedName name="IQ_FOREIGN_BANKS_TRANSACTION_ACCOUNTS_FDIC">"c6542"</definedName>
    <definedName name="IQ_FOREIGN_BRANCHES_US_BANKS_FDIC">"c6392"</definedName>
    <definedName name="IQ_FOREIGN_BRANCHES_US_BANKS_LOANS_FDIC">"c6438"</definedName>
    <definedName name="IQ_FOREIGN_COUNTRIES_BANKS_TOTAL_LOANS_FOREIGN_FDIC">"c6445"</definedName>
    <definedName name="IQ_FOREIGN_DEBT_SECURITIES_FDIC">"c6303"</definedName>
    <definedName name="IQ_FOREIGN_DEP_IB">"c446"</definedName>
    <definedName name="IQ_FOREIGN_DEP_NON_IB">"c447"</definedName>
    <definedName name="IQ_FOREIGN_DEPOSITS_NONTRANSACTION_ACCOUNTS_FDIC">"c6549"</definedName>
    <definedName name="IQ_FOREIGN_DEPOSITS_TRANSACTION_ACCOUNTS_FDIC">"c6541"</definedName>
    <definedName name="IQ_FOREIGN_EXCHANGE">"c1376"</definedName>
    <definedName name="IQ_FOREIGN_EXCHANGE_EXPOSURES_FDIC">"c6663"</definedName>
    <definedName name="IQ_FOREIGN_GOVERNMENT_LOANS_FDIC">"c6430"</definedName>
    <definedName name="IQ_FOREIGN_GOVERNMENTS_CHARGE_OFFS_FDIC">"c6600"</definedName>
    <definedName name="IQ_FOREIGN_GOVERNMENTS_DEPOSITS_FOREIGN_FDIC">"c6482"</definedName>
    <definedName name="IQ_FOREIGN_GOVERNMENTS_NET_CHARGE_OFFS_FDIC">"c6638"</definedName>
    <definedName name="IQ_FOREIGN_GOVERNMENTS_NONTRANSACTION_ACCOUNTS_FDIC">"c6551"</definedName>
    <definedName name="IQ_FOREIGN_GOVERNMENTS_RECOVERIES_FDIC">"c6619"</definedName>
    <definedName name="IQ_FOREIGN_GOVERNMENTS_TOTAL_DEPOSITS_FDIC">"c6476"</definedName>
    <definedName name="IQ_FOREIGN_GOVERNMENTS_TRANSACTION_ACCOUNTS_FDIC">"c6543"</definedName>
    <definedName name="IQ_FOREIGN_LOANS">"c448"</definedName>
    <definedName name="IQ_FQ">500</definedName>
    <definedName name="IQ_FUEL">"c449"</definedName>
    <definedName name="IQ_FULL_TIME">"c450"</definedName>
    <definedName name="IQ_FULLY_INSURED_DEPOSITS_FDIC">"c6487"</definedName>
    <definedName name="IQ_FUTURES_FORWARD_CONTRACTS_NOTIONAL_AMOUNT_FDIC">"c6518"</definedName>
    <definedName name="IQ_FUTURES_FORWARD_CONTRACTS_RATE_RISK_FDIC">"c6508"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X_CONTRACTS_FDIC">"c6517"</definedName>
    <definedName name="IQ_FX_CONTRACTS_SPOT_FDIC">"c6356"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AIN_SALE_LOANS_FDIC">"c6673"</definedName>
    <definedName name="IQ_GAIN_SALE_RE_FDIC">"c6674"</definedName>
    <definedName name="IQ_GAINS_SALE_ASSETS_FDIC">"c6675"</definedName>
    <definedName name="IQ_GNMA_FDIC">"c6398"</definedName>
    <definedName name="IQ_GOODWILL_FDIC">"c6334"</definedName>
    <definedName name="IQ_GOODWILL_IMPAIRMENT_FDIC">"c6678"</definedName>
    <definedName name="IQ_GOODWILL_INTAN_FDIC">"c6333"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SPRD">"c2155"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ELD_MATURITY_FDIC">"c6408"</definedName>
    <definedName name="IQ_HIGH_TARGET_PRICE">"c1651"</definedName>
    <definedName name="IQ_HIGHPRICE">"c545"</definedName>
    <definedName name="IQ_HOME_EQUITY_LOC_NET_CHARGE_OFFS_FDIC">"c6644"</definedName>
    <definedName name="IQ_HOME_EQUITY_LOC_TOTAL_CHARGE_OFFS_FDIC">"c6606"</definedName>
    <definedName name="IQ_HOME_EQUITY_LOC_TOTAL_RECOVERIES_FDIC">"c6625"</definedName>
    <definedName name="IQ_HOMEOWNERS_WRITTEN">"c546"</definedName>
    <definedName name="IQ_HOUSING_COMPLETIONS_SINGLE_FAM_APR_FC_UNUSED_UNUSED_UNUSED">"c8422"</definedName>
    <definedName name="IQ_HOUSING_COMPLETIONS_SINGLE_FAM_APR_UNUSED_UNUSED_UNUSED">"c7542"</definedName>
    <definedName name="IQ_HOUSING_COMPLETIONS_SINGLE_FAM_FC_UNUSED_UNUSED_UNUSED">"c7762"</definedName>
    <definedName name="IQ_HOUSING_COMPLETIONS_SINGLE_FAM_POP_FC_UNUSED_UNUSED_UNUSED">"c7982"</definedName>
    <definedName name="IQ_HOUSING_COMPLETIONS_SINGLE_FAM_POP_UNUSED_UNUSED_UNUSED">"c7102"</definedName>
    <definedName name="IQ_HOUSING_COMPLETIONS_SINGLE_FAM_UNUSED_UNUSED_UNUSED">"c6882"</definedName>
    <definedName name="IQ_HOUSING_COMPLETIONS_SINGLE_FAM_YOY_FC_UNUSED_UNUSED_UNUSED">"c8202"</definedName>
    <definedName name="IQ_HOUSING_COMPLETIONS_SINGLE_FAM_YOY_UNUSED_UNUSED_UNUSED">"c7322"</definedName>
    <definedName name="IQ_IMPAIR_OIL">"c547"</definedName>
    <definedName name="IQ_IMPAIRMENT_GW">"c548"</definedName>
    <definedName name="IQ_IMPORTS_GOODS_REAL_SAAR_APR_FC_UNUSED_UNUSED_UNUSED">"c8523"</definedName>
    <definedName name="IQ_IMPORTS_GOODS_REAL_SAAR_APR_UNUSED_UNUSED_UNUSED">"c7643"</definedName>
    <definedName name="IQ_IMPORTS_GOODS_REAL_SAAR_FC_UNUSED_UNUSED_UNUSED">"c7863"</definedName>
    <definedName name="IQ_IMPORTS_GOODS_REAL_SAAR_POP_FC_UNUSED_UNUSED_UNUSED">"c8083"</definedName>
    <definedName name="IQ_IMPORTS_GOODS_REAL_SAAR_POP_UNUSED_UNUSED_UNUSED">"c7203"</definedName>
    <definedName name="IQ_IMPORTS_GOODS_REAL_SAAR_UNUSED_UNUSED_UNUSED">"c6983"</definedName>
    <definedName name="IQ_IMPORTS_GOODS_REAL_SAAR_YOY_FC_UNUSED_UNUSED_UNUSED">"c8303"</definedName>
    <definedName name="IQ_IMPORTS_GOODS_REAL_SAAR_YOY_UNUSED_UNUSED_UNUSED">"c7423"</definedName>
    <definedName name="IQ_IMPORTS_GOODS_SERVICES_APR_FC_UNUSED_UNUSED_UNUSED">"c8429"</definedName>
    <definedName name="IQ_IMPORTS_GOODS_SERVICES_APR_UNUSED_UNUSED_UNUSED">"c7549"</definedName>
    <definedName name="IQ_IMPORTS_GOODS_SERVICES_FC_UNUSED_UNUSED_UNUSED">"c7769"</definedName>
    <definedName name="IQ_IMPORTS_GOODS_SERVICES_POP_FC_UNUSED_UNUSED_UNUSED">"c7989"</definedName>
    <definedName name="IQ_IMPORTS_GOODS_SERVICES_POP_UNUSED_UNUSED_UNUSED">"c7109"</definedName>
    <definedName name="IQ_IMPORTS_GOODS_SERVICES_REAL_SAAR_APR_FC_UNUSED_UNUSED_UNUSED">"c8524"</definedName>
    <definedName name="IQ_IMPORTS_GOODS_SERVICES_REAL_SAAR_APR_UNUSED_UNUSED_UNUSED">"c7644"</definedName>
    <definedName name="IQ_IMPORTS_GOODS_SERVICES_REAL_SAAR_FC_UNUSED_UNUSED_UNUSED">"c7864"</definedName>
    <definedName name="IQ_IMPORTS_GOODS_SERVICES_REAL_SAAR_POP_FC_UNUSED_UNUSED_UNUSED">"c8084"</definedName>
    <definedName name="IQ_IMPORTS_GOODS_SERVICES_REAL_SAAR_POP_UNUSED_UNUSED_UNUSED">"c7204"</definedName>
    <definedName name="IQ_IMPORTS_GOODS_SERVICES_REAL_SAAR_UNUSED_UNUSED_UNUSED">"c6984"</definedName>
    <definedName name="IQ_IMPORTS_GOODS_SERVICES_REAL_SAAR_YOY_FC_UNUSED_UNUSED_UNUSED">"c8304"</definedName>
    <definedName name="IQ_IMPORTS_GOODS_SERVICES_REAL_SAAR_YOY_UNUSED_UNUSED_UNUSED">"c7424"</definedName>
    <definedName name="IQ_IMPORTS_GOODS_SERVICES_UNUSED_UNUSED_UNUSED">"c6889"</definedName>
    <definedName name="IQ_IMPORTS_GOODS_SERVICES_YOY_FC_UNUSED_UNUSED_UNUSED">"c8209"</definedName>
    <definedName name="IQ_IMPORTS_GOODS_SERVICES_YOY_UNUSED_UNUSED_UNUSED">"c7329"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CIDENTAL_CHANGES_BUSINESS_COMBINATIONS_FDIC">"c6502"</definedName>
    <definedName name="IQ_INCOME_BEFORE_EXTRA_FDIC">"c6585"</definedName>
    <definedName name="IQ_INCOME_EARNED_FDIC">"c6359"</definedName>
    <definedName name="IQ_INCOME_TAXES_FDIC">"c6582"</definedName>
    <definedName name="IQ_INDIVIDUALS_CHARGE_OFFS_FDIC">"c6599"</definedName>
    <definedName name="IQ_INDIVIDUALS_LOANS_FDIC">"c6318"</definedName>
    <definedName name="IQ_INDIVIDUALS_NET_CHARGE_OFFS_FDIC">"c6637"</definedName>
    <definedName name="IQ_INDIVIDUALS_OTHER_LOANS_FDIC">"c6321"</definedName>
    <definedName name="IQ_INDIVIDUALS_PARTNERSHIPS_CORP_DEPOSITS_FOREIGN_FDIC">"c6479"</definedName>
    <definedName name="IQ_INDIVIDUALS_PARTNERSHIPS_CORP_NONTRANSACTION_ACCOUNTS_FDIC">"c6545"</definedName>
    <definedName name="IQ_INDIVIDUALS_PARTNERSHIPS_CORP_TOTAL_DEPOSITS_FDIC">"c6471"</definedName>
    <definedName name="IQ_INDIVIDUALS_PARTNERSHIPS_CORP_TRANSACTION_ACCOUNTS_FDIC">"c6537"</definedName>
    <definedName name="IQ_INDIVIDUALS_RECOVERIES_FDIC">"c6618"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LOANS_FDIC">"c6365"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TITUTIONS_EARNINGS_GAINS_FDIC">"c6723"</definedName>
    <definedName name="IQ_INSUR_RECEIV">"c1600"</definedName>
    <definedName name="IQ_INSURANCE_COMMISSION_FEES_FDIC">"c6670"</definedName>
    <definedName name="IQ_INSURANCE_UNDERWRITING_INCOME_FDIC">"c6671"</definedName>
    <definedName name="IQ_INT_BORROW">"c583"</definedName>
    <definedName name="IQ_INT_DEMAND_NOTES_FDIC">"c6567"</definedName>
    <definedName name="IQ_INT_DEPOSITS">"c584"</definedName>
    <definedName name="IQ_INT_DIV_INC">"c585"</definedName>
    <definedName name="IQ_INT_DOMESTIC_DEPOSITS_FDIC">"c6564"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TOTAL_FDIC">"c6569"</definedName>
    <definedName name="IQ_INT_EXP_UTI">"c592"</definedName>
    <definedName name="IQ_INT_FED_FUNDS_FDIC">"c6566"</definedName>
    <definedName name="IQ_INT_FOREIGN_DEPOSITS_FDIC">"c6565"</definedName>
    <definedName name="IQ_INT_INC_BR">"c593"</definedName>
    <definedName name="IQ_INT_INC_DEPOSITORY_INST_FDIC">"c6558"</definedName>
    <definedName name="IQ_INT_INC_DOM_LOANS_FDIC">"c6555"</definedName>
    <definedName name="IQ_INT_INC_FED_FUNDS_FDIC">"c6561"</definedName>
    <definedName name="IQ_INT_INC_FIN">"c594"</definedName>
    <definedName name="IQ_INT_INC_FOREIGN_LOANS_FDIC">"c6556"</definedName>
    <definedName name="IQ_INT_INC_INVEST">"c595"</definedName>
    <definedName name="IQ_INT_INC_LEASE_RECEIVABLES_FDIC">"c6557"</definedName>
    <definedName name="IQ_INT_INC_LOANS">"c596"</definedName>
    <definedName name="IQ_INT_INC_OTHER_FDIC">"c6562"</definedName>
    <definedName name="IQ_INT_INC_REIT">"c597"</definedName>
    <definedName name="IQ_INT_INC_SECURITIES_FDIC">"c6559"</definedName>
    <definedName name="IQ_INT_INC_TOTAL">"c598"</definedName>
    <definedName name="IQ_INT_INC_TOTAL_FDIC">"c6563"</definedName>
    <definedName name="IQ_INT_INC_TRADING_ACCOUNTS_FDIC">"c6560"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_SUB_NOTES_FDIC">"c6568"</definedName>
    <definedName name="IQ_INTANGIBLES_NET">"c1407"</definedName>
    <definedName name="IQ_INTEREST_BEARING_BALANCES_FDIC">"c6371"</definedName>
    <definedName name="IQ_INTEREST_BEARING_DEPOSITS_DOMESTIC_FDIC">"c6478"</definedName>
    <definedName name="IQ_INTEREST_BEARING_DEPOSITS_FDIC">"c6373"</definedName>
    <definedName name="IQ_INTEREST_BEARING_DEPOSITS_FOREIGN_FDIC">"c6485"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TEREST_RATE_CONTRACTS_FDIC">"c6512"</definedName>
    <definedName name="IQ_INTEREST_RATE_EXPOSURES_FDIC">"c6662"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NVESTMENT_BANKING_OTHER_FEES_FDIC">"c6666"</definedName>
    <definedName name="IQ_IPRD">"c644"</definedName>
    <definedName name="IQ_IRA_KEOGH_ACCOUNTS_FDIC">"c6496"</definedName>
    <definedName name="IQ_ISM_SERVICES_APR_FC_UNUSED_UNUSED_UNUSED">"c8443"</definedName>
    <definedName name="IQ_ISM_SERVICES_APR_UNUSED_UNUSED_UNUSED">"c7563"</definedName>
    <definedName name="IQ_ISM_SERVICES_FC_UNUSED_UNUSED_UNUSED">"c7783"</definedName>
    <definedName name="IQ_ISM_SERVICES_POP_FC_UNUSED_UNUSED_UNUSED">"c8003"</definedName>
    <definedName name="IQ_ISM_SERVICES_POP_UNUSED_UNUSED_UNUSED">"c7123"</definedName>
    <definedName name="IQ_ISM_SERVICES_UNUSED_UNUSED_UNUSED">"c6903"</definedName>
    <definedName name="IQ_ISM_SERVICES_YOY_FC_UNUSED_UNUSED_UNUSED">"c8223"</definedName>
    <definedName name="IQ_ISM_SERVICES_YOY_UNUSED_UNUSED_UNUSED">"c7343"</definedName>
    <definedName name="IQ_ISS_DEBT_NET">"c1391"</definedName>
    <definedName name="IQ_ISS_STOCK_NET">"c1601"</definedName>
    <definedName name="IQ_ISSUE_CURRENCY">"c2156"</definedName>
    <definedName name="IQ_ISSUE_NAME">"c2142"</definedName>
    <definedName name="IQ_ISSUED_GUARANTEED_US_FDIC">"c6404"</definedName>
    <definedName name="IQ_ISSUER">"c2143"</definedName>
    <definedName name="IQ_ISSUER_CIQID">"c2258"</definedName>
    <definedName name="IQ_ISSUER_PARENT">"c2144"</definedName>
    <definedName name="IQ_ISSUER_PARENT_CIQID">"c2260"</definedName>
    <definedName name="IQ_ISSUER_PARENT_TICKER">"c2259"</definedName>
    <definedName name="IQ_ISSUER_TICKER">"c2252"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PMT_DATE">"c2188"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ASE_FINANCING_RECEIVABLES_CHARGE_OFFS_FDIC">"c6602"</definedName>
    <definedName name="IQ_LEASE_FINANCING_RECEIVABLES_FDIC">"c6433"</definedName>
    <definedName name="IQ_LEASE_FINANCING_RECEIVABLES_NET_CHARGE_OFFS_FDIC">"c6640"</definedName>
    <definedName name="IQ_LEASE_FINANCING_RECEIVABLES_RECOVERIES_FDIC">"c6621"</definedName>
    <definedName name="IQ_LEASE_FINANCING_RECEIVABLES_TOTAL_LOANS_FOREIGN_FDIC">"c6449"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E_INSURANCE_ASSETS_FDIC">"c6372"</definedName>
    <definedName name="IQ_LIFOR">"c655"</definedName>
    <definedName name="IQ_LL">"c656"</definedName>
    <definedName name="IQ_LOAN_COMMITMENTS_REVOLVING_FDIC">"c6524"</definedName>
    <definedName name="IQ_LOAN_LEASE_RECEIV">"c657"</definedName>
    <definedName name="IQ_LOAN_LOSS">"c1386"</definedName>
    <definedName name="IQ_LOAN_LOSS_ALLOW_FDIC">"c6326"</definedName>
    <definedName name="IQ_LOAN_LOSS_ALLOWANCE_NONCURRENT_LOANS_FDIC">"c6740"</definedName>
    <definedName name="IQ_LOAN_LOSSES_FDIC">"c6580"</definedName>
    <definedName name="IQ_LOAN_SERVICE_REV">"c658"</definedName>
    <definedName name="IQ_LOANS_AND_LEASES_HELD_FDIC">"c6367"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DEPOSITORY_INSTITUTIONS_FDIC">"c6382"</definedName>
    <definedName name="IQ_LOANS_FOR_SALE">"c666"</definedName>
    <definedName name="IQ_LOANS_HELD_FOREIGN_FDIC">"c6315"</definedName>
    <definedName name="IQ_LOANS_LEASES_FOREIGN_FDIC">"c6383"</definedName>
    <definedName name="IQ_LOANS_LEASES_GROSS_FDIC">"c6323"</definedName>
    <definedName name="IQ_LOANS_LEASES_GROSS_FOREIGN_FDIC">"c6384"</definedName>
    <definedName name="IQ_LOANS_LEASES_NET_FDIC">"c6327"</definedName>
    <definedName name="IQ_LOANS_LEASES_NET_UNEARNED_FDIC">"c6325"</definedName>
    <definedName name="IQ_LOANS_NOT_SECURED_RE_FDIC">"c6381"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ANS_SECURED_BY_RE_CHARGE_OFFS_FDIC">"c6588"</definedName>
    <definedName name="IQ_LOANS_SECURED_BY_RE_RECOVERIES_FDIC">"c6607"</definedName>
    <definedName name="IQ_LOANS_SECURED_NON_US_FDIC">"c6380"</definedName>
    <definedName name="IQ_LOANS_SECURED_RE_NET_CHARGE_OFFS_FDIC">"c6626"</definedName>
    <definedName name="IQ_LOANS_TO_DEPOSITORY_INSTITUTIONS_FOREIGN_FDIC">"c6453"</definedName>
    <definedName name="IQ_LOANS_TO_FOREIGN_GOVERNMENTS_FDIC">"c6448"</definedName>
    <definedName name="IQ_LOANS_TO_INDIVIDUALS_FOREIGN_FDIC">"c6452"</definedName>
    <definedName name="IQ_LONG_TERM_ASSETS_FDIC">"c6361"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ALLOWANCE_LOANS_FDIC">"c6739"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LTMMONTH">120000</definedName>
    <definedName name="IQ_MACHINERY">"c711"</definedName>
    <definedName name="IQ_MAINT_CAPEX">"c2947"</definedName>
    <definedName name="IQ_MAINT_REPAIR">"c2087"</definedName>
    <definedName name="IQ_MAKE_WHOLE_END_DATE">"c2493"</definedName>
    <definedName name="IQ_MAKE_WHOLE_SPREAD">"c2494"</definedName>
    <definedName name="IQ_MAKE_WHOLE_START_DATE">"c2492"</definedName>
    <definedName name="IQ_MARKET_CAP_LFCF">"c2209"</definedName>
    <definedName name="IQ_MARKETCAP">"c712"</definedName>
    <definedName name="IQ_MARKETING">"c2239"</definedName>
    <definedName name="IQ_MATURITY_DATE">"c2146"</definedName>
    <definedName name="IQ_MATURITY_ONE_YEAR_LESS_FDIC">"c6425"</definedName>
    <definedName name="IQ_MC_RATIO">"c2783"</definedName>
    <definedName name="IQ_MC_STATUTORY_SURPLUS">"c2772"</definedName>
    <definedName name="IQ_MEDIAN_NEW_HOME_SALES_APR_FC_UNUSED_UNUSED_UNUSED">"c8460"</definedName>
    <definedName name="IQ_MEDIAN_NEW_HOME_SALES_APR_UNUSED_UNUSED_UNUSED">"c7580"</definedName>
    <definedName name="IQ_MEDIAN_NEW_HOME_SALES_FC_UNUSED_UNUSED_UNUSED">"c7800"</definedName>
    <definedName name="IQ_MEDIAN_NEW_HOME_SALES_POP_FC_UNUSED_UNUSED_UNUSED">"c8020"</definedName>
    <definedName name="IQ_MEDIAN_NEW_HOME_SALES_POP_UNUSED_UNUSED_UNUSED">"c7140"</definedName>
    <definedName name="IQ_MEDIAN_NEW_HOME_SALES_UNUSED_UNUSED_UNUSED">"c6920"</definedName>
    <definedName name="IQ_MEDIAN_NEW_HOME_SALES_YOY_FC_UNUSED_UNUSED_UNUSED">"c8240"</definedName>
    <definedName name="IQ_MEDIAN_NEW_HOME_SALES_YOY_UNUSED_UNUSED_UNUSED">"c7360"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NEY_MARKET_DEPOSIT_ACCOUNTS_FDIC">"c6553"</definedName>
    <definedName name="IQ_MONTH">15000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BACKED_SECURITIES_FDIC">"c6402"</definedName>
    <definedName name="IQ_MORTGAGE_SERV_RIGHTS">"c2242"</definedName>
    <definedName name="IQ_MORTGAGE_SERVICING_FDIC">"c6335"</definedName>
    <definedName name="IQ_MTD">800000</definedName>
    <definedName name="IQ_MULTIFAMILY_RESIDENTIAL_LOANS_FDIC">"c6311"</definedName>
    <definedName name="IQ_NAMES_REVISION_DATE_">40661.3016898148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HARGE_OFFS_FDIC">"c6641"</definedName>
    <definedName name="IQ_NET_CHARGE_OFFS_LOANS_FDIC">"c6751"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COME_FDIC">"c6587"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NK_FDIC">"c6570"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INTEREST_MARGIN_FDIC">"c6726"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LEASES_CORE_DEPOSITS_FDIC">"c6743"</definedName>
    <definedName name="IQ_NET_LOANS_LEASES_DEPOSITS_FDIC">"c6742"</definedName>
    <definedName name="IQ_NET_LOANS_TOTAL_DEPOSITS">"c779"</definedName>
    <definedName name="IQ_NET_OPERATING_INCOME_ASSETS_FDIC">"c6729"</definedName>
    <definedName name="IQ_NET_RENTAL_EXP_FN">"c780"</definedName>
    <definedName name="IQ_NET_SECURITIZATION_INCOME_FDIC">"c6669"</definedName>
    <definedName name="IQ_NET_SERVICING_FEES_FDIC">"c6668"</definedName>
    <definedName name="IQ_NET_TO_GROSS_EARNED">"c2750"</definedName>
    <definedName name="IQ_NET_TO_GROSS_WRITTEN">"c2729"</definedName>
    <definedName name="IQ_NET_WORKING_CAP">"c3493"</definedName>
    <definedName name="IQ_NET_WRITTEN">"c2728"</definedName>
    <definedName name="IQ_NEW_PREM">"c2785"</definedName>
    <definedName name="IQ_NEXT_CALL_DATE">"c2198"</definedName>
    <definedName name="IQ_NEXT_CALL_PRICE">"c2199"</definedName>
    <definedName name="IQ_NEXT_INT_DATE">"c2187"</definedName>
    <definedName name="IQ_NEXT_PUT_DATE">"c2200"</definedName>
    <definedName name="IQ_NEXT_PUT_PRICE">"c2201"</definedName>
    <definedName name="IQ_NEXT_SINK_FUND_AMOUNT">"c2490"</definedName>
    <definedName name="IQ_NEXT_SINK_FUND_DATE">"c2489"</definedName>
    <definedName name="IQ_NEXT_SINK_FUND_PRICE">"c2491"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L_CF_1YR">"c3465"</definedName>
    <definedName name="IQ_NOL_CF_2YR">"c3466"</definedName>
    <definedName name="IQ_NOL_CF_3YR">"c3467"</definedName>
    <definedName name="IQ_NOL_CF_4YR">"c3468"</definedName>
    <definedName name="IQ_NOL_CF_5YR">"c3469"</definedName>
    <definedName name="IQ_NOL_CF_AFTER_FIVE">"c3470"</definedName>
    <definedName name="IQ_NOL_CF_MAX_YEAR">"c3473"</definedName>
    <definedName name="IQ_NOL_CF_NO_EXP">"c3471"</definedName>
    <definedName name="IQ_NOL_CF_TOTAL">"c3472"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EXP_FDIC">"c6579"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_INC_FDIC">"c6575"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_US_ADDRESSEES_TOTAL_LOANS_FOREIGN_FDIC">"c6443"</definedName>
    <definedName name="IQ_NON_US_CHARGE_OFFS_AND_RECOVERIES_FDIC">"c6650"</definedName>
    <definedName name="IQ_NON_US_CHARGE_OFFS_FDIC">"c6648"</definedName>
    <definedName name="IQ_NON_US_COMMERCIAL_INDUSTRIAL_CHARGE_OFFS_FDIC">"c6651"</definedName>
    <definedName name="IQ_NON_US_NET_LOANS_FDIC">"c6376"</definedName>
    <definedName name="IQ_NON_US_RECOVERIES_FDIC">"c6649"</definedName>
    <definedName name="IQ_NONCASH_PENSION_EXP">"c3000"</definedName>
    <definedName name="IQ_NONCURRENT_LOANS_1_4_FAMILY_FDIC">"c6770"</definedName>
    <definedName name="IQ_NONCURRENT_LOANS_COMMERCIAL_INDUSTRIAL_FDIC">"c6773"</definedName>
    <definedName name="IQ_NONCURRENT_LOANS_COMMERCIAL_RE_FDIC">"c6768"</definedName>
    <definedName name="IQ_NONCURRENT_LOANS_COMMERCIAL_RE_NOT_SECURED_FDIC">"c6778"</definedName>
    <definedName name="IQ_NONCURRENT_LOANS_CONSTRUCTION_LAND_DEV_FDIC">"c6767"</definedName>
    <definedName name="IQ_NONCURRENT_LOANS_CREDIT_CARD_FDIC">"c6775"</definedName>
    <definedName name="IQ_NONCURRENT_LOANS_GUARANTEED_FDIC">"c6358"</definedName>
    <definedName name="IQ_NONCURRENT_LOANS_HOME_EQUITY_FDIC">"c6771"</definedName>
    <definedName name="IQ_NONCURRENT_LOANS_INDIVIDUALS_FDIC">"c6774"</definedName>
    <definedName name="IQ_NONCURRENT_LOANS_LEASES_FDIC">"c6357"</definedName>
    <definedName name="IQ_NONCURRENT_LOANS_MULTIFAMILY_FDIC">"c6769"</definedName>
    <definedName name="IQ_NONCURRENT_LOANS_OTHER_FAMILY_FDIC">"c6772"</definedName>
    <definedName name="IQ_NONCURRENT_LOANS_OTHER_INDIVIDUAL_FDIC">"c6776"</definedName>
    <definedName name="IQ_NONCURRENT_LOANS_OTHER_LOANS_FDIC">"c6777"</definedName>
    <definedName name="IQ_NONCURRENT_LOANS_RE_FDIC">"c6766"</definedName>
    <definedName name="IQ_NONCURRENT_LOANS_TOTAL_LOANS_FDIC">"c6765"</definedName>
    <definedName name="IQ_NONCURRENT_OREO_ASSETS_FDIC">"c6741"</definedName>
    <definedName name="IQ_NONINTEREST_BEARING_BALANCES_FDIC">"c6394"</definedName>
    <definedName name="IQ_NONINTEREST_BEARING_DEPOSITS_DOMESTIC_FDIC">"c6477"</definedName>
    <definedName name="IQ_NONINTEREST_BEARING_DEPOSITS_FOREIGN_FDIC">"c6484"</definedName>
    <definedName name="IQ_NONINTEREST_EXPENSE_EARNING_ASSETS_FDIC">"c6728"</definedName>
    <definedName name="IQ_NONINTEREST_INCOME_EARNING_ASSETS_FDIC">"c6727"</definedName>
    <definedName name="IQ_NONMORTGAGE_SERVICING_FDIC">"c6336"</definedName>
    <definedName name="IQ_NONRECOURSE_DEBT">"c2550"</definedName>
    <definedName name="IQ_NONRECOURSE_DEBT_PCT">"c2551"</definedName>
    <definedName name="IQ_NONRES_FIXED_INVEST_PRIV_APR_FC_UNUSED_UNUSED_UNUSED">"c8468"</definedName>
    <definedName name="IQ_NONRES_FIXED_INVEST_PRIV_APR_UNUSED_UNUSED_UNUSED">"c7588"</definedName>
    <definedName name="IQ_NONRES_FIXED_INVEST_PRIV_FC_UNUSED_UNUSED_UNUSED">"c7808"</definedName>
    <definedName name="IQ_NONRES_FIXED_INVEST_PRIV_POP_FC_UNUSED_UNUSED_UNUSED">"c8028"</definedName>
    <definedName name="IQ_NONRES_FIXED_INVEST_PRIV_POP_UNUSED_UNUSED_UNUSED">"c7148"</definedName>
    <definedName name="IQ_NONRES_FIXED_INVEST_PRIV_UNUSED_UNUSED_UNUSED">"c6928"</definedName>
    <definedName name="IQ_NONRES_FIXED_INVEST_PRIV_YOY_FC_UNUSED_UNUSED_UNUSED">"c8248"</definedName>
    <definedName name="IQ_NONRES_FIXED_INVEST_PRIV_YOY_UNUSED_UNUSED_UNUSED">"c7368"</definedName>
    <definedName name="IQ_NONTRANSACTION_ACCOUNTS_FDIC">"c6552"</definedName>
    <definedName name="IQ_NONUTIL_REV">"c2089"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TIONAL_AMOUNT_CREDIT_DERIVATIVES_FDIC">"c6507"</definedName>
    <definedName name="IQ_NOTIONAL_VALUE_EXCHANGE_SWAPS_FDIC">"c6516"</definedName>
    <definedName name="IQ_NOTIONAL_VALUE_OTHER_SWAPS_FDIC">"c6521"</definedName>
    <definedName name="IQ_NOTIONAL_VALUE_RATE_SWAPS_FDIC">"c6511"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DEPOSITS_LESS_THAN_100K_FDIC">"c6495"</definedName>
    <definedName name="IQ_NUMBER_DEPOSITS_MORE_THAN_100K_FDIC">"c6493"</definedName>
    <definedName name="IQ_NUMBER_SHAREHOLDERS">"c1967"</definedName>
    <definedName name="IQ_NUMBER_SHAREHOLDERS_CLASSA">"c1968"</definedName>
    <definedName name="IQ_NUMBER_SHAREHOLDERS_OTHER">"c1969"</definedName>
    <definedName name="IQ_OBLIGATIONS_OF_STATES_TOTAL_LOANS_FOREIGN_FDIC">"c6447"</definedName>
    <definedName name="IQ_OBLIGATIONS_STATES_FDIC">"c6431"</definedName>
    <definedName name="IQ_OCCUPY_EXP">"c839"</definedName>
    <definedName name="IQ_OFFER_AMOUNT">"c2152"</definedName>
    <definedName name="IQ_OFFER_COUPON">"c2147"</definedName>
    <definedName name="IQ_OFFER_COUPON_TYPE">"c2148"</definedName>
    <definedName name="IQ_OFFER_DATE">"c2149"</definedName>
    <definedName name="IQ_OFFER_PRICE">"c2150"</definedName>
    <definedName name="IQ_OFFER_YIELD">"c2151"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TOTAL_OIL_PRODUCT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B_ACCRUED_LIAB">"c3308"</definedName>
    <definedName name="IQ_OPEB_ACCRUED_LIAB_DOM">"c3306"</definedName>
    <definedName name="IQ_OPEB_ACCRUED_LIAB_FOREIGN">"c3307"</definedName>
    <definedName name="IQ_OPEB_ACCUM_OTHER_CI">"c3314"</definedName>
    <definedName name="IQ_OPEB_ACCUM_OTHER_CI_DOM">"c3312"</definedName>
    <definedName name="IQ_OPEB_ACCUM_OTHER_CI_FOREIGN">"c3313"</definedName>
    <definedName name="IQ_OPEB_ASSETS">"c3356"</definedName>
    <definedName name="IQ_OPEB_ASSETS_ACQ">"c3347"</definedName>
    <definedName name="IQ_OPEB_ASSETS_ACQ_DOM">"c3345"</definedName>
    <definedName name="IQ_OPEB_ASSETS_ACQ_FOREIGN">"c3346"</definedName>
    <definedName name="IQ_OPEB_ASSETS_ACTUAL_RETURN">"c3332"</definedName>
    <definedName name="IQ_OPEB_ASSETS_ACTUAL_RETURN_DOM">"c3330"</definedName>
    <definedName name="IQ_OPEB_ASSETS_ACTUAL_RETURN_FOREIGN">"c3331"</definedName>
    <definedName name="IQ_OPEB_ASSETS_BEG">"c3329"</definedName>
    <definedName name="IQ_OPEB_ASSETS_BEG_DOM">"c3327"</definedName>
    <definedName name="IQ_OPEB_ASSETS_BEG_FOREIGN">"c3328"</definedName>
    <definedName name="IQ_OPEB_ASSETS_BENEFITS_PAID">"c3341"</definedName>
    <definedName name="IQ_OPEB_ASSETS_BENEFITS_PAID_DOM">"c3339"</definedName>
    <definedName name="IQ_OPEB_ASSETS_BENEFITS_PAID_FOREIGN">"c3340"</definedName>
    <definedName name="IQ_OPEB_ASSETS_CURTAIL">"c3350"</definedName>
    <definedName name="IQ_OPEB_ASSETS_CURTAIL_DOM">"c3348"</definedName>
    <definedName name="IQ_OPEB_ASSETS_CURTAIL_FOREIGN">"c3349"</definedName>
    <definedName name="IQ_OPEB_ASSETS_DOM">"c3354"</definedName>
    <definedName name="IQ_OPEB_ASSETS_EMPLOYER_CONTRIBUTIONS">"c3335"</definedName>
    <definedName name="IQ_OPEB_ASSETS_EMPLOYER_CONTRIBUTIONS_DOM">"c3333"</definedName>
    <definedName name="IQ_OPEB_ASSETS_EMPLOYER_CONTRIBUTIONS_FOREIGN">"c3334"</definedName>
    <definedName name="IQ_OPEB_ASSETS_FOREIGN">"c3355"</definedName>
    <definedName name="IQ_OPEB_ASSETS_FX_ADJ">"c3344"</definedName>
    <definedName name="IQ_OPEB_ASSETS_FX_ADJ_DOM">"c3342"</definedName>
    <definedName name="IQ_OPEB_ASSETS_FX_ADJ_FOREIGN">"c3343"</definedName>
    <definedName name="IQ_OPEB_ASSETS_OTHER_PLAN_ADJ">"c3353"</definedName>
    <definedName name="IQ_OPEB_ASSETS_OTHER_PLAN_ADJ_DOM">"c3351"</definedName>
    <definedName name="IQ_OPEB_ASSETS_OTHER_PLAN_ADJ_FOREIGN">"c3352"</definedName>
    <definedName name="IQ_OPEB_ASSETS_PARTICIP_CONTRIBUTIONS">"c3338"</definedName>
    <definedName name="IQ_OPEB_ASSETS_PARTICIP_CONTRIBUTIONS_DOM">"c3336"</definedName>
    <definedName name="IQ_OPEB_ASSETS_PARTICIP_CONTRIBUTIONS_FOREIGN">"c3337"</definedName>
    <definedName name="IQ_OPEB_BENEFIT_INFO_DATE">"c3410"</definedName>
    <definedName name="IQ_OPEB_BENEFIT_INFO_DATE_DOM">"c3408"</definedName>
    <definedName name="IQ_OPEB_BENEFIT_INFO_DATE_FOREIGN">"c3409"</definedName>
    <definedName name="IQ_OPEB_BREAKDOWN_EQ">"c3275"</definedName>
    <definedName name="IQ_OPEB_BREAKDOWN_EQ_DOM">"c3273"</definedName>
    <definedName name="IQ_OPEB_BREAKDOWN_EQ_FOREIGN">"c3274"</definedName>
    <definedName name="IQ_OPEB_BREAKDOWN_FI">"c3278"</definedName>
    <definedName name="IQ_OPEB_BREAKDOWN_FI_DOM">"c3276"</definedName>
    <definedName name="IQ_OPEB_BREAKDOWN_FI_FOREIGN">"c3277"</definedName>
    <definedName name="IQ_OPEB_BREAKDOWN_OTHER">"c3284"</definedName>
    <definedName name="IQ_OPEB_BREAKDOWN_OTHER_DOM">"c3282"</definedName>
    <definedName name="IQ_OPEB_BREAKDOWN_OTHER_FOREIGN">"c3283"</definedName>
    <definedName name="IQ_OPEB_BREAKDOWN_PCT_EQ">"c3263"</definedName>
    <definedName name="IQ_OPEB_BREAKDOWN_PCT_EQ_DOM">"c3261"</definedName>
    <definedName name="IQ_OPEB_BREAKDOWN_PCT_EQ_FOREIGN">"c3262"</definedName>
    <definedName name="IQ_OPEB_BREAKDOWN_PCT_FI">"c3266"</definedName>
    <definedName name="IQ_OPEB_BREAKDOWN_PCT_FI_DOM">"c3264"</definedName>
    <definedName name="IQ_OPEB_BREAKDOWN_PCT_FI_FOREIGN">"c3265"</definedName>
    <definedName name="IQ_OPEB_BREAKDOWN_PCT_OTHER">"c3272"</definedName>
    <definedName name="IQ_OPEB_BREAKDOWN_PCT_OTHER_DOM">"c3270"</definedName>
    <definedName name="IQ_OPEB_BREAKDOWN_PCT_OTHER_FOREIGN">"c3271"</definedName>
    <definedName name="IQ_OPEB_BREAKDOWN_PCT_RE">"c3269"</definedName>
    <definedName name="IQ_OPEB_BREAKDOWN_PCT_RE_DOM">"c3267"</definedName>
    <definedName name="IQ_OPEB_BREAKDOWN_PCT_RE_FOREIGN">"c3268"</definedName>
    <definedName name="IQ_OPEB_BREAKDOWN_RE">"c3281"</definedName>
    <definedName name="IQ_OPEB_BREAKDOWN_RE_DOM">"c3279"</definedName>
    <definedName name="IQ_OPEB_BREAKDOWN_RE_FOREIGN">"c3280"</definedName>
    <definedName name="IQ_OPEB_DECREASE_EFFECT_PBO">"c3458"</definedName>
    <definedName name="IQ_OPEB_DECREASE_EFFECT_PBO_DOM">"c3456"</definedName>
    <definedName name="IQ_OPEB_DECREASE_EFFECT_PBO_FOREIGN">"c3457"</definedName>
    <definedName name="IQ_OPEB_DECREASE_EFFECT_SERVICE_INT_COST">"c3455"</definedName>
    <definedName name="IQ_OPEB_DECREASE_EFFECT_SERVICE_INT_COST_DOM">"c3453"</definedName>
    <definedName name="IQ_OPEB_DECREASE_EFFECT_SERVICE_INT_COST_FOREIGN">"c3454"</definedName>
    <definedName name="IQ_OPEB_DISC_RATE_MAX">"c3422"</definedName>
    <definedName name="IQ_OPEB_DISC_RATE_MAX_DOM">"c3420"</definedName>
    <definedName name="IQ_OPEB_DISC_RATE_MAX_FOREIGN">"c3421"</definedName>
    <definedName name="IQ_OPEB_DISC_RATE_MIN">"c3419"</definedName>
    <definedName name="IQ_OPEB_DISC_RATE_MIN_DOM">"c3417"</definedName>
    <definedName name="IQ_OPEB_DISC_RATE_MIN_FOREIGN">"c3418"</definedName>
    <definedName name="IQ_OPEB_EST_BENEFIT_1YR">"c3287"</definedName>
    <definedName name="IQ_OPEB_EST_BENEFIT_1YR_DOM">"c3285"</definedName>
    <definedName name="IQ_OPEB_EST_BENEFIT_1YR_FOREIGN">"c3286"</definedName>
    <definedName name="IQ_OPEB_EST_BENEFIT_2YR">"c3290"</definedName>
    <definedName name="IQ_OPEB_EST_BENEFIT_2YR_DOM">"c3288"</definedName>
    <definedName name="IQ_OPEB_EST_BENEFIT_2YR_FOREIGN">"c3289"</definedName>
    <definedName name="IQ_OPEB_EST_BENEFIT_3YR">"c3293"</definedName>
    <definedName name="IQ_OPEB_EST_BENEFIT_3YR_DOM">"c3291"</definedName>
    <definedName name="IQ_OPEB_EST_BENEFIT_3YR_FOREIGN">"c3292"</definedName>
    <definedName name="IQ_OPEB_EST_BENEFIT_4YR">"c3296"</definedName>
    <definedName name="IQ_OPEB_EST_BENEFIT_4YR_DOM">"c3294"</definedName>
    <definedName name="IQ_OPEB_EST_BENEFIT_4YR_FOREIGN">"c3295"</definedName>
    <definedName name="IQ_OPEB_EST_BENEFIT_5YR">"c3299"</definedName>
    <definedName name="IQ_OPEB_EST_BENEFIT_5YR_DOM">"c3297"</definedName>
    <definedName name="IQ_OPEB_EST_BENEFIT_5YR_FOREIGN">"c3298"</definedName>
    <definedName name="IQ_OPEB_EST_BENEFIT_AFTER5">"c3302"</definedName>
    <definedName name="IQ_OPEB_EST_BENEFIT_AFTER5_DOM">"c3300"</definedName>
    <definedName name="IQ_OPEB_EST_BENEFIT_AFTER5_FOREIGN">"c3301"</definedName>
    <definedName name="IQ_OPEB_EXP_RATE_RETURN_MAX">"c3434"</definedName>
    <definedName name="IQ_OPEB_EXP_RATE_RETURN_MAX_DOM">"c3432"</definedName>
    <definedName name="IQ_OPEB_EXP_RATE_RETURN_MAX_FOREIGN">"c3433"</definedName>
    <definedName name="IQ_OPEB_EXP_RATE_RETURN_MIN">"c3431"</definedName>
    <definedName name="IQ_OPEB_EXP_RATE_RETURN_MIN_DOM">"c3429"</definedName>
    <definedName name="IQ_OPEB_EXP_RATE_RETURN_MIN_FOREIGN">"c3430"</definedName>
    <definedName name="IQ_OPEB_EXP_RETURN">"c3398"</definedName>
    <definedName name="IQ_OPEB_EXP_RETURN_DOM">"c3396"</definedName>
    <definedName name="IQ_OPEB_EXP_RETURN_FOREIGN">"c3397"</definedName>
    <definedName name="IQ_OPEB_HEALTH_COST_TREND_INITIAL">"c3413"</definedName>
    <definedName name="IQ_OPEB_HEALTH_COST_TREND_INITIAL_DOM">"c3411"</definedName>
    <definedName name="IQ_OPEB_HEALTH_COST_TREND_INITIAL_FOREIGN">"c3412"</definedName>
    <definedName name="IQ_OPEB_HEALTH_COST_TREND_ULTIMATE">"c3416"</definedName>
    <definedName name="IQ_OPEB_HEALTH_COST_TREND_ULTIMATE_DOM">"c3414"</definedName>
    <definedName name="IQ_OPEB_HEALTH_COST_TREND_ULTIMATE_FOREIGN">"c3415"</definedName>
    <definedName name="IQ_OPEB_INCREASE_EFFECT_PBO">"c3452"</definedName>
    <definedName name="IQ_OPEB_INCREASE_EFFECT_PBO_DOM">"c3450"</definedName>
    <definedName name="IQ_OPEB_INCREASE_EFFECT_PBO_FOREIGN">"c3451"</definedName>
    <definedName name="IQ_OPEB_INCREASE_EFFECT_SERVICE_INT_COST">"c3449"</definedName>
    <definedName name="IQ_OPEB_INCREASE_EFFECT_SERVICE_INT_COST_DOM">"c3447"</definedName>
    <definedName name="IQ_OPEB_INCREASE_EFFECT_SERVICE_INT_COST_FOREIGN">"c3448"</definedName>
    <definedName name="IQ_OPEB_INTAN_ASSETS">"c3311"</definedName>
    <definedName name="IQ_OPEB_INTAN_ASSETS_DOM">"c3309"</definedName>
    <definedName name="IQ_OPEB_INTAN_ASSETS_FOREIGN">"c3310"</definedName>
    <definedName name="IQ_OPEB_INTEREST_COST">"c3395"</definedName>
    <definedName name="IQ_OPEB_INTEREST_COST_DOM">"c3393"</definedName>
    <definedName name="IQ_OPEB_INTEREST_COST_FOREIGN">"c3394"</definedName>
    <definedName name="IQ_OPEB_NET_ASSET_RECOG">"c3326"</definedName>
    <definedName name="IQ_OPEB_NET_ASSET_RECOG_DOM">"c3324"</definedName>
    <definedName name="IQ_OPEB_NET_ASSET_RECOG_FOREIGN">"c3325"</definedName>
    <definedName name="IQ_OPEB_OBLIGATION_ACCUMULATED">"c3407"</definedName>
    <definedName name="IQ_OPEB_OBLIGATION_ACCUMULATED_DOM">"c3405"</definedName>
    <definedName name="IQ_OPEB_OBLIGATION_ACCUMULATED_FOREIGN">"c3406"</definedName>
    <definedName name="IQ_OPEB_OBLIGATION_ACQ">"c3380"</definedName>
    <definedName name="IQ_OPEB_OBLIGATION_ACQ_DOM">"c3378"</definedName>
    <definedName name="IQ_OPEB_OBLIGATION_ACQ_FOREIGN">"c3379"</definedName>
    <definedName name="IQ_OPEB_OBLIGATION_ACTUARIAL_GAIN_LOSS">"c3371"</definedName>
    <definedName name="IQ_OPEB_OBLIGATION_ACTUARIAL_GAIN_LOSS_DOM">"c3369"</definedName>
    <definedName name="IQ_OPEB_OBLIGATION_ACTUARIAL_GAIN_LOSS_FOREIGN">"c3370"</definedName>
    <definedName name="IQ_OPEB_OBLIGATION_BEG">"c3359"</definedName>
    <definedName name="IQ_OPEB_OBLIGATION_BEG_DOM">"c3357"</definedName>
    <definedName name="IQ_OPEB_OBLIGATION_BEG_FOREIGN">"c3358"</definedName>
    <definedName name="IQ_OPEB_OBLIGATION_CURTAIL">"c3383"</definedName>
    <definedName name="IQ_OPEB_OBLIGATION_CURTAIL_DOM">"c3381"</definedName>
    <definedName name="IQ_OPEB_OBLIGATION_CURTAIL_FOREIGN">"c3382"</definedName>
    <definedName name="IQ_OPEB_OBLIGATION_EMPLOYEE_CONTRIBUTIONS">"c3368"</definedName>
    <definedName name="IQ_OPEB_OBLIGATION_EMPLOYEE_CONTRIBUTIONS_DOM">"c3366"</definedName>
    <definedName name="IQ_OPEB_OBLIGATION_EMPLOYEE_CONTRIBUTIONS_FOREIGN">"c3367"</definedName>
    <definedName name="IQ_OPEB_OBLIGATION_FX_ADJ">"c3377"</definedName>
    <definedName name="IQ_OPEB_OBLIGATION_FX_ADJ_DOM">"c3375"</definedName>
    <definedName name="IQ_OPEB_OBLIGATION_FX_ADJ_FOREIGN">"c3376"</definedName>
    <definedName name="IQ_OPEB_OBLIGATION_INTEREST_COST">"c3365"</definedName>
    <definedName name="IQ_OPEB_OBLIGATION_INTEREST_COST_DOM">"c3363"</definedName>
    <definedName name="IQ_OPEB_OBLIGATION_INTEREST_COST_FOREIGN">"c3364"</definedName>
    <definedName name="IQ_OPEB_OBLIGATION_OTHER_PLAN_ADJ">"c3386"</definedName>
    <definedName name="IQ_OPEB_OBLIGATION_OTHER_PLAN_ADJ_DOM">"c3384"</definedName>
    <definedName name="IQ_OPEB_OBLIGATION_OTHER_PLAN_ADJ_FOREIGN">"c3385"</definedName>
    <definedName name="IQ_OPEB_OBLIGATION_PAID">"c3374"</definedName>
    <definedName name="IQ_OPEB_OBLIGATION_PAID_DOM">"c3372"</definedName>
    <definedName name="IQ_OPEB_OBLIGATION_PAID_FOREIGN">"c3373"</definedName>
    <definedName name="IQ_OPEB_OBLIGATION_PROJECTED">"c3389"</definedName>
    <definedName name="IQ_OPEB_OBLIGATION_PROJECTED_DOM">"c3387"</definedName>
    <definedName name="IQ_OPEB_OBLIGATION_PROJECTED_FOREIGN">"c3388"</definedName>
    <definedName name="IQ_OPEB_OBLIGATION_SERVICE_COST">"c3362"</definedName>
    <definedName name="IQ_OPEB_OBLIGATION_SERVICE_COST_DOM">"c3360"</definedName>
    <definedName name="IQ_OPEB_OBLIGATION_SERVICE_COST_FOREIGN">"c3361"</definedName>
    <definedName name="IQ_OPEB_OTHER">"c3317"</definedName>
    <definedName name="IQ_OPEB_OTHER_ADJ">"c3323"</definedName>
    <definedName name="IQ_OPEB_OTHER_ADJ_DOM">"c3321"</definedName>
    <definedName name="IQ_OPEB_OTHER_ADJ_FOREIGN">"c3322"</definedName>
    <definedName name="IQ_OPEB_OTHER_COST">"c3401"</definedName>
    <definedName name="IQ_OPEB_OTHER_COST_DOM">"c3399"</definedName>
    <definedName name="IQ_OPEB_OTHER_COST_FOREIGN">"c3400"</definedName>
    <definedName name="IQ_OPEB_OTHER_DOM">"c3315"</definedName>
    <definedName name="IQ_OPEB_OTHER_FOREIGN">"c3316"</definedName>
    <definedName name="IQ_OPEB_PBO_ASSUMED_RATE_RET_MAX">"c3440"</definedName>
    <definedName name="IQ_OPEB_PBO_ASSUMED_RATE_RET_MAX_DOM">"c3438"</definedName>
    <definedName name="IQ_OPEB_PBO_ASSUMED_RATE_RET_MAX_FOREIGN">"c3439"</definedName>
    <definedName name="IQ_OPEB_PBO_ASSUMED_RATE_RET_MIN">"c3437"</definedName>
    <definedName name="IQ_OPEB_PBO_ASSUMED_RATE_RET_MIN_DOM">"c3435"</definedName>
    <definedName name="IQ_OPEB_PBO_ASSUMED_RATE_RET_MIN_FOREIGN">"c3436"</definedName>
    <definedName name="IQ_OPEB_PBO_RATE_COMP_INCREASE_MAX">"c3446"</definedName>
    <definedName name="IQ_OPEB_PBO_RATE_COMP_INCREASE_MAX_DOM">"c3444"</definedName>
    <definedName name="IQ_OPEB_PBO_RATE_COMP_INCREASE_MAX_FOREIGN">"c3445"</definedName>
    <definedName name="IQ_OPEB_PBO_RATE_COMP_INCREASE_MIN">"c3443"</definedName>
    <definedName name="IQ_OPEB_PBO_RATE_COMP_INCREASE_MIN_DOM">"c3441"</definedName>
    <definedName name="IQ_OPEB_PBO_RATE_COMP_INCREASE_MIN_FOREIGN">"c3442"</definedName>
    <definedName name="IQ_OPEB_PREPAID_COST">"c3305"</definedName>
    <definedName name="IQ_OPEB_PREPAID_COST_DOM">"c3303"</definedName>
    <definedName name="IQ_OPEB_PREPAID_COST_FOREIGN">"c3304"</definedName>
    <definedName name="IQ_OPEB_RATE_COMP_INCREASE_MAX">"c3428"</definedName>
    <definedName name="IQ_OPEB_RATE_COMP_INCREASE_MAX_DOM">"c3426"</definedName>
    <definedName name="IQ_OPEB_RATE_COMP_INCREASE_MAX_FOREIGN">"c3427"</definedName>
    <definedName name="IQ_OPEB_RATE_COMP_INCREASE_MIN">"c3425"</definedName>
    <definedName name="IQ_OPEB_RATE_COMP_INCREASE_MIN_DOM">"c3423"</definedName>
    <definedName name="IQ_OPEB_RATE_COMP_INCREASE_MIN_FOREIGN">"c3424"</definedName>
    <definedName name="IQ_OPEB_SERVICE_COST">"c3392"</definedName>
    <definedName name="IQ_OPEB_SERVICE_COST_DOM">"c3390"</definedName>
    <definedName name="IQ_OPEB_SERVICE_COST_FOREIGN">"c3391"</definedName>
    <definedName name="IQ_OPEB_TOTAL_COST">"c3404"</definedName>
    <definedName name="IQ_OPEB_TOTAL_COST_DOM">"c3402"</definedName>
    <definedName name="IQ_OPEB_TOTAL_COST_FOREIGN">"c3403"</definedName>
    <definedName name="IQ_OPEB_UNRECOG_PRIOR">"c3320"</definedName>
    <definedName name="IQ_OPEB_UNRECOG_PRIOR_DOM">"c3318"</definedName>
    <definedName name="IQ_OPEB_UNRECOG_PRIOR_FOREIGN">"c3319"</definedName>
    <definedName name="IQ_OPENED55">1</definedName>
    <definedName name="IQ_OPENPRICE">"c848"</definedName>
    <definedName name="IQ_OPER_INC">"c849"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REO_1_4_RESIDENTIAL_FDIC">"c6454"</definedName>
    <definedName name="IQ_OREO_COMMERCIAL_RE_FDIC">"c6456"</definedName>
    <definedName name="IQ_OREO_CONSTRUCTION_DEVELOPMENT_FDIC">"c6457"</definedName>
    <definedName name="IQ_OREO_FARMLAND_FDIC">"c6458"</definedName>
    <definedName name="IQ_OREO_FOREIGN_FDIC">"c6460"</definedName>
    <definedName name="IQ_OREO_MULTI_FAMILY_RESIDENTIAL_FDIC">"c6455"</definedName>
    <definedName name="IQ_OTHER_ADJUST_GROSS_LOANS">"c859"</definedName>
    <definedName name="IQ_OTHER_AMORT_BR">"c5566"</definedName>
    <definedName name="IQ_OTHER_ASSETS">"c860"</definedName>
    <definedName name="IQ_OTHER_ASSETS_BNK">"c861"</definedName>
    <definedName name="IQ_OTHER_ASSETS_BR">"c862"</definedName>
    <definedName name="IQ_OTHER_ASSETS_FDIC">"c6338"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BORROWED_FUNDS_FDIC">"c6345"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OMPREHENSIVE_INCOME_FDIC">"c6503"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DEPOSITORY_INSTITUTIONS_LOANS_FDIC">"c6436"</definedName>
    <definedName name="IQ_OTHER_DEPOSITORY_INSTITUTIONS_TOTAL_LOANS_FOREIGN_FDIC">"c6442"</definedName>
    <definedName name="IQ_OTHER_DOMESTIC_DEBT_SECURITIES_FDIC">"c6302"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SURANCE_FEES_FDIC">"c6672"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TANGIBLE_FDIC">"c6337"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IABILITIES_FDIC">"c6347"</definedName>
    <definedName name="IQ_OTHER_LOANS">"c945"</definedName>
    <definedName name="IQ_OTHER_LOANS_CHARGE_OFFS_FDIC">"c6601"</definedName>
    <definedName name="IQ_OTHER_LOANS_FOREIGN_FDIC">"c6446"</definedName>
    <definedName name="IQ_OTHER_LOANS_LEASES_FDIC">"c6322"</definedName>
    <definedName name="IQ_OTHER_LOANS_NET_CHARGE_OFFS_FDIC">"c6639"</definedName>
    <definedName name="IQ_OTHER_LOANS_RECOVERIES_FDIC">"c6620"</definedName>
    <definedName name="IQ_OTHER_LOANS_TOTAL_FDIC">"c6432"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FDIC">"c6578"</definedName>
    <definedName name="IQ_OTHER_NON_INT_EXP_TOTAL">"c954"</definedName>
    <definedName name="IQ_OTHER_NON_INT_EXPENSE_FDIC">"c6679"</definedName>
    <definedName name="IQ_OTHER_NON_INT_INC">"c955"</definedName>
    <definedName name="IQ_OTHER_NON_INT_INC_FDIC">"c6676"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FF_BS_LIAB_FDIC">"c6533"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_OWNED_FDIC">"c6330"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AVINGS_DEPOSITS_FDIC">"c6554"</definedName>
    <definedName name="IQ_OTHER_STRIKE_PRICE_GRANTED">"c2692"</definedName>
    <definedName name="IQ_OTHER_TRANSACTIONS_FDIC">"c6504"</definedName>
    <definedName name="IQ_OTHER_UNDRAWN">"c2522"</definedName>
    <definedName name="IQ_OTHER_UNUSED_COMMITMENTS_FDIC">"c6530"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"c2127"</definedName>
    <definedName name="IQ_OVER_FIFETEEN_YEAR_MORTGAGE_PASS_THROUGHS_FDIC">"c6416"</definedName>
    <definedName name="IQ_OVER_FIFTEEN_YEAR_FIXED_AND_FLOATING_RATE_FDIC">"c6424"</definedName>
    <definedName name="IQ_OVER_THREE_YEARS_FDIC">"c6418"</definedName>
    <definedName name="IQ_OWNERSHIP">"c2160"</definedName>
    <definedName name="IQ_PART_TIME">"c1024"</definedName>
    <definedName name="IQ_PARTICIPATION_POOLS_RESIDENTIAL_MORTGAGES_FDIC">"c6403"</definedName>
    <definedName name="IQ_PAST_DUE_30_1_4_FAMILY_LOANS_FDIC">"c6693"</definedName>
    <definedName name="IQ_PAST_DUE_30_AUTO_LOANS_FDIC">"c6687"</definedName>
    <definedName name="IQ_PAST_DUE_30_CL_LOANS_FDIC">"c6688"</definedName>
    <definedName name="IQ_PAST_DUE_30_CREDIT_CARDS_RECEIVABLES_FDIC">"c6690"</definedName>
    <definedName name="IQ_PAST_DUE_30_HOME_EQUITY_LINES_FDIC">"c6691"</definedName>
    <definedName name="IQ_PAST_DUE_30_OTHER_CONSUMER_LOANS_FDIC">"c6689"</definedName>
    <definedName name="IQ_PAST_DUE_30_OTHER_LOANS_FDIC">"c6692"</definedName>
    <definedName name="IQ_PAST_DUE_90_1_4_FAMILY_LOANS_FDIC">"c6700"</definedName>
    <definedName name="IQ_PAST_DUE_90_AUTO_LOANS_FDIC">"c6694"</definedName>
    <definedName name="IQ_PAST_DUE_90_CL_LOANS_FDIC">"c6695"</definedName>
    <definedName name="IQ_PAST_DUE_90_CREDIT_CARDS_RECEIVABLES_FDIC">"c6697"</definedName>
    <definedName name="IQ_PAST_DUE_90_HOME_EQUITY_LINES_FDIC">"c6698"</definedName>
    <definedName name="IQ_PAST_DUE_90_OTHER_CONSUMER_LOANS_FDIC">"c6696"</definedName>
    <definedName name="IQ_PAST_DUE_90_OTHER_LOANS_FDIC">"c6699"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NSION_ACCRUED_LIAB">"c3134"</definedName>
    <definedName name="IQ_PENSION_ACCRUED_LIAB_DOM">"c3132"</definedName>
    <definedName name="IQ_PENSION_ACCRUED_LIAB_FOREIGN">"c3133"</definedName>
    <definedName name="IQ_PENSION_ACCUM_OTHER_CI">"c3140"</definedName>
    <definedName name="IQ_PENSION_ACCUM_OTHER_CI_DOM">"c3138"</definedName>
    <definedName name="IQ_PENSION_ACCUM_OTHER_CI_FOREIGN">"c3139"</definedName>
    <definedName name="IQ_PENSION_ACCUMULATED_OBLIGATION">"c3570"</definedName>
    <definedName name="IQ_PENSION_ACCUMULATED_OBLIGATION_DOMESTIC">"c3568"</definedName>
    <definedName name="IQ_PENSION_ACCUMULATED_OBLIGATION_FOREIGN">"c3569"</definedName>
    <definedName name="IQ_PENSION_ASSETS">"c3182"</definedName>
    <definedName name="IQ_PENSION_ASSETS_ACQ">"c3173"</definedName>
    <definedName name="IQ_PENSION_ASSETS_ACQ_DOM">"c3171"</definedName>
    <definedName name="IQ_PENSION_ASSETS_ACQ_FOREIGN">"c3172"</definedName>
    <definedName name="IQ_PENSION_ASSETS_ACTUAL_RETURN">"c3158"</definedName>
    <definedName name="IQ_PENSION_ASSETS_ACTUAL_RETURN_DOM">"c3156"</definedName>
    <definedName name="IQ_PENSION_ASSETS_ACTUAL_RETURN_FOREIGN">"c3157"</definedName>
    <definedName name="IQ_PENSION_ASSETS_BEG">"c3155"</definedName>
    <definedName name="IQ_PENSION_ASSETS_BEG_DOM">"c3153"</definedName>
    <definedName name="IQ_PENSION_ASSETS_BEG_FOREIGN">"c3154"</definedName>
    <definedName name="IQ_PENSION_ASSETS_BENEFITS_PAID">"c3167"</definedName>
    <definedName name="IQ_PENSION_ASSETS_BENEFITS_PAID_DOM">"c3165"</definedName>
    <definedName name="IQ_PENSION_ASSETS_BENEFITS_PAID_FOREIGN">"c3166"</definedName>
    <definedName name="IQ_PENSION_ASSETS_CURTAIL">"c3176"</definedName>
    <definedName name="IQ_PENSION_ASSETS_CURTAIL_DOM">"c3174"</definedName>
    <definedName name="IQ_PENSION_ASSETS_CURTAIL_FOREIGN">"c3175"</definedName>
    <definedName name="IQ_PENSION_ASSETS_DOM">"c3180"</definedName>
    <definedName name="IQ_PENSION_ASSETS_EMPLOYER_CONTRIBUTIONS">"c3161"</definedName>
    <definedName name="IQ_PENSION_ASSETS_EMPLOYER_CONTRIBUTIONS_DOM">"c3159"</definedName>
    <definedName name="IQ_PENSION_ASSETS_EMPLOYER_CONTRIBUTIONS_FOREIGN">"c3160"</definedName>
    <definedName name="IQ_PENSION_ASSETS_FOREIGN">"c3181"</definedName>
    <definedName name="IQ_PENSION_ASSETS_FX_ADJ">"c3170"</definedName>
    <definedName name="IQ_PENSION_ASSETS_FX_ADJ_DOM">"c3168"</definedName>
    <definedName name="IQ_PENSION_ASSETS_FX_ADJ_FOREIGN">"c3169"</definedName>
    <definedName name="IQ_PENSION_ASSETS_OTHER_PLAN_ADJ">"c3179"</definedName>
    <definedName name="IQ_PENSION_ASSETS_OTHER_PLAN_ADJ_DOM">"c3177"</definedName>
    <definedName name="IQ_PENSION_ASSETS_OTHER_PLAN_ADJ_FOREIGN">"c3178"</definedName>
    <definedName name="IQ_PENSION_ASSETS_PARTICIP_CONTRIBUTIONS">"c3164"</definedName>
    <definedName name="IQ_PENSION_ASSETS_PARTICIP_CONTRIBUTIONS_DOM">"c3162"</definedName>
    <definedName name="IQ_PENSION_ASSETS_PARTICIP_CONTRIBUTIONS_FOREIGN">"c3163"</definedName>
    <definedName name="IQ_PENSION_BENEFIT_INFO_DATE">"c3230"</definedName>
    <definedName name="IQ_PENSION_BENEFIT_INFO_DATE_DOM">"c3228"</definedName>
    <definedName name="IQ_PENSION_BENEFIT_INFO_DATE_FOREIGN">"c3229"</definedName>
    <definedName name="IQ_PENSION_BREAKDOWN_EQ">"c3101"</definedName>
    <definedName name="IQ_PENSION_BREAKDOWN_EQ_DOM">"c3099"</definedName>
    <definedName name="IQ_PENSION_BREAKDOWN_EQ_FOREIGN">"c3100"</definedName>
    <definedName name="IQ_PENSION_BREAKDOWN_FI">"c3104"</definedName>
    <definedName name="IQ_PENSION_BREAKDOWN_FI_DOM">"c3102"</definedName>
    <definedName name="IQ_PENSION_BREAKDOWN_FI_FOREIGN">"c3103"</definedName>
    <definedName name="IQ_PENSION_BREAKDOWN_OTHER">"c3110"</definedName>
    <definedName name="IQ_PENSION_BREAKDOWN_OTHER_DOM">"c3108"</definedName>
    <definedName name="IQ_PENSION_BREAKDOWN_OTHER_FOREIGN">"c3109"</definedName>
    <definedName name="IQ_PENSION_BREAKDOWN_PCT_EQ">"c3089"</definedName>
    <definedName name="IQ_PENSION_BREAKDOWN_PCT_EQ_DOM">"c3087"</definedName>
    <definedName name="IQ_PENSION_BREAKDOWN_PCT_EQ_FOREIGN">"c3088"</definedName>
    <definedName name="IQ_PENSION_BREAKDOWN_PCT_FI">"c3092"</definedName>
    <definedName name="IQ_PENSION_BREAKDOWN_PCT_FI_DOM">"c3090"</definedName>
    <definedName name="IQ_PENSION_BREAKDOWN_PCT_FI_FOREIGN">"c3091"</definedName>
    <definedName name="IQ_PENSION_BREAKDOWN_PCT_OTHER">"c3098"</definedName>
    <definedName name="IQ_PENSION_BREAKDOWN_PCT_OTHER_DOM">"c3096"</definedName>
    <definedName name="IQ_PENSION_BREAKDOWN_PCT_OTHER_FOREIGN">"c3097"</definedName>
    <definedName name="IQ_PENSION_BREAKDOWN_PCT_RE">"c3095"</definedName>
    <definedName name="IQ_PENSION_BREAKDOWN_PCT_RE_DOM">"c3093"</definedName>
    <definedName name="IQ_PENSION_BREAKDOWN_PCT_RE_FOREIGN">"c3094"</definedName>
    <definedName name="IQ_PENSION_BREAKDOWN_RE">"c3107"</definedName>
    <definedName name="IQ_PENSION_BREAKDOWN_RE_DOM">"c3105"</definedName>
    <definedName name="IQ_PENSION_BREAKDOWN_RE_FOREIGN">"c3106"</definedName>
    <definedName name="IQ_PENSION_CONTRIBUTION_TOTAL_COST">"c3559"</definedName>
    <definedName name="IQ_PENSION_DISC_RATE_MAX">"c3236"</definedName>
    <definedName name="IQ_PENSION_DISC_RATE_MAX_DOM">"c3234"</definedName>
    <definedName name="IQ_PENSION_DISC_RATE_MAX_FOREIGN">"c3235"</definedName>
    <definedName name="IQ_PENSION_DISC_RATE_MIN">"c3233"</definedName>
    <definedName name="IQ_PENSION_DISC_RATE_MIN_DOM">"c3231"</definedName>
    <definedName name="IQ_PENSION_DISC_RATE_MIN_FOREIGN">"c3232"</definedName>
    <definedName name="IQ_PENSION_DISCOUNT_RATE_DOMESTIC">"c3573"</definedName>
    <definedName name="IQ_PENSION_DISCOUNT_RATE_FOREIGN">"c3574"</definedName>
    <definedName name="IQ_PENSION_EST_BENEFIT_1YR">"c3113"</definedName>
    <definedName name="IQ_PENSION_EST_BENEFIT_1YR_DOM">"c3111"</definedName>
    <definedName name="IQ_PENSION_EST_BENEFIT_1YR_FOREIGN">"c3112"</definedName>
    <definedName name="IQ_PENSION_EST_BENEFIT_2YR">"c3116"</definedName>
    <definedName name="IQ_PENSION_EST_BENEFIT_2YR_DOM">"c3114"</definedName>
    <definedName name="IQ_PENSION_EST_BENEFIT_2YR_FOREIGN">"c3115"</definedName>
    <definedName name="IQ_PENSION_EST_BENEFIT_3YR">"c3119"</definedName>
    <definedName name="IQ_PENSION_EST_BENEFIT_3YR_DOM">"c3117"</definedName>
    <definedName name="IQ_PENSION_EST_BENEFIT_3YR_FOREIGN">"c3118"</definedName>
    <definedName name="IQ_PENSION_EST_BENEFIT_4YR">"c3122"</definedName>
    <definedName name="IQ_PENSION_EST_BENEFIT_4YR_DOM">"c3120"</definedName>
    <definedName name="IQ_PENSION_EST_BENEFIT_4YR_FOREIGN">"c3121"</definedName>
    <definedName name="IQ_PENSION_EST_BENEFIT_5YR">"c3125"</definedName>
    <definedName name="IQ_PENSION_EST_BENEFIT_5YR_DOM">"c3123"</definedName>
    <definedName name="IQ_PENSION_EST_BENEFIT_5YR_FOREIGN">"c3124"</definedName>
    <definedName name="IQ_PENSION_EST_BENEFIT_AFTER5">"c3128"</definedName>
    <definedName name="IQ_PENSION_EST_BENEFIT_AFTER5_DOM">"c3126"</definedName>
    <definedName name="IQ_PENSION_EST_BENEFIT_AFTER5_FOREIGN">"c3127"</definedName>
    <definedName name="IQ_PENSION_EST_CONTRIBUTIONS_NEXTYR">"c3218"</definedName>
    <definedName name="IQ_PENSION_EST_CONTRIBUTIONS_NEXTYR_DOM">"c3216"</definedName>
    <definedName name="IQ_PENSION_EST_CONTRIBUTIONS_NEXTYR_FOREIGN">"c3217"</definedName>
    <definedName name="IQ_PENSION_EXP_RATE_RETURN_MAX">"c3248"</definedName>
    <definedName name="IQ_PENSION_EXP_RATE_RETURN_MAX_DOM">"c3246"</definedName>
    <definedName name="IQ_PENSION_EXP_RATE_RETURN_MAX_FOREIGN">"c3247"</definedName>
    <definedName name="IQ_PENSION_EXP_RATE_RETURN_MIN">"c3245"</definedName>
    <definedName name="IQ_PENSION_EXP_RATE_RETURN_MIN_DOM">"c3243"</definedName>
    <definedName name="IQ_PENSION_EXP_RATE_RETURN_MIN_FOREIGN">"c3244"</definedName>
    <definedName name="IQ_PENSION_EXP_RETURN_DOMESTIC">"c3571"</definedName>
    <definedName name="IQ_PENSION_EXP_RETURN_FOREIGN">"c3572"</definedName>
    <definedName name="IQ_PENSION_INTAN_ASSETS">"c3137"</definedName>
    <definedName name="IQ_PENSION_INTAN_ASSETS_DOM">"c3135"</definedName>
    <definedName name="IQ_PENSION_INTAN_ASSETS_FOREIGN">"c3136"</definedName>
    <definedName name="IQ_PENSION_INTEREST_COST">"c3582"</definedName>
    <definedName name="IQ_PENSION_INTEREST_COST_DOM">"c3580"</definedName>
    <definedName name="IQ_PENSION_INTEREST_COST_FOREIGN">"c3581"</definedName>
    <definedName name="IQ_PENSION_NET_ASSET_RECOG">"c3152"</definedName>
    <definedName name="IQ_PENSION_NET_ASSET_RECOG_DOM">"c3150"</definedName>
    <definedName name="IQ_PENSION_NET_ASSET_RECOG_FOREIGN">"c3151"</definedName>
    <definedName name="IQ_PENSION_OBLIGATION_ACQ">"c3206"</definedName>
    <definedName name="IQ_PENSION_OBLIGATION_ACQ_DOM">"c3204"</definedName>
    <definedName name="IQ_PENSION_OBLIGATION_ACQ_FOREIGN">"c3205"</definedName>
    <definedName name="IQ_PENSION_OBLIGATION_ACTUARIAL_GAIN_LOSS">"c3197"</definedName>
    <definedName name="IQ_PENSION_OBLIGATION_ACTUARIAL_GAIN_LOSS_DOM">"c3195"</definedName>
    <definedName name="IQ_PENSION_OBLIGATION_ACTUARIAL_GAIN_LOSS_FOREIGN">"c3196"</definedName>
    <definedName name="IQ_PENSION_OBLIGATION_BEG">"c3185"</definedName>
    <definedName name="IQ_PENSION_OBLIGATION_BEG_DOM">"c3183"</definedName>
    <definedName name="IQ_PENSION_OBLIGATION_BEG_FOREIGN">"c3184"</definedName>
    <definedName name="IQ_PENSION_OBLIGATION_CURTAIL">"c3209"</definedName>
    <definedName name="IQ_PENSION_OBLIGATION_CURTAIL_DOM">"c3207"</definedName>
    <definedName name="IQ_PENSION_OBLIGATION_CURTAIL_FOREIGN">"c3208"</definedName>
    <definedName name="IQ_PENSION_OBLIGATION_EMPLOYEE_CONTRIBUTIONS">"c3194"</definedName>
    <definedName name="IQ_PENSION_OBLIGATION_EMPLOYEE_CONTRIBUTIONS_DOM">"c3192"</definedName>
    <definedName name="IQ_PENSION_OBLIGATION_EMPLOYEE_CONTRIBUTIONS_FOREIGN">"c3193"</definedName>
    <definedName name="IQ_PENSION_OBLIGATION_FX_ADJ">"c3203"</definedName>
    <definedName name="IQ_PENSION_OBLIGATION_FX_ADJ_DOM">"c3201"</definedName>
    <definedName name="IQ_PENSION_OBLIGATION_FX_ADJ_FOREIGN">"c3202"</definedName>
    <definedName name="IQ_PENSION_OBLIGATION_INTEREST_COST">"c3191"</definedName>
    <definedName name="IQ_PENSION_OBLIGATION_INTEREST_COST_DOM">"c3189"</definedName>
    <definedName name="IQ_PENSION_OBLIGATION_INTEREST_COST_FOREIGN">"c3190"</definedName>
    <definedName name="IQ_PENSION_OBLIGATION_OTHER_COST">"c3555"</definedName>
    <definedName name="IQ_PENSION_OBLIGATION_OTHER_COST_DOM">"c3553"</definedName>
    <definedName name="IQ_PENSION_OBLIGATION_OTHER_COST_FOREIGN">"c3554"</definedName>
    <definedName name="IQ_PENSION_OBLIGATION_OTHER_PLAN_ADJ">"c3212"</definedName>
    <definedName name="IQ_PENSION_OBLIGATION_OTHER_PLAN_ADJ_DOM">"c3210"</definedName>
    <definedName name="IQ_PENSION_OBLIGATION_OTHER_PLAN_ADJ_FOREIGN">"c3211"</definedName>
    <definedName name="IQ_PENSION_OBLIGATION_PAID">"c3200"</definedName>
    <definedName name="IQ_PENSION_OBLIGATION_PAID_DOM">"c3198"</definedName>
    <definedName name="IQ_PENSION_OBLIGATION_PAID_FOREIGN">"c3199"</definedName>
    <definedName name="IQ_PENSION_OBLIGATION_PROJECTED">"c3215"</definedName>
    <definedName name="IQ_PENSION_OBLIGATION_PROJECTED_DOM">"c3213"</definedName>
    <definedName name="IQ_PENSION_OBLIGATION_PROJECTED_FOREIGN">"c3214"</definedName>
    <definedName name="IQ_PENSION_OBLIGATION_ROA">"c3552"</definedName>
    <definedName name="IQ_PENSION_OBLIGATION_ROA_DOM">"c3550"</definedName>
    <definedName name="IQ_PENSION_OBLIGATION_ROA_FOREIGN">"c3551"</definedName>
    <definedName name="IQ_PENSION_OBLIGATION_SERVICE_COST">"c3188"</definedName>
    <definedName name="IQ_PENSION_OBLIGATION_SERVICE_COST_DOM">"c3186"</definedName>
    <definedName name="IQ_PENSION_OBLIGATION_SERVICE_COST_FOREIGN">"c3187"</definedName>
    <definedName name="IQ_PENSION_OBLIGATION_TOTAL_COST">"c3558"</definedName>
    <definedName name="IQ_PENSION_OBLIGATION_TOTAL_COST_DOM">"c3556"</definedName>
    <definedName name="IQ_PENSION_OBLIGATION_TOTAL_COST_FOREIGN">"c3557"</definedName>
    <definedName name="IQ_PENSION_OTHER">"c3143"</definedName>
    <definedName name="IQ_PENSION_OTHER_ADJ">"c3149"</definedName>
    <definedName name="IQ_PENSION_OTHER_ADJ_DOM">"c3147"</definedName>
    <definedName name="IQ_PENSION_OTHER_ADJ_FOREIGN">"c3148"</definedName>
    <definedName name="IQ_PENSION_OTHER_DOM">"c3141"</definedName>
    <definedName name="IQ_PENSION_OTHER_FOREIGN">"c3142"</definedName>
    <definedName name="IQ_PENSION_PBO_ASSUMED_RATE_RET_MAX">"c3254"</definedName>
    <definedName name="IQ_PENSION_PBO_ASSUMED_RATE_RET_MAX_DOM">"c3252"</definedName>
    <definedName name="IQ_PENSION_PBO_ASSUMED_RATE_RET_MAX_FOREIGN">"c3253"</definedName>
    <definedName name="IQ_PENSION_PBO_ASSUMED_RATE_RET_MIN">"c3251"</definedName>
    <definedName name="IQ_PENSION_PBO_ASSUMED_RATE_RET_MIN_DOM">"c3249"</definedName>
    <definedName name="IQ_PENSION_PBO_ASSUMED_RATE_RET_MIN_FOREIGN">"c3250"</definedName>
    <definedName name="IQ_PENSION_PBO_RATE_COMP_INCREASE_MAX">"c3260"</definedName>
    <definedName name="IQ_PENSION_PBO_RATE_COMP_INCREASE_MAX_DOM">"c3258"</definedName>
    <definedName name="IQ_PENSION_PBO_RATE_COMP_INCREASE_MAX_FOREIGN">"c3259"</definedName>
    <definedName name="IQ_PENSION_PBO_RATE_COMP_INCREASE_MIN">"c3257"</definedName>
    <definedName name="IQ_PENSION_PBO_RATE_COMP_INCREASE_MIN_DOM">"c3255"</definedName>
    <definedName name="IQ_PENSION_PBO_RATE_COMP_INCREASE_MIN_FOREIGN">"c3256"</definedName>
    <definedName name="IQ_PENSION_PREPAID_COST">"c3131"</definedName>
    <definedName name="IQ_PENSION_PREPAID_COST_DOM">"c3129"</definedName>
    <definedName name="IQ_PENSION_PREPAID_COST_FOREIGN">"c3130"</definedName>
    <definedName name="IQ_PENSION_PROJECTED_OBLIGATION">"c3566"</definedName>
    <definedName name="IQ_PENSION_PROJECTED_OBLIGATION_DOMESTIC">"c3564"</definedName>
    <definedName name="IQ_PENSION_PROJECTED_OBLIGATION_FOREIGN">"c3565"</definedName>
    <definedName name="IQ_PENSION_QUART_ADDL_CONTRIBUTIONS_EXP">"c3224"</definedName>
    <definedName name="IQ_PENSION_QUART_ADDL_CONTRIBUTIONS_EXP_DOM">"c3222"</definedName>
    <definedName name="IQ_PENSION_QUART_ADDL_CONTRIBUTIONS_EXP_FOREIGN">"c3223"</definedName>
    <definedName name="IQ_PENSION_QUART_EMPLOYER_CONTRIBUTIONS">"c3221"</definedName>
    <definedName name="IQ_PENSION_QUART_EMPLOYER_CONTRIBUTIONS_DOM">"c3219"</definedName>
    <definedName name="IQ_PENSION_QUART_EMPLOYER_CONTRIBUTIONS_FOREIGN">"c3220"</definedName>
    <definedName name="IQ_PENSION_RATE_COMP_GROWTH_DOMESTIC">"c3575"</definedName>
    <definedName name="IQ_PENSION_RATE_COMP_GROWTH_FOREIGN">"c3576"</definedName>
    <definedName name="IQ_PENSION_RATE_COMP_INCREASE_MAX">"c3242"</definedName>
    <definedName name="IQ_PENSION_RATE_COMP_INCREASE_MAX_DOM">"c3240"</definedName>
    <definedName name="IQ_PENSION_RATE_COMP_INCREASE_MAX_FOREIGN">"c3241"</definedName>
    <definedName name="IQ_PENSION_RATE_COMP_INCREASE_MIN">"c3239"</definedName>
    <definedName name="IQ_PENSION_RATE_COMP_INCREASE_MIN_DOM">"c3237"</definedName>
    <definedName name="IQ_PENSION_RATE_COMP_INCREASE_MIN_FOREIGN">"c3238"</definedName>
    <definedName name="IQ_PENSION_SERVICE_COST">"c3579"</definedName>
    <definedName name="IQ_PENSION_SERVICE_COST_DOM">"c3577"</definedName>
    <definedName name="IQ_PENSION_SERVICE_COST_FOREIGN">"c3578"</definedName>
    <definedName name="IQ_PENSION_TOTAL_ASSETS">"c3563"</definedName>
    <definedName name="IQ_PENSION_TOTAL_ASSETS_DOMESTIC">"c3561"</definedName>
    <definedName name="IQ_PENSION_TOTAL_ASSETS_FOREIGN">"c3562"</definedName>
    <definedName name="IQ_PENSION_TOTAL_EXP">"c3560"</definedName>
    <definedName name="IQ_PENSION_UNFUNDED_ADDL_MIN_LIAB">"c3227"</definedName>
    <definedName name="IQ_PENSION_UNFUNDED_ADDL_MIN_LIAB_DOM">"c3225"</definedName>
    <definedName name="IQ_PENSION_UNFUNDED_ADDL_MIN_LIAB_FOREIGN">"c3226"</definedName>
    <definedName name="IQ_PENSION_UNRECOG_PRIOR">"c3146"</definedName>
    <definedName name="IQ_PENSION_UNRECOG_PRIOR_DOM">"c3144"</definedName>
    <definedName name="IQ_PENSION_UNRECOG_PRIOR_FOREIGN">"c3145"</definedName>
    <definedName name="IQ_PENSION_UV_LIAB">"c3567"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CENT_INSURED_FDIC">"c6374"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EDGED_SECURITIES_FDIC">"c6401"</definedName>
    <definedName name="IQ_PLL">"c2114"</definedName>
    <definedName name="IQ_PMT_FREQ">"c2236"</definedName>
    <definedName name="IQ_POISON_PUT_EFFECT_DATE">"c2486"</definedName>
    <definedName name="IQ_POISON_PUT_EXPIRATION_DATE">"c2487"</definedName>
    <definedName name="IQ_POISON_PUT_PRICE">"c2488"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INCOME_FDIC">"c6581"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FERRED_FDIC">"c6349"</definedName>
    <definedName name="IQ_PREMISES_EQUIPMENT_FDIC">"c6577"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ETAX_RETURN_ASSETS_FDIC">"c6731"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INCIPAL_AMT">"c2157"</definedName>
    <definedName name="IQ_PRIVATE_CONST_TOTAL_APR_FC_UNUSED_UNUSED_UNUSED">"c8559"</definedName>
    <definedName name="IQ_PRIVATE_CONST_TOTAL_APR_UNUSED_UNUSED_UNUSED">"c7679"</definedName>
    <definedName name="IQ_PRIVATE_CONST_TOTAL_FC_UNUSED_UNUSED_UNUSED">"c7899"</definedName>
    <definedName name="IQ_PRIVATE_CONST_TOTAL_POP_FC_UNUSED_UNUSED_UNUSED">"c8119"</definedName>
    <definedName name="IQ_PRIVATE_CONST_TOTAL_POP_UNUSED_UNUSED_UNUSED">"c7239"</definedName>
    <definedName name="IQ_PRIVATE_CONST_TOTAL_UNUSED_UNUSED_UNUSED">"c7019"</definedName>
    <definedName name="IQ_PRIVATE_CONST_TOTAL_YOY_FC_UNUSED_UNUSED_UNUSED">"c8339"</definedName>
    <definedName name="IQ_PRIVATE_CONST_TOTAL_YOY_UNUSED_UNUSED_UNUSED">"c7459"</definedName>
    <definedName name="IQ_PRIVATE_RES_CONST_REAL_APR_FC_UNUSED_UNUSED_UNUSED">"c8535"</definedName>
    <definedName name="IQ_PRIVATE_RES_CONST_REAL_APR_UNUSED_UNUSED_UNUSED">"c7655"</definedName>
    <definedName name="IQ_PRIVATE_RES_CONST_REAL_FC_UNUSED_UNUSED_UNUSED">"c7875"</definedName>
    <definedName name="IQ_PRIVATE_RES_CONST_REAL_POP_FC_UNUSED_UNUSED_UNUSED">"c8095"</definedName>
    <definedName name="IQ_PRIVATE_RES_CONST_REAL_POP_UNUSED_UNUSED_UNUSED">"c7215"</definedName>
    <definedName name="IQ_PRIVATE_RES_CONST_REAL_UNUSED_UNUSED_UNUSED">"c6995"</definedName>
    <definedName name="IQ_PRIVATE_RES_CONST_REAL_YOY_FC_UNUSED_UNUSED_UNUSED">"c8315"</definedName>
    <definedName name="IQ_PRIVATE_RES_CONST_REAL_YOY_UNUSED_UNUSED_UNUSED">"c7435"</definedName>
    <definedName name="IQ_PRIVATELY_ISSUED_MORTGAGE_BACKED_SECURITIES_FDIC">"c6407"</definedName>
    <definedName name="IQ_PRIVATELY_ISSUED_MORTGAGE_PASS_THROUGHS_FDIC">"c6405"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PURCHASE_FOREIGN_CURRENCIES_FDIC">"c6513"</definedName>
    <definedName name="IQ_PURCHASED_OPTION_CONTRACTS_FDIC">"c6510"</definedName>
    <definedName name="IQ_PURCHASED_OPTION_CONTRACTS_FX_RISK_FDIC">"c6515"</definedName>
    <definedName name="IQ_PURCHASED_OPTION_CONTRACTS_NON_FX_IR_FDIC">"c6520"</definedName>
    <definedName name="IQ_PURCHASES_EQUIP_NONRES_SAAR_APR_FC_UNUSED_UNUSED_UNUSED">"c8491"</definedName>
    <definedName name="IQ_PURCHASES_EQUIP_NONRES_SAAR_APR_UNUSED_UNUSED_UNUSED">"c7611"</definedName>
    <definedName name="IQ_PURCHASES_EQUIP_NONRES_SAAR_FC_UNUSED_UNUSED_UNUSED">"c7831"</definedName>
    <definedName name="IQ_PURCHASES_EQUIP_NONRES_SAAR_POP_FC_UNUSED_UNUSED_UNUSED">"c8051"</definedName>
    <definedName name="IQ_PURCHASES_EQUIP_NONRES_SAAR_POP_UNUSED_UNUSED_UNUSED">"c7171"</definedName>
    <definedName name="IQ_PURCHASES_EQUIP_NONRES_SAAR_UNUSED_UNUSED_UNUSED">"c6951"</definedName>
    <definedName name="IQ_PURCHASES_EQUIP_NONRES_SAAR_YOY_FC_UNUSED_UNUSED_UNUSED">"c8271"</definedName>
    <definedName name="IQ_PURCHASES_EQUIP_NONRES_SAAR_YOY_UNUSED_UNUSED_UNUSED">"c7391"</definedName>
    <definedName name="IQ_PUT_DATE_SCHEDULE">"c2483"</definedName>
    <definedName name="IQ_PUT_NOTIFICATION">"c2485"</definedName>
    <definedName name="IQ_PUT_PRICE_SCHEDULE">"c2484"</definedName>
    <definedName name="IQ_QTD">750000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_FORECLOSURE_FDIC">"c6332"</definedName>
    <definedName name="IQ_RE_INVEST_FDIC">"c6331"</definedName>
    <definedName name="IQ_RE_LOANS_DOMESTIC_CHARGE_OFFS_FDIC">"c6589"</definedName>
    <definedName name="IQ_RE_LOANS_DOMESTIC_FDIC">"c6309"</definedName>
    <definedName name="IQ_RE_LOANS_DOMESTIC_NET_CHARGE_OFFS_FDIC">"c6627"</definedName>
    <definedName name="IQ_RE_LOANS_DOMESTIC_RECOVERIES_FDIC">"c6608"</definedName>
    <definedName name="IQ_RE_LOANS_FDIC">"c6308"</definedName>
    <definedName name="IQ_RE_LOANS_FOREIGN_CHARGE_OFFS_FDIC">"c6595"</definedName>
    <definedName name="IQ_RE_LOANS_FOREIGN_NET_CHARGE_OFFS_FDIC">"c6633"</definedName>
    <definedName name="IQ_RE_LOANS_FOREIGN_RECOVERIES_FDIC">"c6614"</definedName>
    <definedName name="IQ_REAL_ESTATE">"c1093"</definedName>
    <definedName name="IQ_REAL_ESTATE_ASSETS">"c1094"</definedName>
    <definedName name="IQ_RECOVERIES_1_4_FAMILY_LOANS_FDIC">"c6707"</definedName>
    <definedName name="IQ_RECOVERIES_AUTO_LOANS_FDIC">"c6701"</definedName>
    <definedName name="IQ_RECOVERIES_CL_LOANS_FDIC">"c6702"</definedName>
    <definedName name="IQ_RECOVERIES_CREDIT_CARDS_RECEIVABLES_FDIC">"c6704"</definedName>
    <definedName name="IQ_RECOVERIES_HOME_EQUITY_LINES_FDIC">"c6705"</definedName>
    <definedName name="IQ_RECOVERIES_OTHER_CONSUMER_LOANS_FDIC">"c6703"</definedName>
    <definedName name="IQ_RECOVERIES_OTHER_LOANS_FDIC">"c6706"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LATED_PLANS_FDIC">"c6320"</definedName>
    <definedName name="IQ_RENTAL_REV">"c1101"</definedName>
    <definedName name="IQ_RES_CONST_REAL_APR_FC_UNUSED_UNUSED_UNUSED">"c8536"</definedName>
    <definedName name="IQ_RES_CONST_REAL_APR_UNUSED_UNUSED_UNUSED">"c7656"</definedName>
    <definedName name="IQ_RES_CONST_REAL_FC_UNUSED_UNUSED_UNUSED">"c7876"</definedName>
    <definedName name="IQ_RES_CONST_REAL_POP_FC_UNUSED_UNUSED_UNUSED">"c8096"</definedName>
    <definedName name="IQ_RES_CONST_REAL_POP_UNUSED_UNUSED_UNUSED">"c7216"</definedName>
    <definedName name="IQ_RES_CONST_REAL_SAAR_APR_FC_UNUSED_UNUSED_UNUSED">"c8537"</definedName>
    <definedName name="IQ_RES_CONST_REAL_SAAR_APR_UNUSED_UNUSED_UNUSED">"c7657"</definedName>
    <definedName name="IQ_RES_CONST_REAL_SAAR_FC_UNUSED_UNUSED_UNUSED">"c7877"</definedName>
    <definedName name="IQ_RES_CONST_REAL_SAAR_POP_FC_UNUSED_UNUSED_UNUSED">"c8097"</definedName>
    <definedName name="IQ_RES_CONST_REAL_SAAR_POP_UNUSED_UNUSED_UNUSED">"c7217"</definedName>
    <definedName name="IQ_RES_CONST_REAL_SAAR_UNUSED_UNUSED_UNUSED">"c6997"</definedName>
    <definedName name="IQ_RES_CONST_REAL_SAAR_YOY_FC_UNUSED_UNUSED_UNUSED">"c8317"</definedName>
    <definedName name="IQ_RES_CONST_REAL_SAAR_YOY_UNUSED_UNUSED_UNUSED">"c7437"</definedName>
    <definedName name="IQ_RES_CONST_REAL_UNUSED_UNUSED_UNUSED">"c6996"</definedName>
    <definedName name="IQ_RES_CONST_REAL_YOY_FC_UNUSED_UNUSED_UNUSED">"c8316"</definedName>
    <definedName name="IQ_RES_CONST_REAL_YOY_UNUSED_UNUSED_UNUSED">"c7436"</definedName>
    <definedName name="IQ_RES_CONST_SAAR_APR_FC_UNUSED_UNUSED_UNUSED">"c8540"</definedName>
    <definedName name="IQ_RES_CONST_SAAR_APR_UNUSED_UNUSED_UNUSED">"c7660"</definedName>
    <definedName name="IQ_RES_CONST_SAAR_FC_UNUSED_UNUSED_UNUSED">"c7880"</definedName>
    <definedName name="IQ_RES_CONST_SAAR_POP_FC_UNUSED_UNUSED_UNUSED">"c8100"</definedName>
    <definedName name="IQ_RES_CONST_SAAR_POP_UNUSED_UNUSED_UNUSED">"c7220"</definedName>
    <definedName name="IQ_RES_CONST_SAAR_UNUSED_UNUSED_UNUSED">"c7000"</definedName>
    <definedName name="IQ_RES_CONST_SAAR_YOY_FC_UNUSED_UNUSED_UNUSED">"c8320"</definedName>
    <definedName name="IQ_RES_CONST_SAAR_YOY_UNUSED_UNUSED_UNUSED">"c7440"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ATEMENTS_NET_FDIC">"c6500"</definedName>
    <definedName name="IQ_RESTR_STOCK_COMP">"c3506"</definedName>
    <definedName name="IQ_RESTR_STOCK_COMP_PRETAX">"c3504"</definedName>
    <definedName name="IQ_RESTR_STOCK_COMP_TAX">"c3505"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STRUCTURED_LOANS_1_4_RESIDENTIAL_FDIC">"c6378"</definedName>
    <definedName name="IQ_RESTRUCTURED_LOANS_LEASES_FDIC">"c6377"</definedName>
    <definedName name="IQ_RESTRUCTURED_LOANS_NON_1_4_FDIC">"c6379"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DEPOSITS_FDIC">"c6488"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AINED_EARNINGS_AVERAGE_EQUITY_FDIC">"c6733"</definedName>
    <definedName name="IQ_RETURN_ASSETS">"c1113"</definedName>
    <definedName name="IQ_RETURN_ASSETS_BANK">"c1114"</definedName>
    <definedName name="IQ_RETURN_ASSETS_BROK">"c1115"</definedName>
    <definedName name="IQ_RETURN_ASSETS_FDIC">"c6730"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DIC">"c6732"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ALUATION_GAINS_FDIC">"c6428"</definedName>
    <definedName name="IQ_REVALUATION_LOSSES_FDIC">"c6429"</definedName>
    <definedName name="IQ_REVENUE">"c1422"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39155.6128472222</definedName>
    <definedName name="IQ_RISK_ADJ_BANK_ASSETS">"c2670"</definedName>
    <definedName name="IQ_RISK_WEIGHTED_ASSETS_FDIC">"c6370"</definedName>
    <definedName name="IQ_SALARY">"c1130"</definedName>
    <definedName name="IQ_SALARY_FDIC">"c6576"</definedName>
    <definedName name="IQ_SALE_CONVERSION_RETIREMENT_STOCK_FDIC">"c6661"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1_4_FAMILY_RESIDENTIAL_CHARGE_OFFS_FDIC">"c6590"</definedName>
    <definedName name="IQ_SECURED_1_4_FAMILY_RESIDENTIAL_NET_CHARGE_OFFS_FDIC">"c6628"</definedName>
    <definedName name="IQ_SECURED_1_4_FAMILY_RESIDENTIAL_RECOVERIES_FDIC">"c6609"</definedName>
    <definedName name="IQ_SECURED_DEBT">"c2546"</definedName>
    <definedName name="IQ_SECURED_DEBT_PCT">"c2547"</definedName>
    <definedName name="IQ_SECURED_FARMLAND_CHARGE_OFFS_FDIC">"c6593"</definedName>
    <definedName name="IQ_SECURED_FARMLAND_NET_CHARGE_OFFS_FDIC">"c6631"</definedName>
    <definedName name="IQ_SECURED_FARMLAND_RECOVERIES_FDIC">"c6612"</definedName>
    <definedName name="IQ_SECURED_MULTIFAMILY_RESIDENTIAL_CHARGE_OFFS_FDIC">"c6591"</definedName>
    <definedName name="IQ_SECURED_MULTIFAMILY_RESIDENTIAL_NET_CHARGE_OFFS_FDIC">"c6629"</definedName>
    <definedName name="IQ_SECURED_MULTIFAMILY_RESIDENTIAL_RECOVERIES_FDIC">"c6610"</definedName>
    <definedName name="IQ_SECURED_NONFARM_NONRESIDENTIAL_CHARGE_OFFS_FDIC">"c6592"</definedName>
    <definedName name="IQ_SECURED_NONFARM_NONRESIDENTIAL_NET_CHARGE_OFFS_FDIC">"c6630"</definedName>
    <definedName name="IQ_SECURED_NONFARM_NONRESIDENTIAL_RECOVERIES_FDIC">"c6611"</definedName>
    <definedName name="IQ_SECURITIES_GAINS_FDIC">"c6584"</definedName>
    <definedName name="IQ_SECURITIES_ISSUED_STATES_FDIC">"c6300"</definedName>
    <definedName name="IQ_SECURITIES_LENT_FDIC">"c6532"</definedName>
    <definedName name="IQ_SECURITIES_UNDERWRITING_FDIC">"c6529"</definedName>
    <definedName name="IQ_SECURITY_BORROW">"c1152"</definedName>
    <definedName name="IQ_SECURITY_LEVEL">"c2159"</definedName>
    <definedName name="IQ_SECURITY_NOTES">"c2202"</definedName>
    <definedName name="IQ_SECURITY_OWN">"c1153"</definedName>
    <definedName name="IQ_SECURITY_RESELL">"c1154"</definedName>
    <definedName name="IQ_SECURITY_TYPE">"c2158"</definedName>
    <definedName name="IQ_SEPARATE_ACCT_ASSETS">"c1155"</definedName>
    <definedName name="IQ_SEPARATE_ACCT_LIAB">"c1156"</definedName>
    <definedName name="IQ_SERV_CHARGE_DEPOSITS">"c1157"</definedName>
    <definedName name="IQ_SERVICE_CHARGES_FDIC">"c6572"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">"c2171"</definedName>
    <definedName name="IQ_SP_BANK">"c2637"</definedName>
    <definedName name="IQ_SP_BANK_ACTION">"c2636"</definedName>
    <definedName name="IQ_SP_BANK_DATE">"c2635"</definedName>
    <definedName name="IQ_SP_DATE">"c2172"</definedName>
    <definedName name="IQ_SP_FIN_ENHANCE_FX">"c2631"</definedName>
    <definedName name="IQ_SP_FIN_ENHANCE_FX_ACTION">"c2630"</definedName>
    <definedName name="IQ_SP_FIN_ENHANCE_FX_DATE">"c2629"</definedName>
    <definedName name="IQ_SP_FIN_ENHANCE_LC">"c2634"</definedName>
    <definedName name="IQ_SP_FIN_ENHANCE_LC_ACTION">"c2633"</definedName>
    <definedName name="IQ_SP_FIN_ENHANCE_LC_DATE">"c2632"</definedName>
    <definedName name="IQ_SP_FIN_STRENGTH_LC_ACTION_LT">"c2625"</definedName>
    <definedName name="IQ_SP_FIN_STRENGTH_LC_ACTION_ST">"c2626"</definedName>
    <definedName name="IQ_SP_FIN_STRENGTH_LC_DATE_LT">"c2623"</definedName>
    <definedName name="IQ_SP_FIN_STRENGTH_LC_DATE_ST">"c2624"</definedName>
    <definedName name="IQ_SP_FIN_STRENGTH_LC_LT">"c2627"</definedName>
    <definedName name="IQ_SP_FIN_STRENGTH_LC_ST">"c2628"</definedName>
    <definedName name="IQ_SP_FX_ACTION_LT">"c2613"</definedName>
    <definedName name="IQ_SP_FX_ACTION_ST">"c2614"</definedName>
    <definedName name="IQ_SP_FX_DATE_LT">"c2611"</definedName>
    <definedName name="IQ_SP_FX_DATE_ST">"c2612"</definedName>
    <definedName name="IQ_SP_FX_LT">"c2615"</definedName>
    <definedName name="IQ_SP_FX_ST">"c2616"</definedName>
    <definedName name="IQ_SP_ISSUE_ACTION">"c2644"</definedName>
    <definedName name="IQ_SP_ISSUE_DATE">"c2643"</definedName>
    <definedName name="IQ_SP_ISSUE_LT">"c2645"</definedName>
    <definedName name="IQ_SP_ISSUE_OUTLOOK_WATCH">"c2650"</definedName>
    <definedName name="IQ_SP_ISSUE_OUTLOOK_WATCH_DATE">"c2649"</definedName>
    <definedName name="IQ_SP_ISSUE_RECOVER">"c2648"</definedName>
    <definedName name="IQ_SP_ISSUE_RECOVER_ACTION">"c2647"</definedName>
    <definedName name="IQ_SP_ISSUE_RECOVER_DATE">"c2646"</definedName>
    <definedName name="IQ_SP_LC_ACTION_LT">"c2619"</definedName>
    <definedName name="IQ_SP_LC_ACTION_ST">"c2620"</definedName>
    <definedName name="IQ_SP_LC_DATE_LT">"c2617"</definedName>
    <definedName name="IQ_SP_LC_DATE_ST">"c2618"</definedName>
    <definedName name="IQ_SP_LC_LT">"c2621"</definedName>
    <definedName name="IQ_SP_LC_ST">"c2622"</definedName>
    <definedName name="IQ_SP_OUTLOOK_WATCH">"c2639"</definedName>
    <definedName name="IQ_SP_OUTLOOK_WATCH_DATE">"c2638"</definedName>
    <definedName name="IQ_SP_REASON">"c2174"</definedName>
    <definedName name="IQ_SP_STATUS">"c2173"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ES_NONTRANSACTION_ACCOUNTS_FDIC">"c6547"</definedName>
    <definedName name="IQ_STATES_TOTAL_DEPOSITS_FDIC">"c6473"</definedName>
    <definedName name="IQ_STATES_TRANSACTION_ACCOUNTS_FDIC">"c6539"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COMP">"c3512"</definedName>
    <definedName name="IQ_STOCK_BASED_COMP_PRETAX">"c3510"</definedName>
    <definedName name="IQ_STOCK_BASED_COMP_TAX">"c3511"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OCK_OPTIONS_COMP">"c3509"</definedName>
    <definedName name="IQ_STOCK_OPTIONS_COMP_PRETAX">"c3507"</definedName>
    <definedName name="IQ_STOCK_OPTIONS_COMP_TAX">"c3508"</definedName>
    <definedName name="IQ_STRIKE_PRICE_ISSUED">"c1645"</definedName>
    <definedName name="IQ_STRIKE_PRICE_OS">"c1646"</definedName>
    <definedName name="IQ_STW">"c2166"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FDIC">"c6346"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URPLUS_FDIC">"c6351"</definedName>
    <definedName name="IQ_SVA">"c1214"</definedName>
    <definedName name="IQ_TARGET_PRICE_NUM">"c1653"</definedName>
    <definedName name="IQ_TARGET_PRICE_STDDEV">"c1654"</definedName>
    <definedName name="IQ_TAX_BENEFIT_CF_1YR">"c3483"</definedName>
    <definedName name="IQ_TAX_BENEFIT_CF_2YR">"c3484"</definedName>
    <definedName name="IQ_TAX_BENEFIT_CF_3YR">"c3485"</definedName>
    <definedName name="IQ_TAX_BENEFIT_CF_4YR">"c3486"</definedName>
    <definedName name="IQ_TAX_BENEFIT_CF_5YR">"c3487"</definedName>
    <definedName name="IQ_TAX_BENEFIT_CF_AFTER_FIVE">"c3488"</definedName>
    <definedName name="IQ_TAX_BENEFIT_CF_MAX_YEAR">"c3491"</definedName>
    <definedName name="IQ_TAX_BENEFIT_CF_NO_EXP">"c3489"</definedName>
    <definedName name="IQ_TAX_BENEFIT_CF_TOTAL">"c3490"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HREE_MONTHS_FIXED_AND_FLOATING_FDIC">"c6419"</definedName>
    <definedName name="IQ_THREE_MONTHS_MORTGAGE_PASS_THROUGHS_FDIC">"c6411"</definedName>
    <definedName name="IQ_THREE_YEAR_FIXED_AND_FLOATING_RATE_FDIC">"c6421"</definedName>
    <definedName name="IQ_THREE_YEAR_MORTGAGE_PASS_THROUGHS_FDIC">"c6413"</definedName>
    <definedName name="IQ_THREE_YEARS_LESS_FDIC">"c6417"</definedName>
    <definedName name="IQ_TIER_1_RISK_BASED_CAPITAL_RATIO_FDIC">"c6746"</definedName>
    <definedName name="IQ_TIER_ONE_CAPITAL">"c2667"</definedName>
    <definedName name="IQ_TIER_ONE_FDIC">"c6369"</definedName>
    <definedName name="IQ_TIER_ONE_RATIO">"c1229"</definedName>
    <definedName name="IQ_TIER_TWO_CAPITAL">"c2669"</definedName>
    <definedName name="IQ_TIME_DEP">"c1230"</definedName>
    <definedName name="IQ_TIME_DEPOSITS_LESS_THAN_100K_FDIC">"c6465"</definedName>
    <definedName name="IQ_TIME_DEPOSITS_MORE_THAN_100K_FDIC">"c6470"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SSETS_FDIC">"c6339"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ARGE_OFFS_FDIC">"c6603"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BT_SECURITIES_FDIC">"c6410"</definedName>
    <definedName name="IQ_TOTAL_DEPOSITS">"c1265"</definedName>
    <definedName name="IQ_TOTAL_DEPOSITS_FDIC">"c6342"</definedName>
    <definedName name="IQ_TOTAL_DIV_PAID_CF">"c1266"</definedName>
    <definedName name="IQ_TOTAL_EMPLOYEE">"c2141"</definedName>
    <definedName name="IQ_TOTAL_EMPLOYEES">"c1522"</definedName>
    <definedName name="IQ_TOTAL_EMPLOYEES_FDIC">"c6355"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EQUITY_FDIC">"c6354"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IABILITIES_FDIC">"c6348"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ENSION_OBLIGATION">"c1292"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COVERIES_FDIC">"c6622"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NK_FDIC">"c6786"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RISK_BASED_CAPITAL_RATIO_FDIC">"c6747"</definedName>
    <definedName name="IQ_TOTAL_SECURITIES_FDIC">"c6306"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TIME_DEPOSITS_FDIC">"c6497"</definedName>
    <definedName name="IQ_TOTAL_TIME_SAVINGS_DEPOSITS_FDIC">"c6498"</definedName>
    <definedName name="IQ_TOTAL_UNUSED_COMMITMENTS_FDIC">"c6536"</definedName>
    <definedName name="IQ_TOTAL_UNUSUAL">"c1508"</definedName>
    <definedName name="IQ_TOTAL_UNUSUAL_BR">"c5517"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INIT_FILED_DATE">"c3495"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CCOUNT_GAINS_FEES_FDIC">"c6573"</definedName>
    <definedName name="IQ_TRADING_ASSETS">"c1310"</definedName>
    <definedName name="IQ_TRADING_ASSETS_FDIC">"c6328"</definedName>
    <definedName name="IQ_TRADING_CURRENCY">"c2212"</definedName>
    <definedName name="IQ_TRADING_LIABILITIES_FDIC">"c6344"</definedName>
    <definedName name="IQ_TRANSACTION_ACCOUNTS_FDIC">"c6544"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EASURY_STOCK_TRANSACTIONS_FDIC">"c6501"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TWELVE_MONTHS_FIXED_AND_FLOATING_FDIC">"c6420"</definedName>
    <definedName name="IQ_TWELVE_MONTHS_MORTGAGE_PASS_THROUGHS_FDIC">"c6412"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LT_PARENT">"c3037"</definedName>
    <definedName name="IQ_ULT_PARENT_CIQID">"c3039"</definedName>
    <definedName name="IQ_ULT_PARENT_TICKER">"c3038"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IVIDED_PROFITS_FDIC">"c6352"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EARNED_INCOME_FDIC">"c6324"</definedName>
    <definedName name="IQ_UNEARNED_INCOME_FOREIGN_FDIC">"c6385"</definedName>
    <definedName name="IQ_UNLEVERED_FCF">"c1908"</definedName>
    <definedName name="IQ_UNPAID_CLAIMS">"c1330"</definedName>
    <definedName name="IQ_UNPROFITABLE_INSTITUTIONS_FDIC">"c6722"</definedName>
    <definedName name="IQ_UNREALIZED_GAIN">"c1619"</definedName>
    <definedName name="IQ_UNSECURED_DEBT">"c2548"</definedName>
    <definedName name="IQ_UNSECURED_DEBT_PCT">"c2549"</definedName>
    <definedName name="IQ_UNUSED_LOAN_COMMITMENTS_FDIC">"c6368"</definedName>
    <definedName name="IQ_UNUSUAL_EXP">"c1456"</definedName>
    <definedName name="IQ_US_BRANCHES_FOREIGN_BANK_LOANS_FDIC">"c6435"</definedName>
    <definedName name="IQ_US_BRANCHES_FOREIGN_BANKS_FDIC">"c6390"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COST_REV_ADJ">"c2951"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S_GOV_AGENCIES_FDIC">"c6395"</definedName>
    <definedName name="IQ_US_GOV_DEPOSITS_FDIC">"c6483"</definedName>
    <definedName name="IQ_US_GOV_ENTERPRISES_FDIC">"c6396"</definedName>
    <definedName name="IQ_US_GOV_NONCURRENT_LOANS_TOTAL_NONCURRENT_FDIC">"c6779"</definedName>
    <definedName name="IQ_US_GOV_NONTRANSACTION_ACCOUNTS_FDIC">"c6546"</definedName>
    <definedName name="IQ_US_GOV_OBLIGATIONS_FDIC">"c6299"</definedName>
    <definedName name="IQ_US_GOV_SECURITIES_FDIC">"c6297"</definedName>
    <definedName name="IQ_US_GOV_TOTAL_DEPOSITS_FDIC">"c6472"</definedName>
    <definedName name="IQ_US_GOV_TRANSACTION_ACCOUNTS_FDIC">"c6538"</definedName>
    <definedName name="IQ_US_TREASURY_SECURITIES_FDIC">"c6298"</definedName>
    <definedName name="IQ_UTIL_PPE_NET">"c1620"</definedName>
    <definedName name="IQ_UTIL_REV">"c2091"</definedName>
    <definedName name="IQ_UV_PENSION_LIAB">"c1332"</definedName>
    <definedName name="IQ_VALUATION_ALLOWANCES_FDIC">"c6400"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C_REVENUE_FDIC">"c6667"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ATILE_LIABILITIES_FDIC">"c6364"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EK">50000</definedName>
    <definedName name="IQ_WEIGHTED_AVG_PRICE">"c1334"</definedName>
    <definedName name="IQ_WIP_INV">"c1335"</definedName>
    <definedName name="IQ_WORKING_CAP">"c3494"</definedName>
    <definedName name="IQ_WORKMEN_WRITTEN">"c1336"</definedName>
    <definedName name="IQ_WRITTEN_OPTION_CONTRACTS_FDIC">"c6509"</definedName>
    <definedName name="IQ_WRITTEN_OPTION_CONTRACTS_FX_RISK_FDIC">"c6514"</definedName>
    <definedName name="IQ_WRITTEN_OPTION_CONTRACTS_NON_FX_IR_FDIC">"c6519"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YTDMONTH">130000</definedName>
    <definedName name="IQ_YTW">"c2163"</definedName>
    <definedName name="IQ_YTW_DATE">"c2164"</definedName>
    <definedName name="IQ_YTW_DATE_TYPE">"c2165"</definedName>
    <definedName name="IQ_Z_SCORE">"c1339"</definedName>
    <definedName name="IQB_BOOKMARK_COUNT">1</definedName>
    <definedName name="Jas">{"'Feb 99'!$A$1:$G$30"}</definedName>
    <definedName name="jdk">0</definedName>
    <definedName name="jh">36731.3668144675</definedName>
    <definedName name="K2_WBEVMODE">0</definedName>
    <definedName name="K7a">255</definedName>
    <definedName name="kjb">36734.3045148148</definedName>
    <definedName name="lidhalsfdhe.f">{"'Feb 99'!$A$1:$G$30"}</definedName>
    <definedName name="limcount">1</definedName>
    <definedName name="ListOffset">1</definedName>
    <definedName name="LWK">{"'NPL @ 30 June 00'!$B$22"}</definedName>
    <definedName name="M_PlaceofPath">"F:\HDEMOTT\DATA\vdf\amt_vdf.xls"</definedName>
    <definedName name="min">{"'Feb 99'!$A$1:$G$30"}</definedName>
    <definedName name="MyBegOfYEar">IF(BegOfYear5253week&lt;&gt;"",BegOfYear5253week,IF(TaxYearEnd="","",TaxYearEnd-364))</definedName>
    <definedName name="MyBookIncome">IF(BookIncome = "","",BookIncome)</definedName>
    <definedName name="MyFEIN">IF(FEIN="","",FEIN)</definedName>
    <definedName name="MyLastYear">IF(TaxYearEnd="","",TaxYearEnd-366)</definedName>
    <definedName name="MyName">IF(TheName = "","",TheName)</definedName>
    <definedName name="MyNextYear">IF(TaxYearEnd="","",TaxYearEnd+365)</definedName>
    <definedName name="mypassword">"chuck"</definedName>
    <definedName name="MyTaxYear">IF(TaxYearEnd="","",TaxYearEnd)</definedName>
    <definedName name="Niva">{"'Feb 99'!$A$1:$G$30"}</definedName>
    <definedName name="non_cur_assets">"="</definedName>
    <definedName name="Number_of_Payments">MATCH(0.01,End_Bal,-1)+1</definedName>
    <definedName name="NvsASD">"V2001-12-31"</definedName>
    <definedName name="NvsAutoDrillOk">"VN"</definedName>
    <definedName name="NvsElapsedTime">0.00178425925696502</definedName>
    <definedName name="NvsEndTime">37277.5592229167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"%,X,RNF.ACCOUNT.robyn,CZF.."</definedName>
    <definedName name="NvsPanelBusUnit">"V"</definedName>
    <definedName name="NvsPanelEffdt">"V2000-01-01"</definedName>
    <definedName name="NvsPanelSetid">"VELECT"</definedName>
    <definedName name="NvsReqBU">"V10008"</definedName>
    <definedName name="NvsReqBUOnly">"VN"</definedName>
    <definedName name="NvsTransLed">"VN"</definedName>
    <definedName name="NvsTreeASD">"V2001-12-31"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EAC">"EAC_TBL"</definedName>
    <definedName name="NvsValTbl.FERC_OTHER">"FERC_OTHER_TBL"</definedName>
    <definedName name="NvsValTbl.PRODUCT">"PRODUCT_TBL"</definedName>
    <definedName name="NvsValTbl.SCENARIO">"BD_SCENARIO_TBL"</definedName>
    <definedName name="NvsValTbl.STATISTICS_CODE">"STAT_TBL"</definedName>
    <definedName name="NvsValTbl.Z_FUNCTION">"Z_FUNCTION_TBL"</definedName>
    <definedName name="NvsValTbl.Z_REG_ID">"Z_REG_ID_TBL"</definedName>
    <definedName name="opex">{"'Feb 99'!$A$1:$G$30"}</definedName>
    <definedName name="otbb">IF(NOT(ISERROR(otb*1)),otb*1,otb)</definedName>
    <definedName name="Pal_Workbook_GUID">"1KSSGF3ZWY3E3EQEL76D82LV"</definedName>
    <definedName name="part1a1">VLOOKUP(IF(ISNUMBER(INDIRECT("rc",FALSE)),INDIRECT("rc",FALSE)*1,INDIRECT("rc",FALSE)),TB,3,FALSE)</definedName>
    <definedName name="Payment_Date">DATE(YEAR(Loan_Start),MONTH(Loan_Start)+Payment_Number,DAY(Loan_Start))</definedName>
    <definedName name="_xlnm.Print_Area" localSheetId="1">'Part e.'!$A$1:$H$19</definedName>
    <definedName name="Print_Area_Reset">OFFSET(Full_Print,0,0,Last_Row)</definedName>
    <definedName name="_xlnm.Print_Titles" localSheetId="0">'Part b.,c.,d.'!$1:$15</definedName>
    <definedName name="qww">{"'Feb 99'!$A$1:$G$30"}</definedName>
    <definedName name="Range1">#NAME?</definedName>
    <definedName name="ReportGroup">0</definedName>
    <definedName name="rina">{"'Feb 99'!$A$1:$G$30"}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5</definedName>
    <definedName name="RiskMinimizeOnStart">FALSE</definedName>
    <definedName name="RiskMonitorConvergence">FALSE</definedName>
    <definedName name="RiskMultipleCPUSupportEnabled">TRUE</definedName>
    <definedName name="RiskNumIterations">5000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d">{"'Feb 99'!$A$1:$G$30"}</definedName>
    <definedName name="SAPBEXdnldView">"446WX5JSQEDTJ1NXGMPPIICZ8"</definedName>
    <definedName name="SAPBEXhrIndnt">"Wide"</definedName>
    <definedName name="SAPBEXrevision">1</definedName>
    <definedName name="SAPBEXsysID">"UGP"</definedName>
    <definedName name="SAPBEXwbID">"84MNLAZ0HDCMBFWARUK2VC28J"</definedName>
    <definedName name="SAPsysID">"708C5W7SBKP804JT78WJ0JNKI"</definedName>
    <definedName name="SAPwbID">"ARS"</definedName>
    <definedName name="sdAWSD">{"'Feb 99'!$A$1:$G$30"}</definedName>
    <definedName name="sencount">1</definedName>
    <definedName name="shitttt">255</definedName>
    <definedName name="Stupid">0</definedName>
    <definedName name="taxable_plant">INDEX(bs_netplant,1,period_summary_col)</definedName>
    <definedName name="team">255</definedName>
    <definedName name="TextRefCopyRangeCount">1</definedName>
    <definedName name="Total_Payment">Scheduled_Payment+Extra_Payment</definedName>
    <definedName name="TP_Footer_User">"combsk"</definedName>
    <definedName name="TP_Footer_Version">"v4.00"</definedName>
    <definedName name="TwoAndAHalfMonthdate">IF(TaxYearEnd="","",MONTH(TaxYearEnd+75)&amp;"/15"&amp;"/"&amp;YEAR(MyNextYear))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serPass">"verify"</definedName>
    <definedName name="Values_Entered">IF(Loan_Amount*Interest_Rate*Loan_Years*Loan_Start&gt;0,1,0)</definedName>
    <definedName name="versionnumber">"2.00"</definedName>
    <definedName name="woob">"Warning! Out of Balance!"</definedName>
    <definedName name="XRefColumnsCount">3</definedName>
    <definedName name="XRefCopyRangeCount">3</definedName>
    <definedName name="XRefPasteRangeCount">2</definedName>
    <definedName name="xyzUserPassword">"abcd"</definedName>
    <definedName name="yfy">{"'NPL @ 30 June 00'!$B$22"}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E12" i="1"/>
  <c r="E13" i="1" s="1"/>
  <c r="F19" i="3" l="1"/>
  <c r="H16" i="3"/>
  <c r="D8" i="3"/>
  <c r="H8" i="3" s="1"/>
  <c r="D9" i="3"/>
  <c r="H9" i="3" s="1"/>
  <c r="D10" i="3"/>
  <c r="H10" i="3" s="1"/>
  <c r="D11" i="3"/>
  <c r="H11" i="3" s="1"/>
  <c r="D12" i="3"/>
  <c r="H12" i="3" s="1"/>
  <c r="D13" i="3"/>
  <c r="H13" i="3" s="1"/>
  <c r="D14" i="3"/>
  <c r="H14" i="3" s="1"/>
  <c r="D15" i="3"/>
  <c r="H15" i="3" s="1"/>
  <c r="D16" i="3"/>
  <c r="D17" i="3"/>
  <c r="H17" i="3" s="1"/>
  <c r="D18" i="3"/>
  <c r="H18" i="3" s="1"/>
  <c r="D7" i="3"/>
  <c r="C19" i="3"/>
  <c r="B19" i="3"/>
  <c r="C6" i="1"/>
  <c r="C7" i="1"/>
  <c r="C97" i="1"/>
  <c r="C104" i="1" s="1"/>
  <c r="B99" i="1"/>
  <c r="A96" i="1"/>
  <c r="A95" i="1"/>
  <c r="A94" i="1"/>
  <c r="A93" i="1"/>
  <c r="A92" i="1"/>
  <c r="A91" i="1"/>
  <c r="A90" i="1"/>
  <c r="A89" i="1"/>
  <c r="A88" i="1"/>
  <c r="A86" i="1"/>
  <c r="A99" i="1" s="1"/>
  <c r="B86" i="1"/>
  <c r="A85" i="1"/>
  <c r="E85" i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8" i="1" s="1"/>
  <c r="E99" i="1" s="1"/>
  <c r="E100" i="1" s="1"/>
  <c r="E101" i="1" s="1"/>
  <c r="E102" i="1" s="1"/>
  <c r="E103" i="1" s="1"/>
  <c r="B73" i="1"/>
  <c r="B74" i="1" s="1"/>
  <c r="F69" i="1"/>
  <c r="F68" i="1"/>
  <c r="D58" i="1"/>
  <c r="D59" i="1" s="1"/>
  <c r="D60" i="1" s="1"/>
  <c r="D61" i="1" s="1"/>
  <c r="D62" i="1" s="1"/>
  <c r="D63" i="1" s="1"/>
  <c r="D64" i="1" s="1"/>
  <c r="D65" i="1" s="1"/>
  <c r="D66" i="1" s="1"/>
  <c r="D67" i="1" s="1"/>
  <c r="D70" i="1" s="1"/>
  <c r="D72" i="1" s="1"/>
  <c r="B58" i="1"/>
  <c r="D44" i="1"/>
  <c r="D45" i="1" s="1"/>
  <c r="D46" i="1" s="1"/>
  <c r="D47" i="1" s="1"/>
  <c r="D48" i="1" s="1"/>
  <c r="D49" i="1" s="1"/>
  <c r="D50" i="1" s="1"/>
  <c r="D51" i="1" s="1"/>
  <c r="D52" i="1" s="1"/>
  <c r="D53" i="1" s="1"/>
  <c r="D55" i="1" s="1"/>
  <c r="B44" i="1"/>
  <c r="B41" i="1"/>
  <c r="E32" i="1"/>
  <c r="E33" i="1" s="1"/>
  <c r="E34" i="1" s="1"/>
  <c r="E35" i="1" s="1"/>
  <c r="E36" i="1" s="1"/>
  <c r="E37" i="1" s="1"/>
  <c r="E38" i="1" s="1"/>
  <c r="E40" i="1" s="1"/>
  <c r="E41" i="1" s="1"/>
  <c r="D32" i="1"/>
  <c r="D33" i="1" s="1"/>
  <c r="D34" i="1" s="1"/>
  <c r="D35" i="1" s="1"/>
  <c r="D36" i="1" s="1"/>
  <c r="D37" i="1" s="1"/>
  <c r="D38" i="1" s="1"/>
  <c r="D40" i="1" s="1"/>
  <c r="D41" i="1" s="1"/>
  <c r="B32" i="1"/>
  <c r="B33" i="1" s="1"/>
  <c r="E27" i="1"/>
  <c r="E26" i="1"/>
  <c r="E25" i="1"/>
  <c r="E24" i="1"/>
  <c r="E23" i="1"/>
  <c r="E22" i="1"/>
  <c r="E21" i="1"/>
  <c r="E20" i="1"/>
  <c r="E18" i="1"/>
  <c r="E17" i="1"/>
  <c r="E10" i="1"/>
  <c r="D10" i="1"/>
  <c r="E9" i="1" s="1"/>
  <c r="B8" i="1"/>
  <c r="B10" i="1" s="1"/>
  <c r="D19" i="3" l="1"/>
  <c r="H7" i="3"/>
  <c r="H19" i="3"/>
  <c r="C8" i="1"/>
  <c r="D22" i="1"/>
  <c r="F22" i="1" s="1"/>
  <c r="I16" i="1"/>
  <c r="K16" i="1"/>
  <c r="K17" i="1" s="1"/>
  <c r="K18" i="1" s="1"/>
  <c r="K19" i="1" s="1"/>
  <c r="F30" i="1"/>
  <c r="G30" i="1" s="1"/>
  <c r="D21" i="1"/>
  <c r="F21" i="1" s="1"/>
  <c r="B28" i="1"/>
  <c r="D24" i="1"/>
  <c r="F24" i="1" s="1"/>
  <c r="F31" i="1"/>
  <c r="F39" i="1"/>
  <c r="D26" i="1"/>
  <c r="F26" i="1" s="1"/>
  <c r="F17" i="1"/>
  <c r="F41" i="1"/>
  <c r="E108" i="1"/>
  <c r="F44" i="1"/>
  <c r="B45" i="1"/>
  <c r="F58" i="1"/>
  <c r="B59" i="1"/>
  <c r="F70" i="1"/>
  <c r="E109" i="1"/>
  <c r="F72" i="1"/>
  <c r="G72" i="1" s="1"/>
  <c r="D73" i="1"/>
  <c r="D74" i="1" s="1"/>
  <c r="F74" i="1" s="1"/>
  <c r="F33" i="1"/>
  <c r="B34" i="1"/>
  <c r="B75" i="1"/>
  <c r="B87" i="1"/>
  <c r="B100" i="1"/>
  <c r="F18" i="1"/>
  <c r="D23" i="1"/>
  <c r="F23" i="1" s="1"/>
  <c r="F32" i="1"/>
  <c r="F43" i="1"/>
  <c r="G43" i="1" s="1"/>
  <c r="F57" i="1"/>
  <c r="G57" i="1" s="1"/>
  <c r="E19" i="1"/>
  <c r="F19" i="1" s="1"/>
  <c r="D25" i="1"/>
  <c r="F25" i="1" s="1"/>
  <c r="D20" i="1"/>
  <c r="F20" i="1" s="1"/>
  <c r="G20" i="1" s="1"/>
  <c r="D27" i="1"/>
  <c r="F27" i="1" s="1"/>
  <c r="E16" i="1"/>
  <c r="L16" i="1" s="1"/>
  <c r="L17" i="1" s="1"/>
  <c r="L18" i="1" s="1"/>
  <c r="I17" i="1" l="1"/>
  <c r="M16" i="1"/>
  <c r="C10" i="1"/>
  <c r="E110" i="1"/>
  <c r="L19" i="1"/>
  <c r="L20" i="1" s="1"/>
  <c r="L21" i="1" s="1"/>
  <c r="L22" i="1" s="1"/>
  <c r="L23" i="1" s="1"/>
  <c r="L24" i="1" s="1"/>
  <c r="L25" i="1" s="1"/>
  <c r="L26" i="1" s="1"/>
  <c r="L27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8" i="1" s="1"/>
  <c r="L99" i="1" s="1"/>
  <c r="L100" i="1" s="1"/>
  <c r="L101" i="1" s="1"/>
  <c r="L102" i="1" s="1"/>
  <c r="L103" i="1" s="1"/>
  <c r="F16" i="1"/>
  <c r="K20" i="1"/>
  <c r="K21" i="1" s="1"/>
  <c r="K22" i="1" s="1"/>
  <c r="K23" i="1" s="1"/>
  <c r="K24" i="1" s="1"/>
  <c r="K25" i="1" s="1"/>
  <c r="K26" i="1" s="1"/>
  <c r="K27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2" i="1" s="1"/>
  <c r="K73" i="1" s="1"/>
  <c r="K74" i="1" s="1"/>
  <c r="K75" i="1" s="1"/>
  <c r="K76" i="1" s="1"/>
  <c r="K77" i="1" s="1"/>
  <c r="K78" i="1" s="1"/>
  <c r="K79" i="1" s="1"/>
  <c r="K80" i="1" s="1"/>
  <c r="G31" i="1"/>
  <c r="G32" i="1" s="1"/>
  <c r="E28" i="1"/>
  <c r="E42" i="1" s="1"/>
  <c r="E56" i="1" s="1"/>
  <c r="E71" i="1" s="1"/>
  <c r="E84" i="1" s="1"/>
  <c r="E97" i="1" s="1"/>
  <c r="E112" i="1" s="1"/>
  <c r="E113" i="1" s="1"/>
  <c r="G58" i="1"/>
  <c r="F34" i="1"/>
  <c r="B35" i="1"/>
  <c r="B88" i="1"/>
  <c r="B76" i="1"/>
  <c r="G21" i="1"/>
  <c r="B60" i="1"/>
  <c r="F59" i="1"/>
  <c r="G44" i="1"/>
  <c r="D75" i="1"/>
  <c r="D76" i="1" s="1"/>
  <c r="D77" i="1" s="1"/>
  <c r="D78" i="1" s="1"/>
  <c r="D79" i="1" s="1"/>
  <c r="D80" i="1" s="1"/>
  <c r="D28" i="1"/>
  <c r="D42" i="1" s="1"/>
  <c r="D56" i="1" s="1"/>
  <c r="D71" i="1" s="1"/>
  <c r="F45" i="1"/>
  <c r="B46" i="1"/>
  <c r="F73" i="1"/>
  <c r="G73" i="1" s="1"/>
  <c r="B101" i="1"/>
  <c r="I18" i="1" l="1"/>
  <c r="M17" i="1"/>
  <c r="E104" i="1"/>
  <c r="G74" i="1"/>
  <c r="B61" i="1"/>
  <c r="F60" i="1"/>
  <c r="D108" i="1"/>
  <c r="D81" i="1"/>
  <c r="D82" i="1" s="1"/>
  <c r="D83" i="1" s="1"/>
  <c r="D85" i="1" s="1"/>
  <c r="D9" i="1"/>
  <c r="B9" i="1"/>
  <c r="B36" i="1"/>
  <c r="F35" i="1"/>
  <c r="G22" i="1"/>
  <c r="B102" i="1"/>
  <c r="G33" i="1"/>
  <c r="G59" i="1"/>
  <c r="B77" i="1"/>
  <c r="F76" i="1"/>
  <c r="B47" i="1"/>
  <c r="F46" i="1"/>
  <c r="F75" i="1"/>
  <c r="G45" i="1"/>
  <c r="B89" i="1"/>
  <c r="K81" i="1" l="1"/>
  <c r="K82" i="1" s="1"/>
  <c r="K83" i="1" s="1"/>
  <c r="K85" i="1" s="1"/>
  <c r="K86" i="1" s="1"/>
  <c r="I19" i="1"/>
  <c r="M18" i="1"/>
  <c r="B103" i="1"/>
  <c r="D84" i="1"/>
  <c r="G23" i="1"/>
  <c r="F61" i="1"/>
  <c r="B62" i="1"/>
  <c r="D86" i="1"/>
  <c r="F85" i="1"/>
  <c r="G85" i="1" s="1"/>
  <c r="F77" i="1"/>
  <c r="B78" i="1"/>
  <c r="G34" i="1"/>
  <c r="F47" i="1"/>
  <c r="B48" i="1"/>
  <c r="B90" i="1"/>
  <c r="G60" i="1"/>
  <c r="G75" i="1"/>
  <c r="F36" i="1"/>
  <c r="B37" i="1"/>
  <c r="G46" i="1"/>
  <c r="I20" i="1" l="1"/>
  <c r="M19" i="1"/>
  <c r="K87" i="1"/>
  <c r="B91" i="1"/>
  <c r="F48" i="1"/>
  <c r="B49" i="1"/>
  <c r="D87" i="1"/>
  <c r="F86" i="1"/>
  <c r="G86" i="1" s="1"/>
  <c r="G47" i="1"/>
  <c r="F62" i="1"/>
  <c r="B63" i="1"/>
  <c r="G76" i="1"/>
  <c r="F37" i="1"/>
  <c r="B38" i="1"/>
  <c r="F38" i="1" s="1"/>
  <c r="F78" i="1"/>
  <c r="B79" i="1"/>
  <c r="G24" i="1"/>
  <c r="G35" i="1"/>
  <c r="D109" i="1"/>
  <c r="D110" i="1" s="1"/>
  <c r="G61" i="1"/>
  <c r="K88" i="1" l="1"/>
  <c r="I21" i="1"/>
  <c r="M20" i="1"/>
  <c r="F40" i="1"/>
  <c r="G62" i="1"/>
  <c r="B80" i="1"/>
  <c r="F79" i="1"/>
  <c r="B50" i="1"/>
  <c r="F49" i="1"/>
  <c r="G48" i="1"/>
  <c r="G25" i="1"/>
  <c r="G36" i="1"/>
  <c r="D88" i="1"/>
  <c r="F87" i="1"/>
  <c r="G87" i="1" s="1"/>
  <c r="G77" i="1"/>
  <c r="B92" i="1"/>
  <c r="B108" i="1"/>
  <c r="B64" i="1"/>
  <c r="F63" i="1"/>
  <c r="B54" i="1" l="1"/>
  <c r="F54" i="1" s="1"/>
  <c r="I22" i="1"/>
  <c r="M21" i="1"/>
  <c r="B42" i="1"/>
  <c r="K89" i="1"/>
  <c r="G26" i="1"/>
  <c r="G78" i="1"/>
  <c r="F80" i="1"/>
  <c r="B81" i="1"/>
  <c r="G49" i="1"/>
  <c r="D89" i="1"/>
  <c r="F88" i="1"/>
  <c r="G88" i="1" s="1"/>
  <c r="F64" i="1"/>
  <c r="B65" i="1"/>
  <c r="B51" i="1"/>
  <c r="F50" i="1"/>
  <c r="G63" i="1"/>
  <c r="B93" i="1"/>
  <c r="G37" i="1"/>
  <c r="F108" i="1"/>
  <c r="K90" i="1" l="1"/>
  <c r="I23" i="1"/>
  <c r="M22" i="1"/>
  <c r="B82" i="1"/>
  <c r="F81" i="1"/>
  <c r="G64" i="1"/>
  <c r="G27" i="1"/>
  <c r="G50" i="1"/>
  <c r="F51" i="1"/>
  <c r="B52" i="1"/>
  <c r="B66" i="1"/>
  <c r="F65" i="1"/>
  <c r="G38" i="1"/>
  <c r="G79" i="1"/>
  <c r="B94" i="1"/>
  <c r="D90" i="1"/>
  <c r="F89" i="1"/>
  <c r="G89" i="1" s="1"/>
  <c r="I24" i="1" l="1"/>
  <c r="M23" i="1"/>
  <c r="K91" i="1"/>
  <c r="G51" i="1"/>
  <c r="G80" i="1"/>
  <c r="G39" i="1"/>
  <c r="G65" i="1"/>
  <c r="B67" i="1"/>
  <c r="F67" i="1" s="1"/>
  <c r="F66" i="1"/>
  <c r="B53" i="1"/>
  <c r="F52" i="1"/>
  <c r="D91" i="1"/>
  <c r="F90" i="1"/>
  <c r="G90" i="1" s="1"/>
  <c r="B95" i="1"/>
  <c r="B83" i="1"/>
  <c r="F82" i="1"/>
  <c r="K92" i="1" l="1"/>
  <c r="I25" i="1"/>
  <c r="M24" i="1"/>
  <c r="G40" i="1"/>
  <c r="G66" i="1"/>
  <c r="B96" i="1"/>
  <c r="D92" i="1"/>
  <c r="F91" i="1"/>
  <c r="G91" i="1" s="1"/>
  <c r="G81" i="1"/>
  <c r="F53" i="1"/>
  <c r="F83" i="1"/>
  <c r="B109" i="1"/>
  <c r="G52" i="1"/>
  <c r="I26" i="1" l="1"/>
  <c r="M25" i="1"/>
  <c r="K93" i="1"/>
  <c r="G67" i="1"/>
  <c r="F109" i="1"/>
  <c r="F110" i="1" s="1"/>
  <c r="B110" i="1"/>
  <c r="D93" i="1"/>
  <c r="F92" i="1"/>
  <c r="G92" i="1" s="1"/>
  <c r="F55" i="1"/>
  <c r="B56" i="1"/>
  <c r="B71" i="1" s="1"/>
  <c r="B84" i="1" s="1"/>
  <c r="B97" i="1" s="1"/>
  <c r="G53" i="1"/>
  <c r="G82" i="1"/>
  <c r="G41" i="1"/>
  <c r="K94" i="1" l="1"/>
  <c r="I27" i="1"/>
  <c r="M26" i="1"/>
  <c r="G83" i="1"/>
  <c r="D94" i="1"/>
  <c r="F93" i="1"/>
  <c r="G93" i="1" s="1"/>
  <c r="B112" i="1"/>
  <c r="B104" i="1"/>
  <c r="G54" i="1"/>
  <c r="G68" i="1"/>
  <c r="I29" i="1" l="1"/>
  <c r="M27" i="1"/>
  <c r="K95" i="1"/>
  <c r="G55" i="1"/>
  <c r="D95" i="1"/>
  <c r="F94" i="1"/>
  <c r="G94" i="1" s="1"/>
  <c r="B113" i="1"/>
  <c r="G69" i="1"/>
  <c r="K96" i="1" l="1"/>
  <c r="I30" i="1"/>
  <c r="M29" i="1"/>
  <c r="G70" i="1"/>
  <c r="D96" i="1"/>
  <c r="F95" i="1"/>
  <c r="G95" i="1" s="1"/>
  <c r="I31" i="1" l="1"/>
  <c r="M30" i="1"/>
  <c r="D98" i="1"/>
  <c r="K98" i="1" s="1"/>
  <c r="D97" i="1"/>
  <c r="F96" i="1"/>
  <c r="G96" i="1" s="1"/>
  <c r="I32" i="1" l="1"/>
  <c r="M31" i="1"/>
  <c r="D99" i="1"/>
  <c r="K99" i="1" s="1"/>
  <c r="F98" i="1"/>
  <c r="G98" i="1" s="1"/>
  <c r="I33" i="1" l="1"/>
  <c r="M32" i="1"/>
  <c r="D100" i="1"/>
  <c r="K100" i="1" s="1"/>
  <c r="F99" i="1"/>
  <c r="G99" i="1" s="1"/>
  <c r="I34" i="1" l="1"/>
  <c r="M33" i="1"/>
  <c r="D101" i="1"/>
  <c r="K101" i="1" s="1"/>
  <c r="F100" i="1"/>
  <c r="G100" i="1" s="1"/>
  <c r="M34" i="1" l="1"/>
  <c r="I35" i="1"/>
  <c r="D102" i="1"/>
  <c r="K102" i="1" s="1"/>
  <c r="F101" i="1"/>
  <c r="G101" i="1" s="1"/>
  <c r="M35" i="1" l="1"/>
  <c r="I36" i="1"/>
  <c r="D103" i="1"/>
  <c r="K103" i="1" s="1"/>
  <c r="F102" i="1"/>
  <c r="G102" i="1" s="1"/>
  <c r="M36" i="1" l="1"/>
  <c r="I37" i="1"/>
  <c r="F103" i="1"/>
  <c r="G103" i="1" s="1"/>
  <c r="D104" i="1"/>
  <c r="D112" i="1"/>
  <c r="M37" i="1" l="1"/>
  <c r="I38" i="1"/>
  <c r="D113" i="1"/>
  <c r="F112" i="1"/>
  <c r="F113" i="1" s="1"/>
  <c r="I39" i="1" l="1"/>
  <c r="M38" i="1"/>
  <c r="I40" i="1" l="1"/>
  <c r="M39" i="1"/>
  <c r="I41" i="1" l="1"/>
  <c r="M40" i="1"/>
  <c r="I43" i="1" l="1"/>
  <c r="M41" i="1"/>
  <c r="I44" i="1" l="1"/>
  <c r="M43" i="1"/>
  <c r="I45" i="1" l="1"/>
  <c r="M44" i="1"/>
  <c r="I46" i="1" l="1"/>
  <c r="M45" i="1"/>
  <c r="I47" i="1" l="1"/>
  <c r="M46" i="1"/>
  <c r="I48" i="1" l="1"/>
  <c r="M47" i="1"/>
  <c r="I49" i="1" l="1"/>
  <c r="M48" i="1"/>
  <c r="I50" i="1" l="1"/>
  <c r="M49" i="1"/>
  <c r="I51" i="1" l="1"/>
  <c r="M50" i="1"/>
  <c r="I52" i="1" l="1"/>
  <c r="M51" i="1"/>
  <c r="I53" i="1" l="1"/>
  <c r="M52" i="1"/>
  <c r="I54" i="1" l="1"/>
  <c r="M53" i="1"/>
  <c r="I55" i="1" l="1"/>
  <c r="M54" i="1"/>
  <c r="M55" i="1" l="1"/>
  <c r="I57" i="1"/>
  <c r="I58" i="1" l="1"/>
  <c r="M57" i="1"/>
  <c r="M58" i="1" l="1"/>
  <c r="I59" i="1"/>
  <c r="I60" i="1" l="1"/>
  <c r="M59" i="1"/>
  <c r="I61" i="1" l="1"/>
  <c r="M60" i="1"/>
  <c r="I62" i="1" l="1"/>
  <c r="M61" i="1"/>
  <c r="I63" i="1" l="1"/>
  <c r="M62" i="1"/>
  <c r="I64" i="1" l="1"/>
  <c r="M63" i="1"/>
  <c r="I65" i="1" l="1"/>
  <c r="M64" i="1"/>
  <c r="I66" i="1" l="1"/>
  <c r="M65" i="1"/>
  <c r="I67" i="1" l="1"/>
  <c r="M66" i="1"/>
  <c r="I68" i="1" l="1"/>
  <c r="M67" i="1"/>
  <c r="I69" i="1" l="1"/>
  <c r="M68" i="1"/>
  <c r="I70" i="1" l="1"/>
  <c r="M69" i="1"/>
  <c r="M70" i="1" l="1"/>
  <c r="I72" i="1"/>
  <c r="M72" i="1" l="1"/>
  <c r="I73" i="1"/>
  <c r="M73" i="1" l="1"/>
  <c r="I74" i="1"/>
  <c r="I75" i="1" l="1"/>
  <c r="M74" i="1"/>
  <c r="I76" i="1" l="1"/>
  <c r="M75" i="1"/>
  <c r="I77" i="1" l="1"/>
  <c r="M76" i="1"/>
  <c r="I78" i="1" l="1"/>
  <c r="M77" i="1"/>
  <c r="I79" i="1" l="1"/>
  <c r="M78" i="1"/>
  <c r="I80" i="1" l="1"/>
  <c r="M79" i="1"/>
  <c r="I81" i="1" l="1"/>
  <c r="M80" i="1"/>
  <c r="I82" i="1" l="1"/>
  <c r="M81" i="1"/>
  <c r="I83" i="1" l="1"/>
  <c r="M82" i="1"/>
  <c r="M83" i="1" l="1"/>
  <c r="I85" i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8" i="1" s="1"/>
  <c r="I99" i="1" s="1"/>
  <c r="I100" i="1" s="1"/>
  <c r="I101" i="1" s="1"/>
  <c r="I102" i="1" s="1"/>
  <c r="I103" i="1" s="1"/>
</calcChain>
</file>

<file path=xl/sharedStrings.xml><?xml version="1.0" encoding="utf-8"?>
<sst xmlns="http://schemas.openxmlformats.org/spreadsheetml/2006/main" count="95" uniqueCount="52">
  <si>
    <t>DE Kentucky - Electric</t>
  </si>
  <si>
    <t>Federal EDIT Workpaper</t>
  </si>
  <si>
    <t>EDIT:</t>
  </si>
  <si>
    <t>Protected</t>
  </si>
  <si>
    <t>Protected to Unprotected Mvmt</t>
  </si>
  <si>
    <t xml:space="preserve">Unprotected PP&amp;E </t>
  </si>
  <si>
    <t xml:space="preserve">Unprotected Non PP&amp;E </t>
  </si>
  <si>
    <t>Estimate As Of 12/31/2017</t>
  </si>
  <si>
    <t xml:space="preserve">2018 Return True Up </t>
  </si>
  <si>
    <t>2018 PP&amp;E True Up</t>
  </si>
  <si>
    <t>Protected to unprotected mvmt</t>
  </si>
  <si>
    <t>Total EDIT To Be Amortized</t>
  </si>
  <si>
    <t>Protected EDIT Amortization</t>
  </si>
  <si>
    <t>ARAM Rate</t>
  </si>
  <si>
    <t>Amortization Of Unprotected PP&amp;E EDIT $3.303M Annual</t>
  </si>
  <si>
    <t>Amortization Of Unprotected Non PP&amp;E EDIT $3.303M Annual</t>
  </si>
  <si>
    <t>MTD EDIT Amortization</t>
  </si>
  <si>
    <t>YTD EDIT Amortization</t>
  </si>
  <si>
    <t>Balance</t>
  </si>
  <si>
    <t>2018 True ups (Booked in Nov. 19 - RTP Dataset)</t>
  </si>
  <si>
    <t xml:space="preserve">2019 ARAM True ups booked in RTP dataset </t>
  </si>
  <si>
    <t>2020 EDIT Estimate Adj. included -  12/1/2020</t>
  </si>
  <si>
    <t xml:space="preserve">2020 ARAM True ups booked in RTP dataset </t>
  </si>
  <si>
    <t>2020 EDIT True Up KY Rate Case Change</t>
  </si>
  <si>
    <t>2021 EDIT Estimate Adj. included</t>
  </si>
  <si>
    <t>Unprotected PP&amp;E</t>
  </si>
  <si>
    <t>Unprotected Non PP&amp;E</t>
  </si>
  <si>
    <t>Total</t>
  </si>
  <si>
    <t>Amount - March 2022 to August 2022</t>
  </si>
  <si>
    <t>Amount - September 2022 to February 2023</t>
  </si>
  <si>
    <t>Total Base Period</t>
  </si>
  <si>
    <t>To Sch E-1</t>
  </si>
  <si>
    <t>Amount - July 2023-June 2024</t>
  </si>
  <si>
    <t>Total Test Period</t>
  </si>
  <si>
    <t>Cumulative Balances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</si>
  <si>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Protected ARAM amortization amounts were updated for 2023-2024 due to depreciation study being implemented in this rate case. </t>
    </r>
  </si>
  <si>
    <t xml:space="preserve">Protected </t>
  </si>
  <si>
    <t>Unprotected</t>
  </si>
  <si>
    <t>State EDIT</t>
  </si>
  <si>
    <t>Federal Impact</t>
  </si>
  <si>
    <t>Federal EDIT</t>
  </si>
  <si>
    <t>EDIT</t>
  </si>
  <si>
    <t>EDIT Amortization</t>
  </si>
  <si>
    <t>Forecast Period - Case No. 2019-002715</t>
  </si>
  <si>
    <t>Forecast Period</t>
  </si>
  <si>
    <t>Months</t>
  </si>
  <si>
    <t>Part b.</t>
  </si>
  <si>
    <t>Part d.</t>
  </si>
  <si>
    <t>Part c.</t>
  </si>
  <si>
    <t>Balances Used to Compute 10-yr Amortization</t>
  </si>
  <si>
    <t>Beginning in 2019</t>
  </si>
  <si>
    <t>Per Month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</si>
</sst>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49" fontId="2" fillId="0" borderId="0" xfId="0" applyNumberFormat="1" applyFont="1"/>
    <xf numFmtId="49" fontId="0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left"/>
    </xf>
    <xf numFmtId="49" fontId="0" fillId="0" borderId="0" xfId="0" applyNumberFormat="1" applyFont="1" applyFill="1"/>
    <xf numFmtId="49" fontId="1" fillId="0" borderId="0" xfId="0" applyNumberFormat="1" applyFont="1"/>
    <xf numFmtId="0" fontId="1" fillId="0" borderId="0" xfId="0" applyFont="1"/>
    <xf numFmtId="43" fontId="2" fillId="0" borderId="0" xfId="0" applyNumberFormat="1" applyFont="1" applyFill="1"/>
    <xf numFmtId="43" fontId="3" fillId="0" borderId="0" xfId="0" applyNumberFormat="1" applyFont="1" applyFill="1" applyAlignment="1">
      <alignment vertical="center"/>
    </xf>
    <xf numFmtId="43" fontId="0" fillId="0" borderId="0" xfId="0" applyNumberFormat="1" applyFont="1" applyFill="1"/>
    <xf numFmtId="164" fontId="2" fillId="0" borderId="0" xfId="0" applyNumberFormat="1" applyFont="1" applyFill="1"/>
    <xf numFmtId="164" fontId="2" fillId="0" borderId="0" xfId="0" applyNumberFormat="1" applyFont="1"/>
    <xf numFmtId="164" fontId="0" fillId="0" borderId="0" xfId="0" applyNumberFormat="1" applyFont="1"/>
    <xf numFmtId="164" fontId="1" fillId="0" borderId="0" xfId="0" applyNumberFormat="1" applyFont="1" applyFill="1" applyBorder="1"/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2" fillId="0" borderId="0" xfId="0" applyFont="1"/>
    <xf numFmtId="164" fontId="2" fillId="0" borderId="0" xfId="0" applyNumberFormat="1" applyFont="1" applyFill="1" applyBorder="1"/>
    <xf numFmtId="0" fontId="1" fillId="0" borderId="1" xfId="0" applyFont="1" applyBorder="1"/>
    <xf numFmtId="164" fontId="2" fillId="0" borderId="3" xfId="0" applyNumberFormat="1" applyFont="1" applyFill="1" applyBorder="1"/>
    <xf numFmtId="164" fontId="1" fillId="0" borderId="0" xfId="0" applyNumberFormat="1" applyFont="1"/>
    <xf numFmtId="0" fontId="1" fillId="0" borderId="4" xfId="0" applyFont="1" applyBorder="1"/>
    <xf numFmtId="49" fontId="2" fillId="0" borderId="0" xfId="0" quotePrefix="1" applyNumberFormat="1" applyFont="1"/>
    <xf numFmtId="164" fontId="2" fillId="0" borderId="6" xfId="0" applyNumberFormat="1" applyFont="1" applyFill="1" applyBorder="1"/>
    <xf numFmtId="37" fontId="1" fillId="0" borderId="0" xfId="0" applyNumberFormat="1" applyFont="1"/>
    <xf numFmtId="0" fontId="1" fillId="0" borderId="5" xfId="0" applyFont="1" applyBorder="1"/>
    <xf numFmtId="43" fontId="1" fillId="0" borderId="0" xfId="0" applyNumberFormat="1" applyFont="1"/>
    <xf numFmtId="43" fontId="1" fillId="0" borderId="0" xfId="0" applyNumberFormat="1" applyFont="1" applyFill="1" applyBorder="1"/>
    <xf numFmtId="164" fontId="0" fillId="0" borderId="0" xfId="0" applyNumberFormat="1" applyFont="1" applyFill="1"/>
    <xf numFmtId="164" fontId="0" fillId="0" borderId="0" xfId="0" applyNumberFormat="1" applyFont="1" applyFill="1" applyBorder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17" fontId="1" fillId="0" borderId="0" xfId="0" applyNumberFormat="1" applyFont="1"/>
    <xf numFmtId="37" fontId="2" fillId="0" borderId="0" xfId="0" applyNumberFormat="1" applyFont="1"/>
    <xf numFmtId="10" fontId="2" fillId="0" borderId="0" xfId="0" applyNumberFormat="1" applyFont="1" applyFill="1"/>
    <xf numFmtId="164" fontId="0" fillId="0" borderId="0" xfId="0" applyNumberFormat="1" applyFont="1" applyBorder="1"/>
    <xf numFmtId="10" fontId="2" fillId="0" borderId="0" xfId="0" applyNumberFormat="1" applyFont="1" applyFill="1" applyBorder="1"/>
    <xf numFmtId="37" fontId="5" fillId="0" borderId="0" xfId="0" applyNumberFormat="1" applyFont="1"/>
    <xf numFmtId="17" fontId="2" fillId="0" borderId="9" xfId="0" applyNumberFormat="1" applyFont="1" applyBorder="1"/>
    <xf numFmtId="164" fontId="6" fillId="0" borderId="9" xfId="0" applyNumberFormat="1" applyFont="1" applyBorder="1"/>
    <xf numFmtId="10" fontId="2" fillId="0" borderId="9" xfId="0" applyNumberFormat="1" applyFont="1" applyFill="1" applyBorder="1"/>
    <xf numFmtId="164" fontId="6" fillId="0" borderId="9" xfId="0" applyNumberFormat="1" applyFont="1" applyFill="1" applyBorder="1"/>
    <xf numFmtId="164" fontId="2" fillId="0" borderId="9" xfId="0" applyNumberFormat="1" applyFont="1" applyBorder="1"/>
    <xf numFmtId="37" fontId="2" fillId="0" borderId="9" xfId="0" applyNumberFormat="1" applyFont="1" applyBorder="1"/>
    <xf numFmtId="0" fontId="2" fillId="0" borderId="9" xfId="0" applyFont="1" applyBorder="1"/>
    <xf numFmtId="164" fontId="5" fillId="0" borderId="0" xfId="0" applyNumberFormat="1" applyFont="1" applyFill="1"/>
    <xf numFmtId="164" fontId="5" fillId="0" borderId="0" xfId="0" applyNumberFormat="1" applyFont="1" applyFill="1"/>
    <xf numFmtId="164" fontId="6" fillId="0" borderId="0" xfId="0" applyNumberFormat="1" applyFont="1" applyFill="1" applyBorder="1"/>
    <xf numFmtId="0" fontId="1" fillId="0" borderId="9" xfId="0" applyFont="1" applyBorder="1"/>
    <xf numFmtId="164" fontId="6" fillId="0" borderId="9" xfId="0" applyNumberFormat="1" applyFont="1" applyFill="1" applyBorder="1"/>
    <xf numFmtId="0" fontId="6" fillId="0" borderId="9" xfId="0" applyFont="1" applyBorder="1"/>
    <xf numFmtId="164" fontId="0" fillId="2" borderId="0" xfId="0" applyNumberFormat="1" applyFont="1" applyFill="1"/>
    <xf numFmtId="164" fontId="5" fillId="0" borderId="0" xfId="0" applyNumberFormat="1" applyFont="1" applyFill="1" applyBorder="1"/>
    <xf numFmtId="164" fontId="5" fillId="0" borderId="0" xfId="0" applyNumberFormat="1" applyFont="1" applyFill="1" applyBorder="1"/>
    <xf numFmtId="164" fontId="7" fillId="0" borderId="0" xfId="0" applyNumberFormat="1" applyFont="1"/>
    <xf numFmtId="164" fontId="7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5" xfId="0" applyNumberFormat="1" applyFont="1" applyFill="1" applyBorder="1"/>
    <xf numFmtId="0" fontId="2" fillId="0" borderId="4" xfId="0" applyFont="1" applyBorder="1"/>
    <xf numFmtId="164" fontId="7" fillId="0" borderId="11" xfId="0" applyNumberFormat="1" applyFont="1" applyBorder="1"/>
    <xf numFmtId="164" fontId="2" fillId="0" borderId="11" xfId="0" applyNumberFormat="1" applyFont="1" applyBorder="1"/>
    <xf numFmtId="164" fontId="7" fillId="0" borderId="12" xfId="0" applyNumberFormat="1" applyFont="1" applyBorder="1"/>
    <xf numFmtId="0" fontId="8" fillId="0" borderId="0" xfId="0" applyFont="1"/>
    <xf numFmtId="164" fontId="2" fillId="0" borderId="0" xfId="0" applyNumberFormat="1" applyFont="1" applyBorder="1"/>
    <xf numFmtId="164" fontId="0" fillId="0" borderId="5" xfId="0" applyNumberFormat="1" applyFont="1" applyBorder="1"/>
    <xf numFmtId="37" fontId="1" fillId="0" borderId="0" xfId="0" applyNumberFormat="1" applyFont="1"/>
    <xf numFmtId="37" fontId="1" fillId="0" borderId="0" xfId="0" applyNumberFormat="1" applyFont="1" applyBorder="1"/>
    <xf numFmtId="164" fontId="2" fillId="0" borderId="9" xfId="0" applyNumberFormat="1" applyFont="1" applyBorder="1"/>
    <xf numFmtId="0" fontId="1" fillId="0" borderId="0" xfId="0" applyFont="1" applyBorder="1"/>
    <xf numFmtId="37" fontId="1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37" fontId="1" fillId="0" borderId="0" xfId="0" applyNumberFormat="1" applyFont="1" applyBorder="1"/>
    <xf numFmtId="164" fontId="0" fillId="0" borderId="0" xfId="0" applyNumberFormat="1"/>
    <xf numFmtId="0" fontId="2" fillId="0" borderId="0" xfId="0" applyFont="1"/>
    <xf numFmtId="17" fontId="1" fillId="0" borderId="0" xfId="0" applyNumberFormat="1" applyFont="1" applyFill="1"/>
    <xf numFmtId="0" fontId="2" fillId="0" borderId="9" xfId="0" applyFont="1" applyFill="1" applyBorder="1"/>
    <xf numFmtId="17" fontId="1" fillId="0" borderId="0" xfId="0" applyNumberFormat="1" applyFont="1" applyFill="1" applyBorder="1"/>
    <xf numFmtId="43" fontId="1" fillId="0" borderId="0" xfId="0" applyNumberFormat="1" applyFont="1" applyBorder="1"/>
    <xf numFmtId="164" fontId="7" fillId="0" borderId="9" xfId="0" applyNumberFormat="1" applyFont="1" applyBorder="1"/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8" xfId="0" applyFont="1" applyBorder="1" applyAlignment="1">
      <alignment wrapText="1"/>
    </xf>
    <xf numFmtId="164" fontId="0" fillId="0" borderId="0" xfId="0" applyNumberFormat="1" applyFont="1"/>
    <xf numFmtId="17" fontId="0" fillId="0" borderId="0" xfId="0" applyNumberFormat="1"/>
    <xf numFmtId="0" fontId="2" fillId="0" borderId="0" xfId="0" applyFont="1" applyAlignment="1">
      <alignment horizontal="center"/>
    </xf>
    <xf numFmtId="164" fontId="2" fillId="0" borderId="11" xfId="0" applyNumberFormat="1" applyFont="1" applyBorder="1"/>
    <xf numFmtId="49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37" fontId="5" fillId="2" borderId="0" xfId="0" applyNumberFormat="1" applyFont="1" applyFill="1"/>
    <xf numFmtId="37" fontId="1" fillId="2" borderId="0" xfId="0" applyNumberFormat="1" applyFont="1" applyFill="1"/>
    <xf numFmtId="37" fontId="5" fillId="0" borderId="0" xfId="0" applyNumberFormat="1" applyFont="1" applyFill="1"/>
    <xf numFmtId="0" fontId="1" fillId="0" borderId="9" xfId="0" applyFont="1" applyFill="1" applyBorder="1"/>
    <xf numFmtId="37" fontId="1" fillId="0" borderId="0" xfId="0" applyNumberFormat="1" applyFont="1" applyFill="1"/>
    <xf numFmtId="37" fontId="9" fillId="0" borderId="0" xfId="0" applyNumberFormat="1" applyFont="1"/>
    <xf numFmtId="49" fontId="10" fillId="0" borderId="0" xfId="0" applyNumberFormat="1" applyFont="1"/>
    <xf numFmtId="43" fontId="10" fillId="0" borderId="0" xfId="0" applyNumberFormat="1" applyFont="1" applyFill="1" applyBorder="1"/>
    <xf numFmtId="164" fontId="10" fillId="0" borderId="0" xfId="0" applyNumberFormat="1" applyFont="1" applyFill="1" applyBorder="1"/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E7084-D739-45FF-9A7F-07EA8AD89E5A}">
  <sheetPr>
    <pageSetUpPr fitToPage="1"/>
  </sheetPr>
  <dimension ref="A1:N116"/>
  <sheetViews>
    <sheetView tabSelected="1" view="pageLayout" zoomScaleNormal="85" workbookViewId="0">
      <selection activeCell="S3" sqref="S3"/>
    </sheetView>
  </sheetViews>
  <sheetFormatPr defaultColWidth="8.85546875" defaultRowHeight="15" x14ac:dyDescent="0.25"/>
  <cols>
    <col min="1" max="1" width="43.85546875" style="6" bestFit="1" customWidth="1"/>
    <col min="2" max="2" width="23.42578125" style="12" customWidth="1"/>
    <col min="3" max="3" width="14.140625" style="11" customWidth="1"/>
    <col min="4" max="4" width="19.5703125" style="12" customWidth="1"/>
    <col min="5" max="5" width="23.5703125" style="12" customWidth="1"/>
    <col min="6" max="6" width="16.5703125" style="6" bestFit="1" customWidth="1"/>
    <col min="7" max="7" width="12.5703125" style="6" bestFit="1" customWidth="1"/>
    <col min="8" max="8" width="6.7109375" style="6" bestFit="1" customWidth="1"/>
    <col min="9" max="9" width="16.7109375" style="6" customWidth="1"/>
    <col min="10" max="10" width="7" style="6" customWidth="1"/>
    <col min="11" max="11" width="18.28515625" style="6" bestFit="1" customWidth="1"/>
    <col min="12" max="12" width="22.5703125" style="6" bestFit="1" customWidth="1"/>
    <col min="13" max="13" width="18.28515625" style="72" customWidth="1"/>
    <col min="14" max="14" width="14.85546875" style="6" customWidth="1"/>
    <col min="15" max="16384" width="8.85546875" style="6"/>
  </cols>
  <sheetData>
    <row r="1" spans="1:13" x14ac:dyDescent="0.25">
      <c r="A1" s="1" t="s">
        <v>0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</row>
    <row r="2" spans="1:13" ht="15" customHeight="1" x14ac:dyDescent="0.25">
      <c r="A2" s="1" t="s">
        <v>1</v>
      </c>
      <c r="B2" s="4"/>
      <c r="C2" s="7"/>
      <c r="D2" s="4"/>
      <c r="E2" s="4"/>
      <c r="F2" s="8"/>
      <c r="G2" s="9"/>
      <c r="H2" s="9"/>
      <c r="I2" s="9"/>
      <c r="J2" s="9"/>
      <c r="K2" s="9"/>
      <c r="L2" s="9"/>
    </row>
    <row r="3" spans="1:13" ht="15" customHeight="1" x14ac:dyDescent="0.25">
      <c r="A3" s="1"/>
      <c r="B3" s="10"/>
      <c r="F3" s="8"/>
      <c r="G3" s="9"/>
      <c r="H3" s="9"/>
      <c r="I3" s="9"/>
      <c r="J3" s="9"/>
      <c r="K3" s="9"/>
      <c r="L3" s="9"/>
    </row>
    <row r="4" spans="1:13" ht="15" customHeight="1" x14ac:dyDescent="0.25">
      <c r="A4" s="1"/>
      <c r="B4" s="4"/>
    </row>
    <row r="5" spans="1:13" ht="45" x14ac:dyDescent="0.25">
      <c r="A5" s="1" t="s">
        <v>2</v>
      </c>
      <c r="B5" s="14" t="s">
        <v>3</v>
      </c>
      <c r="C5" s="15" t="s">
        <v>4</v>
      </c>
      <c r="D5" s="14" t="s">
        <v>5</v>
      </c>
      <c r="E5" s="14" t="s">
        <v>6</v>
      </c>
    </row>
    <row r="6" spans="1:13" x14ac:dyDescent="0.25">
      <c r="A6" s="1" t="s">
        <v>7</v>
      </c>
      <c r="B6" s="19">
        <v>-35298360</v>
      </c>
      <c r="C6" s="10">
        <f>(B6*C20)/12*4</f>
        <v>-367667.71775999997</v>
      </c>
      <c r="D6" s="19">
        <v>-29180237</v>
      </c>
      <c r="E6" s="19">
        <v>-3466986</v>
      </c>
    </row>
    <row r="7" spans="1:13" x14ac:dyDescent="0.25">
      <c r="A7" s="22" t="s">
        <v>8</v>
      </c>
      <c r="B7" s="10">
        <v>-2879814.6999999993</v>
      </c>
      <c r="C7" s="10">
        <f>(B7*C21)/12*4</f>
        <v>-29996.149915199992</v>
      </c>
      <c r="D7" s="10">
        <v>0</v>
      </c>
      <c r="E7" s="10">
        <v>20161.82</v>
      </c>
    </row>
    <row r="8" spans="1:13" x14ac:dyDescent="0.25">
      <c r="A8" s="22" t="s">
        <v>9</v>
      </c>
      <c r="B8" s="10">
        <f>-12517347-B7</f>
        <v>-9637532.3000000007</v>
      </c>
      <c r="C8" s="17">
        <f>(B8*C22)/12*4</f>
        <v>-100384.53643680002</v>
      </c>
      <c r="D8" s="10">
        <v>7205565</v>
      </c>
      <c r="E8" s="10">
        <v>0</v>
      </c>
    </row>
    <row r="9" spans="1:13" x14ac:dyDescent="0.25">
      <c r="A9" s="22" t="s">
        <v>10</v>
      </c>
      <c r="B9" s="10">
        <f>-C10</f>
        <v>146320.37000000005</v>
      </c>
      <c r="C9" s="17">
        <v>351728.03411199996</v>
      </c>
      <c r="D9" s="10">
        <f>C10</f>
        <v>-146320.37000000005</v>
      </c>
      <c r="E9" s="10">
        <f>D10</f>
        <v>-21974672</v>
      </c>
    </row>
    <row r="10" spans="1:13" ht="15.75" thickBot="1" x14ac:dyDescent="0.3">
      <c r="A10" s="1" t="s">
        <v>11</v>
      </c>
      <c r="B10" s="23">
        <f>SUM(B6:B8)</f>
        <v>-47815707</v>
      </c>
      <c r="C10" s="23">
        <f>C6+C7+C8+C9</f>
        <v>-146320.37000000005</v>
      </c>
      <c r="D10" s="23">
        <f>SUM(D6:D8)</f>
        <v>-21974672</v>
      </c>
      <c r="E10" s="23">
        <f>SUM(E6:E8)</f>
        <v>-3446824.18</v>
      </c>
      <c r="F10" s="20"/>
      <c r="G10" s="24"/>
      <c r="H10" s="24"/>
      <c r="I10" s="24"/>
      <c r="J10" s="24"/>
      <c r="K10" s="24"/>
      <c r="L10" s="24"/>
    </row>
    <row r="11" spans="1:13" ht="15.75" thickTop="1" x14ac:dyDescent="0.25">
      <c r="A11" s="16"/>
      <c r="C11" s="17"/>
      <c r="D11" s="27"/>
      <c r="E11" s="27"/>
      <c r="F11" s="28"/>
      <c r="G11" s="28"/>
      <c r="H11" s="28"/>
      <c r="I11" s="28"/>
      <c r="J11" s="28"/>
      <c r="K11" s="28"/>
      <c r="L11" s="28"/>
    </row>
    <row r="12" spans="1:13" x14ac:dyDescent="0.25">
      <c r="A12" s="98" t="s">
        <v>49</v>
      </c>
      <c r="B12" s="98" t="s">
        <v>50</v>
      </c>
      <c r="C12" s="99"/>
      <c r="D12" s="100">
        <v>-29565800</v>
      </c>
      <c r="E12" s="100">
        <f>E6</f>
        <v>-3466986</v>
      </c>
      <c r="G12" s="20"/>
      <c r="H12" s="20"/>
      <c r="I12" s="20"/>
      <c r="J12" s="20"/>
      <c r="K12" s="20"/>
      <c r="L12" s="20"/>
    </row>
    <row r="13" spans="1:13" x14ac:dyDescent="0.25">
      <c r="A13" s="1"/>
      <c r="B13" s="98" t="s">
        <v>51</v>
      </c>
      <c r="C13" s="17"/>
      <c r="D13" s="100">
        <f>D12/120</f>
        <v>-246381.66666666666</v>
      </c>
      <c r="E13" s="100">
        <f>E12/120</f>
        <v>-28891.55</v>
      </c>
      <c r="G13" s="20"/>
      <c r="H13" s="20"/>
      <c r="I13" s="20"/>
      <c r="J13" s="20"/>
      <c r="K13" s="20"/>
      <c r="L13" s="20"/>
    </row>
    <row r="14" spans="1:13" ht="45" customHeight="1" x14ac:dyDescent="0.25">
      <c r="A14" s="5"/>
      <c r="B14" s="28"/>
      <c r="C14" s="10"/>
      <c r="D14" s="28"/>
      <c r="E14" s="28"/>
      <c r="I14" s="101" t="s">
        <v>34</v>
      </c>
      <c r="J14" s="102"/>
      <c r="K14" s="102"/>
      <c r="L14" s="102"/>
      <c r="M14" s="103"/>
    </row>
    <row r="15" spans="1:13" ht="60" x14ac:dyDescent="0.25">
      <c r="A15" s="30"/>
      <c r="B15" s="31" t="s">
        <v>12</v>
      </c>
      <c r="C15" s="32" t="s">
        <v>13</v>
      </c>
      <c r="D15" s="33" t="s">
        <v>14</v>
      </c>
      <c r="E15" s="33" t="s">
        <v>15</v>
      </c>
      <c r="F15" s="31" t="s">
        <v>16</v>
      </c>
      <c r="G15" s="31" t="s">
        <v>17</v>
      </c>
      <c r="H15" s="31"/>
      <c r="I15" s="74" t="s">
        <v>3</v>
      </c>
      <c r="J15" s="74"/>
      <c r="K15" s="74" t="s">
        <v>5</v>
      </c>
      <c r="L15" s="74" t="s">
        <v>6</v>
      </c>
      <c r="M15" s="74" t="s">
        <v>27</v>
      </c>
    </row>
    <row r="16" spans="1:13" x14ac:dyDescent="0.25">
      <c r="A16" s="34">
        <v>43101</v>
      </c>
      <c r="B16" s="28">
        <v>36580.092499999999</v>
      </c>
      <c r="C16" s="10"/>
      <c r="D16" s="28">
        <v>0</v>
      </c>
      <c r="E16" s="28">
        <f>-B16</f>
        <v>-36580.092499999999</v>
      </c>
      <c r="F16" s="20">
        <f t="shared" ref="F16:F27" si="0">B16+D16+E16</f>
        <v>0</v>
      </c>
      <c r="G16" s="35"/>
      <c r="H16" s="35"/>
      <c r="I16" s="73">
        <f>B10+B16</f>
        <v>-47779126.907499999</v>
      </c>
      <c r="J16" s="73"/>
      <c r="K16" s="73">
        <f>D10+D16</f>
        <v>-21974672</v>
      </c>
      <c r="L16" s="73">
        <f>E10+E16</f>
        <v>-3483404.2725</v>
      </c>
      <c r="M16" s="75">
        <f>I16+K16+L16</f>
        <v>-73237203.179999992</v>
      </c>
    </row>
    <row r="17" spans="1:13" x14ac:dyDescent="0.25">
      <c r="A17" s="34">
        <v>43132</v>
      </c>
      <c r="B17" s="28">
        <v>36580.092499999999</v>
      </c>
      <c r="C17" s="10"/>
      <c r="D17" s="28">
        <v>0</v>
      </c>
      <c r="E17" s="28">
        <f>-B17</f>
        <v>-36580.092499999999</v>
      </c>
      <c r="F17" s="20">
        <f t="shared" si="0"/>
        <v>0</v>
      </c>
      <c r="G17" s="35"/>
      <c r="H17" s="35"/>
      <c r="I17" s="73">
        <f t="shared" ref="I17:I27" si="1">I16+B17</f>
        <v>-47742546.814999998</v>
      </c>
      <c r="J17" s="73"/>
      <c r="K17" s="73">
        <f>K16+D17</f>
        <v>-21974672</v>
      </c>
      <c r="L17" s="73">
        <f>L16+E17</f>
        <v>-3519984.3649999998</v>
      </c>
      <c r="M17" s="75">
        <f t="shared" ref="M17:M80" si="2">I17+K17+L17</f>
        <v>-73237203.179999992</v>
      </c>
    </row>
    <row r="18" spans="1:13" x14ac:dyDescent="0.25">
      <c r="A18" s="34">
        <v>43160</v>
      </c>
      <c r="B18" s="28">
        <v>36580.092499999999</v>
      </c>
      <c r="C18" s="10"/>
      <c r="D18" s="28">
        <v>0</v>
      </c>
      <c r="E18" s="28">
        <f>-B18</f>
        <v>-36580.092499999999</v>
      </c>
      <c r="F18" s="20">
        <f t="shared" si="0"/>
        <v>0</v>
      </c>
      <c r="G18" s="35"/>
      <c r="H18" s="35"/>
      <c r="I18" s="73">
        <f t="shared" si="1"/>
        <v>-47705966.722499996</v>
      </c>
      <c r="J18" s="73"/>
      <c r="K18" s="73">
        <f t="shared" ref="K18:K27" si="3">K17+D18</f>
        <v>-21974672</v>
      </c>
      <c r="L18" s="73">
        <f t="shared" ref="L18:L27" si="4">L17+E18</f>
        <v>-3556564.4574999996</v>
      </c>
      <c r="M18" s="75">
        <f t="shared" si="2"/>
        <v>-73237203.179999992</v>
      </c>
    </row>
    <row r="19" spans="1:13" x14ac:dyDescent="0.25">
      <c r="A19" s="34">
        <v>43191</v>
      </c>
      <c r="B19" s="28">
        <v>36580.092499999999</v>
      </c>
      <c r="C19" s="10"/>
      <c r="D19" s="28">
        <v>0</v>
      </c>
      <c r="E19" s="28">
        <f>-B19</f>
        <v>-36580.092499999999</v>
      </c>
      <c r="F19" s="20">
        <f t="shared" si="0"/>
        <v>0</v>
      </c>
      <c r="G19" s="24"/>
      <c r="H19" s="24"/>
      <c r="I19" s="73">
        <f t="shared" si="1"/>
        <v>-47669386.629999995</v>
      </c>
      <c r="J19" s="73"/>
      <c r="K19" s="73">
        <f t="shared" si="3"/>
        <v>-21974672</v>
      </c>
      <c r="L19" s="73">
        <f t="shared" si="4"/>
        <v>-3593144.5499999993</v>
      </c>
      <c r="M19" s="75">
        <f t="shared" si="2"/>
        <v>-73237203.179999992</v>
      </c>
    </row>
    <row r="20" spans="1:13" x14ac:dyDescent="0.25">
      <c r="A20" s="34">
        <v>43221</v>
      </c>
      <c r="B20" s="20">
        <v>91916.929440000007</v>
      </c>
      <c r="C20" s="36">
        <v>3.1248000000000001E-2</v>
      </c>
      <c r="D20" s="28">
        <f>-(($D$6/120)+(($C$6)/120))</f>
        <v>246232.53931466668</v>
      </c>
      <c r="E20" s="28">
        <f>-$E$6/120</f>
        <v>28891.55</v>
      </c>
      <c r="F20" s="20">
        <f t="shared" si="0"/>
        <v>367041.01875466667</v>
      </c>
      <c r="G20" s="24">
        <f>F20</f>
        <v>367041.01875466667</v>
      </c>
      <c r="H20" s="24"/>
      <c r="I20" s="73">
        <f t="shared" si="1"/>
        <v>-47577469.700559996</v>
      </c>
      <c r="J20" s="73"/>
      <c r="K20" s="73">
        <f t="shared" si="3"/>
        <v>-21728439.460685335</v>
      </c>
      <c r="L20" s="73">
        <f t="shared" si="4"/>
        <v>-3564252.9999999995</v>
      </c>
      <c r="M20" s="75">
        <f t="shared" si="2"/>
        <v>-72870162.161245331</v>
      </c>
    </row>
    <row r="21" spans="1:13" x14ac:dyDescent="0.25">
      <c r="A21" s="34">
        <v>43252</v>
      </c>
      <c r="B21" s="20">
        <v>91916.929440000007</v>
      </c>
      <c r="C21" s="36">
        <v>3.1248000000000001E-2</v>
      </c>
      <c r="D21" s="28">
        <f>-(($D$6/120)+(($C$6)/120))</f>
        <v>246232.53931466668</v>
      </c>
      <c r="E21" s="28">
        <f t="shared" ref="E21:E23" si="5">-$E$6/120</f>
        <v>28891.55</v>
      </c>
      <c r="F21" s="20">
        <f t="shared" si="0"/>
        <v>367041.01875466667</v>
      </c>
      <c r="G21" s="24">
        <f>G20+F21</f>
        <v>734082.03750933334</v>
      </c>
      <c r="H21" s="24"/>
      <c r="I21" s="73">
        <f t="shared" si="1"/>
        <v>-47485552.771119997</v>
      </c>
      <c r="J21" s="73"/>
      <c r="K21" s="73">
        <f t="shared" si="3"/>
        <v>-21482206.92137067</v>
      </c>
      <c r="L21" s="73">
        <f t="shared" si="4"/>
        <v>-3535361.4499999997</v>
      </c>
      <c r="M21" s="75">
        <f t="shared" si="2"/>
        <v>-72503121.14249067</v>
      </c>
    </row>
    <row r="22" spans="1:13" x14ac:dyDescent="0.25">
      <c r="A22" s="34">
        <v>43282</v>
      </c>
      <c r="B22" s="20">
        <v>91916.929440000007</v>
      </c>
      <c r="C22" s="36">
        <v>3.1248000000000001E-2</v>
      </c>
      <c r="D22" s="28">
        <f>-(($D$6/120)+(($C$6)/120))</f>
        <v>246232.53931466668</v>
      </c>
      <c r="E22" s="28">
        <f t="shared" si="5"/>
        <v>28891.55</v>
      </c>
      <c r="F22" s="20">
        <f t="shared" si="0"/>
        <v>367041.01875466667</v>
      </c>
      <c r="G22" s="24">
        <f>G21+F22</f>
        <v>1101123.056264</v>
      </c>
      <c r="H22" s="24"/>
      <c r="I22" s="69">
        <f t="shared" si="1"/>
        <v>-47393635.841679998</v>
      </c>
      <c r="J22" s="69"/>
      <c r="K22" s="69">
        <f t="shared" si="3"/>
        <v>-21235974.382056005</v>
      </c>
      <c r="L22" s="69">
        <f t="shared" si="4"/>
        <v>-3506469.9</v>
      </c>
      <c r="M22" s="75">
        <f t="shared" si="2"/>
        <v>-72136080.123736009</v>
      </c>
    </row>
    <row r="23" spans="1:13" x14ac:dyDescent="0.25">
      <c r="A23" s="34">
        <v>43313</v>
      </c>
      <c r="B23" s="20">
        <v>91916.929440000007</v>
      </c>
      <c r="C23" s="36">
        <v>3.1248000000000001E-2</v>
      </c>
      <c r="D23" s="28">
        <f>-(($D$6/120)+(($C$6)/120))</f>
        <v>246232.53931466668</v>
      </c>
      <c r="E23" s="28">
        <f t="shared" si="5"/>
        <v>28891.55</v>
      </c>
      <c r="F23" s="20">
        <f t="shared" si="0"/>
        <v>367041.01875466667</v>
      </c>
      <c r="G23" s="24">
        <f>G22+F23</f>
        <v>1468164.0750186667</v>
      </c>
      <c r="H23" s="24"/>
      <c r="I23" s="69">
        <f t="shared" si="1"/>
        <v>-47301718.912239999</v>
      </c>
      <c r="J23" s="69"/>
      <c r="K23" s="69">
        <f t="shared" si="3"/>
        <v>-20989741.84274134</v>
      </c>
      <c r="L23" s="69">
        <f t="shared" si="4"/>
        <v>-3477578.35</v>
      </c>
      <c r="M23" s="75">
        <f t="shared" si="2"/>
        <v>-71769039.104981333</v>
      </c>
    </row>
    <row r="24" spans="1:13" x14ac:dyDescent="0.25">
      <c r="A24" s="34">
        <v>43344</v>
      </c>
      <c r="B24" s="20">
        <v>99415.966918800012</v>
      </c>
      <c r="C24" s="36">
        <v>3.1248000000000001E-2</v>
      </c>
      <c r="D24" s="28">
        <f>-((($D$6+$D$7)/120)+(($C$6+$C$7))/120)</f>
        <v>246482.50723062665</v>
      </c>
      <c r="E24" s="28">
        <f>-($E$6+$E$7)/120</f>
        <v>28723.534833333335</v>
      </c>
      <c r="F24" s="20">
        <f t="shared" si="0"/>
        <v>374622.00898276002</v>
      </c>
      <c r="G24" s="24">
        <f t="shared" ref="G24:G26" si="6">G23+F24</f>
        <v>1842786.0840014266</v>
      </c>
      <c r="H24" s="24"/>
      <c r="I24" s="69">
        <f t="shared" si="1"/>
        <v>-47202302.945321202</v>
      </c>
      <c r="J24" s="69"/>
      <c r="K24" s="69">
        <f t="shared" si="3"/>
        <v>-20743259.335510712</v>
      </c>
      <c r="L24" s="69">
        <f t="shared" si="4"/>
        <v>-3448854.8151666666</v>
      </c>
      <c r="M24" s="75">
        <f t="shared" si="2"/>
        <v>-71394417.095998585</v>
      </c>
    </row>
    <row r="25" spans="1:13" x14ac:dyDescent="0.25">
      <c r="A25" s="34">
        <v>43374</v>
      </c>
      <c r="B25" s="20">
        <v>99415.966918800012</v>
      </c>
      <c r="C25" s="36">
        <v>3.1248000000000001E-2</v>
      </c>
      <c r="D25" s="28">
        <f>-((($D$6+$D$7)/120)+(($C$6+$C$7))/120)</f>
        <v>246482.50723062665</v>
      </c>
      <c r="E25" s="28">
        <f t="shared" ref="E25:E26" si="7">-($E$6+$E$7)/120</f>
        <v>28723.534833333335</v>
      </c>
      <c r="F25" s="20">
        <f t="shared" si="0"/>
        <v>374622.00898276002</v>
      </c>
      <c r="G25" s="24">
        <f t="shared" si="6"/>
        <v>2217408.0929841865</v>
      </c>
      <c r="H25" s="24"/>
      <c r="I25" s="69">
        <f t="shared" si="1"/>
        <v>-47102886.978402406</v>
      </c>
      <c r="J25" s="69"/>
      <c r="K25" s="69">
        <f t="shared" si="3"/>
        <v>-20496776.828280084</v>
      </c>
      <c r="L25" s="69">
        <f t="shared" si="4"/>
        <v>-3420131.2803333332</v>
      </c>
      <c r="M25" s="75">
        <f t="shared" si="2"/>
        <v>-71019795.087015837</v>
      </c>
    </row>
    <row r="26" spans="1:13" x14ac:dyDescent="0.25">
      <c r="A26" s="34">
        <v>43405</v>
      </c>
      <c r="B26" s="20">
        <v>99415.966918800012</v>
      </c>
      <c r="C26" s="36">
        <v>3.1248000000000001E-2</v>
      </c>
      <c r="D26" s="28">
        <f>-((($D$6+$D$7)/120)+(($C$6+$C$7))/120)</f>
        <v>246482.50723062665</v>
      </c>
      <c r="E26" s="28">
        <f t="shared" si="7"/>
        <v>28723.534833333335</v>
      </c>
      <c r="F26" s="20">
        <f t="shared" si="0"/>
        <v>374622.00898276002</v>
      </c>
      <c r="G26" s="24">
        <f t="shared" si="6"/>
        <v>2592030.1019669464</v>
      </c>
      <c r="H26" s="24"/>
      <c r="I26" s="69">
        <f t="shared" si="1"/>
        <v>-47003471.01148361</v>
      </c>
      <c r="J26" s="69"/>
      <c r="K26" s="69">
        <f t="shared" si="3"/>
        <v>-20250294.321049456</v>
      </c>
      <c r="L26" s="69">
        <f t="shared" si="4"/>
        <v>-3391407.7454999997</v>
      </c>
      <c r="M26" s="75">
        <f t="shared" si="2"/>
        <v>-70645173.07803306</v>
      </c>
    </row>
    <row r="27" spans="1:13" x14ac:dyDescent="0.25">
      <c r="A27" s="34">
        <v>43435</v>
      </c>
      <c r="B27" s="20">
        <v>-373274</v>
      </c>
      <c r="C27" s="38"/>
      <c r="D27" s="28">
        <f>-((($D$6+$D$7)/120)+(($C$6+$C$7))/120)+865</f>
        <v>247347.50723062665</v>
      </c>
      <c r="E27" s="28">
        <f>-($E$6+$E$7)/120</f>
        <v>28723.534833333335</v>
      </c>
      <c r="F27" s="20">
        <f t="shared" si="0"/>
        <v>-97202.957936040009</v>
      </c>
      <c r="G27" s="39">
        <f>G26+F27</f>
        <v>2494827.1440309063</v>
      </c>
      <c r="H27" s="39"/>
      <c r="I27" s="70">
        <f t="shared" si="1"/>
        <v>-47376745.01148361</v>
      </c>
      <c r="J27" s="70"/>
      <c r="K27" s="70">
        <f t="shared" si="3"/>
        <v>-20002946.813818827</v>
      </c>
      <c r="L27" s="70">
        <f t="shared" si="4"/>
        <v>-3362684.2106666663</v>
      </c>
      <c r="M27" s="75">
        <f t="shared" si="2"/>
        <v>-70742376.035969108</v>
      </c>
    </row>
    <row r="28" spans="1:13" ht="15.75" thickBot="1" x14ac:dyDescent="0.3">
      <c r="A28" s="40" t="s">
        <v>18</v>
      </c>
      <c r="B28" s="41">
        <f>SUM(B10:B27)</f>
        <v>-47376745.01148361</v>
      </c>
      <c r="C28" s="42"/>
      <c r="D28" s="43">
        <f>SUM(D10:D27)</f>
        <v>-49815128.480485506</v>
      </c>
      <c r="E28" s="43">
        <f>SUM(E10:E27)</f>
        <v>-6858561.7606666675</v>
      </c>
      <c r="F28" s="44"/>
      <c r="G28" s="45"/>
      <c r="H28" s="45"/>
      <c r="I28" s="45"/>
      <c r="J28" s="45"/>
      <c r="K28" s="45"/>
      <c r="L28" s="45"/>
      <c r="M28" s="46"/>
    </row>
    <row r="29" spans="1:13" x14ac:dyDescent="0.25">
      <c r="A29" s="34">
        <v>43466</v>
      </c>
      <c r="B29" s="34"/>
      <c r="C29" s="17"/>
      <c r="D29" s="13"/>
      <c r="E29" s="13"/>
      <c r="F29" s="20"/>
      <c r="G29" s="24"/>
      <c r="H29" s="24"/>
      <c r="I29" s="24">
        <f>I27+B29</f>
        <v>-47376745.01148361</v>
      </c>
      <c r="J29" s="24"/>
      <c r="K29" s="24">
        <f>K27+E29</f>
        <v>-20002946.813818827</v>
      </c>
      <c r="L29" s="24">
        <f>L27+E29</f>
        <v>-3362684.2106666663</v>
      </c>
      <c r="M29" s="75">
        <f t="shared" si="2"/>
        <v>-70742376.035969108</v>
      </c>
    </row>
    <row r="30" spans="1:13" x14ac:dyDescent="0.25">
      <c r="A30" s="34">
        <v>43497</v>
      </c>
      <c r="B30" s="28">
        <v>73160.184999999998</v>
      </c>
      <c r="C30" s="10"/>
      <c r="D30" s="47">
        <v>492763.33333333331</v>
      </c>
      <c r="E30" s="47">
        <v>57783.1</v>
      </c>
      <c r="F30" s="24">
        <f t="shared" ref="F30:F41" si="8">B30+D30+E30</f>
        <v>623706.61833333329</v>
      </c>
      <c r="G30" s="24">
        <f>F30</f>
        <v>623706.61833333329</v>
      </c>
      <c r="H30" s="24"/>
      <c r="I30" s="24">
        <f>I29+B30</f>
        <v>-47303584.826483607</v>
      </c>
      <c r="J30" s="24"/>
      <c r="K30" s="24">
        <f>K29+D30</f>
        <v>-19510183.480485495</v>
      </c>
      <c r="L30" s="24">
        <f>L29+E30</f>
        <v>-3304901.1106666662</v>
      </c>
      <c r="M30" s="75">
        <f t="shared" si="2"/>
        <v>-70118669.417635769</v>
      </c>
    </row>
    <row r="31" spans="1:13" x14ac:dyDescent="0.25">
      <c r="A31" s="34">
        <v>43525</v>
      </c>
      <c r="B31" s="28">
        <v>36580.092499999999</v>
      </c>
      <c r="C31" s="10"/>
      <c r="D31" s="47">
        <v>246381.66666666666</v>
      </c>
      <c r="E31" s="47">
        <v>28891.55</v>
      </c>
      <c r="F31" s="24">
        <f t="shared" si="8"/>
        <v>311853.30916666664</v>
      </c>
      <c r="G31" s="39">
        <f>G30+F31</f>
        <v>935559.92749999999</v>
      </c>
      <c r="H31" s="39"/>
      <c r="I31" s="24">
        <f t="shared" ref="I31:I41" si="9">I30+B31</f>
        <v>-47267004.733983606</v>
      </c>
      <c r="J31" s="24"/>
      <c r="K31" s="24">
        <f t="shared" ref="K31:K41" si="10">K30+D31</f>
        <v>-19263801.813818827</v>
      </c>
      <c r="L31" s="24">
        <f t="shared" ref="L31:L41" si="11">L30+E31</f>
        <v>-3276009.5606666664</v>
      </c>
      <c r="M31" s="75">
        <f t="shared" si="2"/>
        <v>-69806816.108469099</v>
      </c>
    </row>
    <row r="32" spans="1:13" x14ac:dyDescent="0.25">
      <c r="A32" s="34">
        <v>43556</v>
      </c>
      <c r="B32" s="28">
        <f>B31</f>
        <v>36580.092499999999</v>
      </c>
      <c r="C32" s="10"/>
      <c r="D32" s="48">
        <f>D31</f>
        <v>246381.66666666666</v>
      </c>
      <c r="E32" s="48">
        <f>E31</f>
        <v>28891.55</v>
      </c>
      <c r="F32" s="24">
        <f t="shared" si="8"/>
        <v>311853.30916666664</v>
      </c>
      <c r="G32" s="39">
        <f>G31+F32</f>
        <v>1247413.2366666666</v>
      </c>
      <c r="H32" s="39"/>
      <c r="I32" s="24">
        <f t="shared" si="9"/>
        <v>-47230424.641483605</v>
      </c>
      <c r="J32" s="24"/>
      <c r="K32" s="24">
        <f t="shared" si="10"/>
        <v>-19017420.147152159</v>
      </c>
      <c r="L32" s="24">
        <f t="shared" si="11"/>
        <v>-3247118.0106666666</v>
      </c>
      <c r="M32" s="75">
        <f t="shared" si="2"/>
        <v>-69494962.799302429</v>
      </c>
    </row>
    <row r="33" spans="1:14" x14ac:dyDescent="0.25">
      <c r="A33" s="34">
        <v>43586</v>
      </c>
      <c r="B33" s="28">
        <f t="shared" ref="B33:B38" si="12">B32</f>
        <v>36580.092499999999</v>
      </c>
      <c r="C33" s="10"/>
      <c r="D33" s="48">
        <f t="shared" ref="D33:E41" si="13">D32</f>
        <v>246381.66666666666</v>
      </c>
      <c r="E33" s="48">
        <f t="shared" si="13"/>
        <v>28891.55</v>
      </c>
      <c r="F33" s="24">
        <f t="shared" si="8"/>
        <v>311853.30916666664</v>
      </c>
      <c r="G33" s="39">
        <f t="shared" ref="G33:G38" si="14">G32+F33</f>
        <v>1559266.5458333332</v>
      </c>
      <c r="H33" s="39"/>
      <c r="I33" s="24">
        <f t="shared" si="9"/>
        <v>-47193844.548983604</v>
      </c>
      <c r="J33" s="24"/>
      <c r="K33" s="24">
        <f t="shared" si="10"/>
        <v>-18771038.480485491</v>
      </c>
      <c r="L33" s="24">
        <f t="shared" si="11"/>
        <v>-3218226.4606666667</v>
      </c>
      <c r="M33" s="75">
        <f t="shared" si="2"/>
        <v>-69183109.490135759</v>
      </c>
    </row>
    <row r="34" spans="1:14" x14ac:dyDescent="0.25">
      <c r="A34" s="34">
        <v>43617</v>
      </c>
      <c r="B34" s="28">
        <f t="shared" si="12"/>
        <v>36580.092499999999</v>
      </c>
      <c r="C34" s="10"/>
      <c r="D34" s="48">
        <f t="shared" si="13"/>
        <v>246381.66666666666</v>
      </c>
      <c r="E34" s="48">
        <f t="shared" si="13"/>
        <v>28891.55</v>
      </c>
      <c r="F34" s="24">
        <f t="shared" si="8"/>
        <v>311853.30916666664</v>
      </c>
      <c r="G34" s="39">
        <f t="shared" si="14"/>
        <v>1871119.8549999997</v>
      </c>
      <c r="H34" s="39"/>
      <c r="I34" s="24">
        <f t="shared" si="9"/>
        <v>-47157264.456483603</v>
      </c>
      <c r="J34" s="24"/>
      <c r="K34" s="24">
        <f t="shared" si="10"/>
        <v>-18524656.813818824</v>
      </c>
      <c r="L34" s="24">
        <f t="shared" si="11"/>
        <v>-3189334.9106666669</v>
      </c>
      <c r="M34" s="75">
        <f t="shared" si="2"/>
        <v>-68871256.180969089</v>
      </c>
    </row>
    <row r="35" spans="1:14" x14ac:dyDescent="0.25">
      <c r="A35" s="34">
        <v>43647</v>
      </c>
      <c r="B35" s="28">
        <f t="shared" si="12"/>
        <v>36580.092499999999</v>
      </c>
      <c r="C35" s="10"/>
      <c r="D35" s="48">
        <f t="shared" si="13"/>
        <v>246381.66666666666</v>
      </c>
      <c r="E35" s="48">
        <f t="shared" si="13"/>
        <v>28891.55</v>
      </c>
      <c r="F35" s="24">
        <f t="shared" si="8"/>
        <v>311853.30916666664</v>
      </c>
      <c r="G35" s="39">
        <f>G34+F35</f>
        <v>2182973.1641666666</v>
      </c>
      <c r="H35" s="39"/>
      <c r="I35" s="24">
        <f t="shared" si="9"/>
        <v>-47120684.363983601</v>
      </c>
      <c r="J35" s="24"/>
      <c r="K35" s="24">
        <f t="shared" si="10"/>
        <v>-18278275.147152156</v>
      </c>
      <c r="L35" s="24">
        <f t="shared" si="11"/>
        <v>-3160443.3606666671</v>
      </c>
      <c r="M35" s="75">
        <f t="shared" si="2"/>
        <v>-68559402.871802419</v>
      </c>
    </row>
    <row r="36" spans="1:14" x14ac:dyDescent="0.25">
      <c r="A36" s="34">
        <v>43678</v>
      </c>
      <c r="B36" s="28">
        <f t="shared" si="12"/>
        <v>36580.092499999999</v>
      </c>
      <c r="C36" s="10"/>
      <c r="D36" s="48">
        <f t="shared" si="13"/>
        <v>246381.66666666666</v>
      </c>
      <c r="E36" s="48">
        <f t="shared" si="13"/>
        <v>28891.55</v>
      </c>
      <c r="F36" s="24">
        <f t="shared" si="8"/>
        <v>311853.30916666664</v>
      </c>
      <c r="G36" s="39">
        <f t="shared" si="14"/>
        <v>2494826.4733333332</v>
      </c>
      <c r="H36" s="39"/>
      <c r="I36" s="24">
        <f t="shared" si="9"/>
        <v>-47084104.2714836</v>
      </c>
      <c r="J36" s="24"/>
      <c r="K36" s="24">
        <f t="shared" si="10"/>
        <v>-18031893.480485488</v>
      </c>
      <c r="L36" s="24">
        <f t="shared" si="11"/>
        <v>-3131551.8106666673</v>
      </c>
      <c r="M36" s="75">
        <f t="shared" si="2"/>
        <v>-68247549.56263575</v>
      </c>
    </row>
    <row r="37" spans="1:14" x14ac:dyDescent="0.25">
      <c r="A37" s="34">
        <v>43709</v>
      </c>
      <c r="B37" s="28">
        <f t="shared" si="12"/>
        <v>36580.092499999999</v>
      </c>
      <c r="C37" s="10"/>
      <c r="D37" s="48">
        <f t="shared" si="13"/>
        <v>246381.66666666666</v>
      </c>
      <c r="E37" s="48">
        <f t="shared" si="13"/>
        <v>28891.55</v>
      </c>
      <c r="F37" s="24">
        <f t="shared" si="8"/>
        <v>311853.30916666664</v>
      </c>
      <c r="G37" s="39">
        <f>G36+F37</f>
        <v>2806679.7824999997</v>
      </c>
      <c r="H37" s="39"/>
      <c r="I37" s="24">
        <f t="shared" si="9"/>
        <v>-47047524.178983599</v>
      </c>
      <c r="J37" s="24"/>
      <c r="K37" s="24">
        <f t="shared" si="10"/>
        <v>-17785511.81381882</v>
      </c>
      <c r="L37" s="24">
        <f t="shared" si="11"/>
        <v>-3102660.2606666675</v>
      </c>
      <c r="M37" s="75">
        <f t="shared" si="2"/>
        <v>-67935696.25346908</v>
      </c>
    </row>
    <row r="38" spans="1:14" x14ac:dyDescent="0.25">
      <c r="A38" s="34">
        <v>43739</v>
      </c>
      <c r="B38" s="28">
        <f t="shared" si="12"/>
        <v>36580.092499999999</v>
      </c>
      <c r="C38" s="10"/>
      <c r="D38" s="48">
        <f t="shared" si="13"/>
        <v>246381.66666666666</v>
      </c>
      <c r="E38" s="48">
        <f t="shared" si="13"/>
        <v>28891.55</v>
      </c>
      <c r="F38" s="24">
        <f t="shared" si="8"/>
        <v>311853.30916666664</v>
      </c>
      <c r="G38" s="39">
        <f t="shared" si="14"/>
        <v>3118533.0916666663</v>
      </c>
      <c r="H38" s="39"/>
      <c r="I38" s="24">
        <f t="shared" si="9"/>
        <v>-47010944.086483598</v>
      </c>
      <c r="J38" s="24"/>
      <c r="K38" s="24">
        <f t="shared" si="10"/>
        <v>-17539130.147152152</v>
      </c>
      <c r="L38" s="24">
        <f t="shared" si="11"/>
        <v>-3073768.7106666677</v>
      </c>
      <c r="M38" s="75">
        <f t="shared" si="2"/>
        <v>-67623842.944302425</v>
      </c>
    </row>
    <row r="39" spans="1:14" s="16" customFormat="1" x14ac:dyDescent="0.25">
      <c r="A39" s="78" t="s">
        <v>19</v>
      </c>
      <c r="B39" s="28">
        <v>145446.16148359992</v>
      </c>
      <c r="C39" s="38"/>
      <c r="D39" s="49"/>
      <c r="E39" s="48">
        <v>-48482</v>
      </c>
      <c r="F39" s="24">
        <f t="shared" si="8"/>
        <v>96964.161483599921</v>
      </c>
      <c r="G39" s="39">
        <f>G38+F39</f>
        <v>3215497.2531502661</v>
      </c>
      <c r="H39" s="39"/>
      <c r="I39" s="24">
        <f t="shared" si="9"/>
        <v>-46865497.924999997</v>
      </c>
      <c r="J39" s="24"/>
      <c r="K39" s="24">
        <f t="shared" si="10"/>
        <v>-17539130.147152152</v>
      </c>
      <c r="L39" s="24">
        <f t="shared" si="11"/>
        <v>-3122250.7106666677</v>
      </c>
      <c r="M39" s="75">
        <f t="shared" si="2"/>
        <v>-67526878.782818824</v>
      </c>
      <c r="N39" s="6"/>
    </row>
    <row r="40" spans="1:14" x14ac:dyDescent="0.25">
      <c r="A40" s="34">
        <v>43770</v>
      </c>
      <c r="B40" s="48">
        <v>169906.54583333328</v>
      </c>
      <c r="C40" s="10"/>
      <c r="D40" s="48">
        <f>D38</f>
        <v>246381.66666666666</v>
      </c>
      <c r="E40" s="48">
        <f>E38</f>
        <v>28891.55</v>
      </c>
      <c r="F40" s="24">
        <f t="shared" si="8"/>
        <v>445179.7624999999</v>
      </c>
      <c r="G40" s="39">
        <f>G39+F40</f>
        <v>3660677.0156502659</v>
      </c>
      <c r="H40" s="39"/>
      <c r="I40" s="24">
        <f t="shared" si="9"/>
        <v>-46695591.379166663</v>
      </c>
      <c r="J40" s="24"/>
      <c r="K40" s="24">
        <f t="shared" si="10"/>
        <v>-17292748.480485484</v>
      </c>
      <c r="L40" s="24">
        <f t="shared" si="11"/>
        <v>-3093359.1606666679</v>
      </c>
      <c r="M40" s="75">
        <f t="shared" si="2"/>
        <v>-67081699.020318814</v>
      </c>
    </row>
    <row r="41" spans="1:14" x14ac:dyDescent="0.25">
      <c r="A41" s="34">
        <v>43800</v>
      </c>
      <c r="B41" s="28">
        <f>48701</f>
        <v>48701</v>
      </c>
      <c r="C41" s="10"/>
      <c r="D41" s="48">
        <f t="shared" si="13"/>
        <v>246381.66666666666</v>
      </c>
      <c r="E41" s="48">
        <f t="shared" si="13"/>
        <v>28891.55</v>
      </c>
      <c r="F41" s="24">
        <f t="shared" si="8"/>
        <v>323974.21666666662</v>
      </c>
      <c r="G41" s="39">
        <f>G40+F41</f>
        <v>3984651.2323169326</v>
      </c>
      <c r="H41" s="39"/>
      <c r="I41" s="24">
        <f t="shared" si="9"/>
        <v>-46646890.379166663</v>
      </c>
      <c r="J41" s="24"/>
      <c r="K41" s="24">
        <f t="shared" si="10"/>
        <v>-17046366.813818816</v>
      </c>
      <c r="L41" s="24">
        <f t="shared" si="11"/>
        <v>-3064467.610666668</v>
      </c>
      <c r="M41" s="75">
        <f t="shared" si="2"/>
        <v>-66757724.803652145</v>
      </c>
    </row>
    <row r="42" spans="1:14" ht="15.75" thickBot="1" x14ac:dyDescent="0.3">
      <c r="A42" s="46" t="s">
        <v>18</v>
      </c>
      <c r="B42" s="43">
        <f>SUM(B28:B41)</f>
        <v>-46646890.379166663</v>
      </c>
      <c r="C42" s="43"/>
      <c r="D42" s="51">
        <f>SUM(D28:D41)</f>
        <v>-46858548.480485529</v>
      </c>
      <c r="E42" s="51">
        <f>SUM(E28:E41)</f>
        <v>-6560345.1606666697</v>
      </c>
      <c r="F42" s="52"/>
      <c r="G42" s="52"/>
      <c r="H42" s="52"/>
      <c r="I42" s="52"/>
      <c r="J42" s="52"/>
      <c r="K42" s="52"/>
      <c r="L42" s="52"/>
      <c r="M42" s="52"/>
    </row>
    <row r="43" spans="1:14" x14ac:dyDescent="0.25">
      <c r="A43" s="34">
        <v>43831</v>
      </c>
      <c r="B43" s="28">
        <v>48700.679166666669</v>
      </c>
      <c r="D43" s="47">
        <v>246381.66666666666</v>
      </c>
      <c r="E43" s="47">
        <v>28891.55</v>
      </c>
      <c r="F43" s="24">
        <f t="shared" ref="F43:F55" si="15">B43+D43+E43</f>
        <v>323973.89583333331</v>
      </c>
      <c r="G43" s="24">
        <f>F43</f>
        <v>323973.89583333331</v>
      </c>
      <c r="H43" s="24"/>
      <c r="I43" s="24">
        <f>I41+B43</f>
        <v>-46598189.699999996</v>
      </c>
      <c r="J43" s="24"/>
      <c r="K43" s="24">
        <f>K41+D43</f>
        <v>-16799985.147152148</v>
      </c>
      <c r="L43" s="24">
        <f>L41+E43</f>
        <v>-3035576.0606666682</v>
      </c>
      <c r="M43" s="75">
        <f t="shared" si="2"/>
        <v>-66433750.907818809</v>
      </c>
    </row>
    <row r="44" spans="1:14" x14ac:dyDescent="0.25">
      <c r="A44" s="34">
        <v>43862</v>
      </c>
      <c r="B44" s="28">
        <f>B43</f>
        <v>48700.679166666669</v>
      </c>
      <c r="D44" s="48">
        <f>D43</f>
        <v>246381.66666666666</v>
      </c>
      <c r="E44" s="47">
        <v>28891.55</v>
      </c>
      <c r="F44" s="24">
        <f t="shared" si="15"/>
        <v>323973.89583333331</v>
      </c>
      <c r="G44" s="39">
        <f>G43+F44</f>
        <v>647947.79166666663</v>
      </c>
      <c r="H44" s="39"/>
      <c r="I44" s="39">
        <f>I43+B44</f>
        <v>-46549489.020833328</v>
      </c>
      <c r="J44" s="94"/>
      <c r="K44" s="39">
        <f>K43+D43</f>
        <v>-16553603.480485482</v>
      </c>
      <c r="L44" s="39">
        <f>L43+E43</f>
        <v>-3006684.5106666684</v>
      </c>
      <c r="M44" s="75">
        <f t="shared" si="2"/>
        <v>-66109777.011985481</v>
      </c>
    </row>
    <row r="45" spans="1:14" x14ac:dyDescent="0.25">
      <c r="A45" s="78">
        <v>43891</v>
      </c>
      <c r="B45" s="28">
        <f>B44</f>
        <v>48700.679166666669</v>
      </c>
      <c r="D45" s="48">
        <f t="shared" ref="D45:D53" si="16">D44</f>
        <v>246381.66666666666</v>
      </c>
      <c r="E45" s="47">
        <v>28891.55</v>
      </c>
      <c r="F45" s="24">
        <f t="shared" si="15"/>
        <v>323973.89583333331</v>
      </c>
      <c r="G45" s="39">
        <f t="shared" ref="G45:G52" si="17">G44+F45</f>
        <v>971921.6875</v>
      </c>
      <c r="H45" s="97" t="s">
        <v>46</v>
      </c>
      <c r="I45" s="92">
        <f t="shared" ref="I45:I55" si="18">I44+B45</f>
        <v>-46500788.341666661</v>
      </c>
      <c r="J45" s="97" t="s">
        <v>47</v>
      </c>
      <c r="K45" s="92">
        <f t="shared" ref="K45:K55" si="19">K44+D44</f>
        <v>-16307221.813818816</v>
      </c>
      <c r="L45" s="92">
        <f t="shared" ref="L45:L55" si="20">L44+E44</f>
        <v>-2977792.9606666686</v>
      </c>
      <c r="M45" s="75">
        <f t="shared" si="2"/>
        <v>-65785803.116152152</v>
      </c>
    </row>
    <row r="46" spans="1:14" x14ac:dyDescent="0.25">
      <c r="A46" s="34">
        <v>43922</v>
      </c>
      <c r="B46" s="53">
        <f t="shared" ref="B46:B53" si="21">B45</f>
        <v>48700.679166666669</v>
      </c>
      <c r="C46" s="97" t="s">
        <v>48</v>
      </c>
      <c r="D46" s="48">
        <f t="shared" si="16"/>
        <v>246381.66666666666</v>
      </c>
      <c r="E46" s="47">
        <v>28891.55</v>
      </c>
      <c r="F46" s="24">
        <f t="shared" si="15"/>
        <v>323973.89583333331</v>
      </c>
      <c r="G46" s="39">
        <f t="shared" si="17"/>
        <v>1295895.5833333333</v>
      </c>
      <c r="H46" s="97" t="s">
        <v>46</v>
      </c>
      <c r="I46" s="92">
        <f t="shared" si="18"/>
        <v>-46452087.662499994</v>
      </c>
      <c r="J46" s="94"/>
      <c r="K46" s="94">
        <f t="shared" si="19"/>
        <v>-16060840.14715215</v>
      </c>
      <c r="L46" s="94">
        <f t="shared" si="20"/>
        <v>-2948901.4106666688</v>
      </c>
      <c r="M46" s="75">
        <f t="shared" si="2"/>
        <v>-65461829.220318809</v>
      </c>
    </row>
    <row r="47" spans="1:14" x14ac:dyDescent="0.25">
      <c r="A47" s="34">
        <v>43952</v>
      </c>
      <c r="B47" s="53">
        <f t="shared" si="21"/>
        <v>48700.679166666669</v>
      </c>
      <c r="C47" s="97" t="s">
        <v>48</v>
      </c>
      <c r="D47" s="48">
        <f t="shared" si="16"/>
        <v>246381.66666666666</v>
      </c>
      <c r="E47" s="47">
        <v>28891.55</v>
      </c>
      <c r="F47" s="24">
        <f t="shared" si="15"/>
        <v>323973.89583333331</v>
      </c>
      <c r="G47" s="39">
        <f t="shared" si="17"/>
        <v>1619869.4791666665</v>
      </c>
      <c r="H47" s="97" t="s">
        <v>46</v>
      </c>
      <c r="I47" s="92">
        <f t="shared" si="18"/>
        <v>-46403386.983333327</v>
      </c>
      <c r="J47" s="94"/>
      <c r="K47" s="94">
        <f t="shared" si="19"/>
        <v>-15814458.480485484</v>
      </c>
      <c r="L47" s="94">
        <f t="shared" si="20"/>
        <v>-2920009.860666669</v>
      </c>
      <c r="M47" s="75">
        <f t="shared" si="2"/>
        <v>-65137855.324485481</v>
      </c>
    </row>
    <row r="48" spans="1:14" x14ac:dyDescent="0.25">
      <c r="A48" s="34">
        <v>43983</v>
      </c>
      <c r="B48" s="53">
        <f t="shared" si="21"/>
        <v>48700.679166666669</v>
      </c>
      <c r="C48" s="97" t="s">
        <v>48</v>
      </c>
      <c r="D48" s="48">
        <f t="shared" si="16"/>
        <v>246381.66666666666</v>
      </c>
      <c r="E48" s="47">
        <v>28891.55</v>
      </c>
      <c r="F48" s="24">
        <f t="shared" si="15"/>
        <v>323973.89583333331</v>
      </c>
      <c r="G48" s="39">
        <f>G47+F48</f>
        <v>1943843.3749999998</v>
      </c>
      <c r="H48" s="97" t="s">
        <v>46</v>
      </c>
      <c r="I48" s="92">
        <f t="shared" si="18"/>
        <v>-46354686.30416666</v>
      </c>
      <c r="J48" s="94"/>
      <c r="K48" s="94">
        <f t="shared" si="19"/>
        <v>-15568076.813818818</v>
      </c>
      <c r="L48" s="94">
        <f t="shared" si="20"/>
        <v>-2891118.3106666692</v>
      </c>
      <c r="M48" s="75">
        <f t="shared" si="2"/>
        <v>-64813881.428652152</v>
      </c>
    </row>
    <row r="49" spans="1:13" x14ac:dyDescent="0.25">
      <c r="A49" s="34">
        <v>44013</v>
      </c>
      <c r="B49" s="53">
        <f t="shared" si="21"/>
        <v>48700.679166666669</v>
      </c>
      <c r="C49" s="97" t="s">
        <v>48</v>
      </c>
      <c r="D49" s="48">
        <f t="shared" si="16"/>
        <v>246381.66666666666</v>
      </c>
      <c r="E49" s="47">
        <v>28891.55</v>
      </c>
      <c r="F49" s="24">
        <f t="shared" si="15"/>
        <v>323973.89583333331</v>
      </c>
      <c r="G49" s="39">
        <f t="shared" si="17"/>
        <v>2267817.270833333</v>
      </c>
      <c r="H49" s="97" t="s">
        <v>46</v>
      </c>
      <c r="I49" s="92">
        <f t="shared" si="18"/>
        <v>-46305985.624999993</v>
      </c>
      <c r="J49" s="94"/>
      <c r="K49" s="94">
        <f t="shared" si="19"/>
        <v>-15321695.147152152</v>
      </c>
      <c r="L49" s="94">
        <f t="shared" si="20"/>
        <v>-2862226.7606666693</v>
      </c>
      <c r="M49" s="75">
        <f t="shared" si="2"/>
        <v>-64489907.532818809</v>
      </c>
    </row>
    <row r="50" spans="1:13" x14ac:dyDescent="0.25">
      <c r="A50" s="34">
        <v>44044</v>
      </c>
      <c r="B50" s="53">
        <f t="shared" si="21"/>
        <v>48700.679166666669</v>
      </c>
      <c r="C50" s="97" t="s">
        <v>48</v>
      </c>
      <c r="D50" s="48">
        <f t="shared" si="16"/>
        <v>246381.66666666666</v>
      </c>
      <c r="E50" s="47">
        <v>28891.55</v>
      </c>
      <c r="F50" s="24">
        <f t="shared" si="15"/>
        <v>323973.89583333331</v>
      </c>
      <c r="G50" s="39">
        <f t="shared" si="17"/>
        <v>2591791.1666666665</v>
      </c>
      <c r="H50" s="97" t="s">
        <v>46</v>
      </c>
      <c r="I50" s="92">
        <f t="shared" si="18"/>
        <v>-46257284.945833325</v>
      </c>
      <c r="J50" s="94"/>
      <c r="K50" s="94">
        <f t="shared" si="19"/>
        <v>-15075313.480485486</v>
      </c>
      <c r="L50" s="94">
        <f t="shared" si="20"/>
        <v>-2833335.2106666695</v>
      </c>
      <c r="M50" s="75">
        <f t="shared" si="2"/>
        <v>-64165933.636985481</v>
      </c>
    </row>
    <row r="51" spans="1:13" x14ac:dyDescent="0.25">
      <c r="A51" s="34">
        <v>44075</v>
      </c>
      <c r="B51" s="53">
        <f t="shared" si="21"/>
        <v>48700.679166666669</v>
      </c>
      <c r="C51" s="97" t="s">
        <v>48</v>
      </c>
      <c r="D51" s="48">
        <f t="shared" si="16"/>
        <v>246381.66666666666</v>
      </c>
      <c r="E51" s="47">
        <v>28891.55</v>
      </c>
      <c r="F51" s="24">
        <f t="shared" si="15"/>
        <v>323973.89583333331</v>
      </c>
      <c r="G51" s="39">
        <f>G50+F51</f>
        <v>2915765.0625</v>
      </c>
      <c r="H51" s="97" t="s">
        <v>46</v>
      </c>
      <c r="I51" s="92">
        <f t="shared" si="18"/>
        <v>-46208584.266666658</v>
      </c>
      <c r="J51" s="94"/>
      <c r="K51" s="94">
        <f t="shared" si="19"/>
        <v>-14828931.81381882</v>
      </c>
      <c r="L51" s="94">
        <f t="shared" si="20"/>
        <v>-2804443.6606666697</v>
      </c>
      <c r="M51" s="75">
        <f t="shared" si="2"/>
        <v>-63841959.741152145</v>
      </c>
    </row>
    <row r="52" spans="1:13" x14ac:dyDescent="0.25">
      <c r="A52" s="34">
        <v>44105</v>
      </c>
      <c r="B52" s="53">
        <f t="shared" si="21"/>
        <v>48700.679166666669</v>
      </c>
      <c r="C52" s="97" t="s">
        <v>48</v>
      </c>
      <c r="D52" s="48">
        <f t="shared" si="16"/>
        <v>246381.66666666666</v>
      </c>
      <c r="E52" s="47">
        <v>28891.55</v>
      </c>
      <c r="F52" s="24">
        <f t="shared" si="15"/>
        <v>323973.89583333331</v>
      </c>
      <c r="G52" s="39">
        <f t="shared" si="17"/>
        <v>3239738.9583333335</v>
      </c>
      <c r="H52" s="97" t="s">
        <v>46</v>
      </c>
      <c r="I52" s="92">
        <f t="shared" si="18"/>
        <v>-46159883.587499991</v>
      </c>
      <c r="J52" s="94"/>
      <c r="K52" s="94">
        <f t="shared" si="19"/>
        <v>-14582550.147152154</v>
      </c>
      <c r="L52" s="94">
        <f t="shared" si="20"/>
        <v>-2775552.1106666699</v>
      </c>
      <c r="M52" s="75">
        <f t="shared" si="2"/>
        <v>-63517985.845318817</v>
      </c>
    </row>
    <row r="53" spans="1:13" x14ac:dyDescent="0.25">
      <c r="A53" s="34">
        <v>44136</v>
      </c>
      <c r="B53" s="53">
        <f t="shared" si="21"/>
        <v>48700.679166666669</v>
      </c>
      <c r="C53" s="97" t="s">
        <v>48</v>
      </c>
      <c r="D53" s="48">
        <f t="shared" si="16"/>
        <v>246381.66666666666</v>
      </c>
      <c r="E53" s="47">
        <v>28891.55</v>
      </c>
      <c r="F53" s="24">
        <f t="shared" si="15"/>
        <v>323973.89583333331</v>
      </c>
      <c r="G53" s="39">
        <f>G52+F53</f>
        <v>3563712.854166667</v>
      </c>
      <c r="H53" s="97" t="s">
        <v>46</v>
      </c>
      <c r="I53" s="92">
        <f t="shared" si="18"/>
        <v>-46111182.908333324</v>
      </c>
      <c r="J53" s="94"/>
      <c r="K53" s="94">
        <f t="shared" si="19"/>
        <v>-14336168.480485488</v>
      </c>
      <c r="L53" s="94">
        <f t="shared" si="20"/>
        <v>-2746660.5606666701</v>
      </c>
      <c r="M53" s="75">
        <f t="shared" si="2"/>
        <v>-63194011.949485488</v>
      </c>
    </row>
    <row r="54" spans="1:13" x14ac:dyDescent="0.25">
      <c r="A54" s="78" t="s">
        <v>20</v>
      </c>
      <c r="B54" s="53">
        <f>23443-SUM(B29:B38,B40:B41)</f>
        <v>-560965.47083333333</v>
      </c>
      <c r="C54" s="97" t="s">
        <v>48</v>
      </c>
      <c r="D54" s="48">
        <v>0</v>
      </c>
      <c r="E54" s="47">
        <v>0</v>
      </c>
      <c r="F54" s="24">
        <f t="shared" si="15"/>
        <v>-560965.47083333333</v>
      </c>
      <c r="G54" s="39">
        <f t="shared" ref="G54:G55" si="22">G53+F54</f>
        <v>3002747.3833333338</v>
      </c>
      <c r="H54" s="97" t="s">
        <v>46</v>
      </c>
      <c r="I54" s="92">
        <f t="shared" si="18"/>
        <v>-46672148.379166655</v>
      </c>
      <c r="J54" s="94"/>
      <c r="K54" s="94">
        <f t="shared" si="19"/>
        <v>-14089786.813818822</v>
      </c>
      <c r="L54" s="94">
        <f t="shared" si="20"/>
        <v>-2717769.0106666703</v>
      </c>
      <c r="M54" s="75">
        <f t="shared" si="2"/>
        <v>-63479704.203652143</v>
      </c>
    </row>
    <row r="55" spans="1:13" x14ac:dyDescent="0.25">
      <c r="A55" s="78" t="s">
        <v>21</v>
      </c>
      <c r="B55" s="53">
        <v>64292.529166666645</v>
      </c>
      <c r="C55" s="97" t="s">
        <v>48</v>
      </c>
      <c r="D55" s="48">
        <f>D53</f>
        <v>246381.66666666666</v>
      </c>
      <c r="E55" s="47">
        <v>28891.55</v>
      </c>
      <c r="F55" s="24">
        <f t="shared" si="15"/>
        <v>339565.74583333329</v>
      </c>
      <c r="G55" s="39">
        <f t="shared" si="22"/>
        <v>3342313.1291666669</v>
      </c>
      <c r="H55" s="97" t="s">
        <v>46</v>
      </c>
      <c r="I55" s="92">
        <f t="shared" si="18"/>
        <v>-46607855.849999987</v>
      </c>
      <c r="J55" s="94"/>
      <c r="K55" s="94">
        <f t="shared" si="19"/>
        <v>-14089786.813818822</v>
      </c>
      <c r="L55" s="94">
        <f t="shared" si="20"/>
        <v>-2717769.0106666703</v>
      </c>
      <c r="M55" s="75">
        <f t="shared" si="2"/>
        <v>-63415411.674485475</v>
      </c>
    </row>
    <row r="56" spans="1:13" ht="15.75" thickBot="1" x14ac:dyDescent="0.3">
      <c r="A56" s="46" t="s">
        <v>18</v>
      </c>
      <c r="B56" s="43">
        <f>SUM(B42:B55)</f>
        <v>-46607855.849999987</v>
      </c>
      <c r="C56" s="71"/>
      <c r="D56" s="43">
        <f>SUM(D42:D55)</f>
        <v>-43901968.480485559</v>
      </c>
      <c r="E56" s="43">
        <f t="shared" ref="E56" si="23">SUM(E42:E55)</f>
        <v>-6213646.560666672</v>
      </c>
      <c r="F56" s="50"/>
      <c r="G56" s="50"/>
      <c r="H56" s="50"/>
      <c r="I56" s="50"/>
      <c r="J56" s="95"/>
      <c r="K56" s="95"/>
      <c r="L56" s="95"/>
      <c r="M56" s="50"/>
    </row>
    <row r="57" spans="1:13" x14ac:dyDescent="0.25">
      <c r="A57" s="34">
        <v>44197</v>
      </c>
      <c r="B57" s="53">
        <v>50000</v>
      </c>
      <c r="C57" s="97" t="s">
        <v>48</v>
      </c>
      <c r="D57" s="47">
        <v>246381.66666666666</v>
      </c>
      <c r="E57" s="47">
        <v>28891.55</v>
      </c>
      <c r="F57" s="24">
        <f t="shared" ref="F57:F70" si="24">B57+D57+E57</f>
        <v>325273.21666666662</v>
      </c>
      <c r="G57" s="24">
        <f>F57</f>
        <v>325273.21666666662</v>
      </c>
      <c r="H57" s="97" t="s">
        <v>46</v>
      </c>
      <c r="I57" s="93">
        <f>I55+B57</f>
        <v>-46557855.849999987</v>
      </c>
      <c r="J57" s="96"/>
      <c r="K57" s="96">
        <f>K55+D57</f>
        <v>-13843405.147152156</v>
      </c>
      <c r="L57" s="96">
        <f>L55+E57</f>
        <v>-2688877.4606666705</v>
      </c>
      <c r="M57" s="75">
        <f t="shared" si="2"/>
        <v>-63090138.457818814</v>
      </c>
    </row>
    <row r="58" spans="1:13" x14ac:dyDescent="0.25">
      <c r="A58" s="34">
        <v>44228</v>
      </c>
      <c r="B58" s="53">
        <f>B57</f>
        <v>50000</v>
      </c>
      <c r="C58" s="97" t="s">
        <v>48</v>
      </c>
      <c r="D58" s="48">
        <f>D57</f>
        <v>246381.66666666666</v>
      </c>
      <c r="E58" s="47">
        <v>28891.55</v>
      </c>
      <c r="F58" s="24">
        <f t="shared" si="24"/>
        <v>325273.21666666662</v>
      </c>
      <c r="G58" s="39">
        <f>G57+F58</f>
        <v>650546.43333333323</v>
      </c>
      <c r="H58" s="97" t="s">
        <v>46</v>
      </c>
      <c r="I58" s="92">
        <f>I57+B58</f>
        <v>-46507855.849999987</v>
      </c>
      <c r="J58" s="94"/>
      <c r="K58" s="96">
        <f>K57+D58</f>
        <v>-13597023.48048549</v>
      </c>
      <c r="L58" s="94">
        <f>L57+E58</f>
        <v>-2659985.9106666707</v>
      </c>
      <c r="M58" s="75">
        <f t="shared" si="2"/>
        <v>-62764865.241152152</v>
      </c>
    </row>
    <row r="59" spans="1:13" x14ac:dyDescent="0.25">
      <c r="A59" s="34">
        <v>44256</v>
      </c>
      <c r="B59" s="53">
        <f>B58</f>
        <v>50000</v>
      </c>
      <c r="C59" s="97" t="s">
        <v>48</v>
      </c>
      <c r="D59" s="48">
        <f t="shared" ref="D59:D66" si="25">D58</f>
        <v>246381.66666666666</v>
      </c>
      <c r="E59" s="47">
        <v>28891.55</v>
      </c>
      <c r="F59" s="24">
        <f t="shared" si="24"/>
        <v>325273.21666666662</v>
      </c>
      <c r="G59" s="39">
        <f>G58+F59</f>
        <v>975819.64999999991</v>
      </c>
      <c r="H59" s="97" t="s">
        <v>46</v>
      </c>
      <c r="I59" s="92">
        <f t="shared" ref="I59:I70" si="26">I58+B59</f>
        <v>-46457855.849999987</v>
      </c>
      <c r="J59" s="94"/>
      <c r="K59" s="96">
        <f t="shared" ref="K59:K70" si="27">K58+D59</f>
        <v>-13350641.813818824</v>
      </c>
      <c r="L59" s="94">
        <f t="shared" ref="L59:L70" si="28">L58+E59</f>
        <v>-2631094.3606666708</v>
      </c>
      <c r="M59" s="75">
        <f t="shared" si="2"/>
        <v>-62439592.024485476</v>
      </c>
    </row>
    <row r="60" spans="1:13" x14ac:dyDescent="0.25">
      <c r="A60" s="34">
        <v>44287</v>
      </c>
      <c r="B60" s="28">
        <f t="shared" ref="B60:B67" si="29">B59</f>
        <v>50000</v>
      </c>
      <c r="D60" s="48">
        <f t="shared" si="25"/>
        <v>246381.66666666666</v>
      </c>
      <c r="E60" s="47">
        <v>28891.55</v>
      </c>
      <c r="F60" s="24">
        <f t="shared" si="24"/>
        <v>325273.21666666662</v>
      </c>
      <c r="G60" s="39">
        <f t="shared" ref="G60:G61" si="30">G59+F60</f>
        <v>1301092.8666666665</v>
      </c>
      <c r="H60" s="39"/>
      <c r="I60" s="39">
        <f t="shared" si="26"/>
        <v>-46407855.849999987</v>
      </c>
      <c r="J60" s="94"/>
      <c r="K60" s="24">
        <f t="shared" si="27"/>
        <v>-13104260.147152158</v>
      </c>
      <c r="L60" s="39">
        <f t="shared" si="28"/>
        <v>-2602202.810666671</v>
      </c>
      <c r="M60" s="75">
        <f t="shared" si="2"/>
        <v>-62114318.807818815</v>
      </c>
    </row>
    <row r="61" spans="1:13" x14ac:dyDescent="0.25">
      <c r="A61" s="34">
        <v>44317</v>
      </c>
      <c r="B61" s="28">
        <f t="shared" si="29"/>
        <v>50000</v>
      </c>
      <c r="D61" s="48">
        <f t="shared" si="25"/>
        <v>246381.66666666666</v>
      </c>
      <c r="E61" s="47">
        <v>28891.55</v>
      </c>
      <c r="F61" s="24">
        <f t="shared" si="24"/>
        <v>325273.21666666662</v>
      </c>
      <c r="G61" s="39">
        <f t="shared" si="30"/>
        <v>1626366.083333333</v>
      </c>
      <c r="H61" s="39"/>
      <c r="I61" s="39">
        <f t="shared" si="26"/>
        <v>-46357855.849999987</v>
      </c>
      <c r="J61" s="39"/>
      <c r="K61" s="24">
        <f t="shared" si="27"/>
        <v>-12857878.480485491</v>
      </c>
      <c r="L61" s="39">
        <f t="shared" si="28"/>
        <v>-2573311.2606666712</v>
      </c>
      <c r="M61" s="75">
        <f t="shared" si="2"/>
        <v>-61789045.591152146</v>
      </c>
    </row>
    <row r="62" spans="1:13" x14ac:dyDescent="0.25">
      <c r="A62" s="34">
        <v>44348</v>
      </c>
      <c r="B62" s="28">
        <f t="shared" si="29"/>
        <v>50000</v>
      </c>
      <c r="D62" s="48">
        <f t="shared" si="25"/>
        <v>246381.66666666666</v>
      </c>
      <c r="E62" s="47">
        <v>28891.55</v>
      </c>
      <c r="F62" s="24">
        <f t="shared" si="24"/>
        <v>325273.21666666662</v>
      </c>
      <c r="G62" s="39">
        <f>G61+F62</f>
        <v>1951639.2999999996</v>
      </c>
      <c r="H62" s="39"/>
      <c r="I62" s="39">
        <f t="shared" si="26"/>
        <v>-46307855.849999987</v>
      </c>
      <c r="J62" s="39"/>
      <c r="K62" s="24">
        <f t="shared" si="27"/>
        <v>-12611496.813818825</v>
      </c>
      <c r="L62" s="39">
        <f t="shared" si="28"/>
        <v>-2544419.7106666714</v>
      </c>
      <c r="M62" s="75">
        <f t="shared" si="2"/>
        <v>-61463772.374485485</v>
      </c>
    </row>
    <row r="63" spans="1:13" x14ac:dyDescent="0.25">
      <c r="A63" s="34">
        <v>44378</v>
      </c>
      <c r="B63" s="28">
        <f t="shared" si="29"/>
        <v>50000</v>
      </c>
      <c r="D63" s="48">
        <f t="shared" si="25"/>
        <v>246381.66666666666</v>
      </c>
      <c r="E63" s="47">
        <v>28891.55</v>
      </c>
      <c r="F63" s="24">
        <f t="shared" si="24"/>
        <v>325273.21666666662</v>
      </c>
      <c r="G63" s="39">
        <f t="shared" ref="G63:G64" si="31">G62+F63</f>
        <v>2276912.5166666661</v>
      </c>
      <c r="H63" s="39"/>
      <c r="I63" s="39">
        <f t="shared" si="26"/>
        <v>-46257855.849999987</v>
      </c>
      <c r="J63" s="39"/>
      <c r="K63" s="24">
        <f t="shared" si="27"/>
        <v>-12365115.147152159</v>
      </c>
      <c r="L63" s="39">
        <f t="shared" si="28"/>
        <v>-2515528.1606666716</v>
      </c>
      <c r="M63" s="75">
        <f t="shared" si="2"/>
        <v>-61138499.157818824</v>
      </c>
    </row>
    <row r="64" spans="1:13" x14ac:dyDescent="0.25">
      <c r="A64" s="34">
        <v>44409</v>
      </c>
      <c r="B64" s="28">
        <f t="shared" si="29"/>
        <v>50000</v>
      </c>
      <c r="D64" s="48">
        <f>D63</f>
        <v>246381.66666666666</v>
      </c>
      <c r="E64" s="47">
        <v>28891.55</v>
      </c>
      <c r="F64" s="24">
        <f t="shared" si="24"/>
        <v>325273.21666666662</v>
      </c>
      <c r="G64" s="39">
        <f t="shared" si="31"/>
        <v>2602185.7333333329</v>
      </c>
      <c r="H64" s="39"/>
      <c r="I64" s="39">
        <f t="shared" si="26"/>
        <v>-46207855.849999987</v>
      </c>
      <c r="J64" s="39"/>
      <c r="K64" s="24">
        <f t="shared" si="27"/>
        <v>-12118733.480485493</v>
      </c>
      <c r="L64" s="39">
        <f t="shared" si="28"/>
        <v>-2486636.6106666718</v>
      </c>
      <c r="M64" s="75">
        <f t="shared" si="2"/>
        <v>-60813225.941152148</v>
      </c>
    </row>
    <row r="65" spans="1:13" x14ac:dyDescent="0.25">
      <c r="A65" s="34">
        <v>44440</v>
      </c>
      <c r="B65" s="28">
        <f t="shared" si="29"/>
        <v>50000</v>
      </c>
      <c r="D65" s="48">
        <f t="shared" si="25"/>
        <v>246381.66666666666</v>
      </c>
      <c r="E65" s="47">
        <v>28891.55</v>
      </c>
      <c r="F65" s="24">
        <f t="shared" si="24"/>
        <v>325273.21666666662</v>
      </c>
      <c r="G65" s="39">
        <f>G64+F65</f>
        <v>2927458.9499999997</v>
      </c>
      <c r="H65" s="39"/>
      <c r="I65" s="39">
        <f t="shared" si="26"/>
        <v>-46157855.849999987</v>
      </c>
      <c r="J65" s="39"/>
      <c r="K65" s="24">
        <f t="shared" si="27"/>
        <v>-11872351.813818827</v>
      </c>
      <c r="L65" s="39">
        <f t="shared" si="28"/>
        <v>-2457745.060666672</v>
      </c>
      <c r="M65" s="75">
        <f t="shared" si="2"/>
        <v>-60487952.724485487</v>
      </c>
    </row>
    <row r="66" spans="1:13" x14ac:dyDescent="0.25">
      <c r="A66" s="34">
        <v>44470</v>
      </c>
      <c r="B66" s="28">
        <f t="shared" si="29"/>
        <v>50000</v>
      </c>
      <c r="D66" s="48">
        <f t="shared" si="25"/>
        <v>246381.66666666666</v>
      </c>
      <c r="E66" s="47">
        <v>28891.55</v>
      </c>
      <c r="F66" s="24">
        <f t="shared" si="24"/>
        <v>325273.21666666662</v>
      </c>
      <c r="G66" s="39">
        <f t="shared" ref="G66" si="32">G65+F66</f>
        <v>3252732.1666666665</v>
      </c>
      <c r="H66" s="39"/>
      <c r="I66" s="39">
        <f t="shared" si="26"/>
        <v>-46107855.849999987</v>
      </c>
      <c r="J66" s="39"/>
      <c r="K66" s="24">
        <f t="shared" si="27"/>
        <v>-11625970.147152161</v>
      </c>
      <c r="L66" s="39">
        <f t="shared" si="28"/>
        <v>-2428853.5106666721</v>
      </c>
      <c r="M66" s="75">
        <f t="shared" si="2"/>
        <v>-60162679.507818818</v>
      </c>
    </row>
    <row r="67" spans="1:13" x14ac:dyDescent="0.25">
      <c r="A67" s="34">
        <v>44501</v>
      </c>
      <c r="B67" s="28">
        <f t="shared" si="29"/>
        <v>50000</v>
      </c>
      <c r="D67" s="48">
        <f>D66</f>
        <v>246381.66666666666</v>
      </c>
      <c r="E67" s="47">
        <v>28891.55</v>
      </c>
      <c r="F67" s="24">
        <f t="shared" si="24"/>
        <v>325273.21666666662</v>
      </c>
      <c r="G67" s="39">
        <f>G66+F67</f>
        <v>3578005.3833333333</v>
      </c>
      <c r="H67" s="39"/>
      <c r="I67" s="39">
        <f t="shared" si="26"/>
        <v>-46057855.849999987</v>
      </c>
      <c r="J67" s="39"/>
      <c r="K67" s="24">
        <f t="shared" si="27"/>
        <v>-11379588.480485495</v>
      </c>
      <c r="L67" s="39">
        <f t="shared" si="28"/>
        <v>-2399961.9606666723</v>
      </c>
      <c r="M67" s="75">
        <f t="shared" si="2"/>
        <v>-59837406.291152149</v>
      </c>
    </row>
    <row r="68" spans="1:13" x14ac:dyDescent="0.25">
      <c r="A68" s="78" t="s">
        <v>22</v>
      </c>
      <c r="B68" s="28">
        <v>173889.21999999997</v>
      </c>
      <c r="D68" s="48">
        <v>0</v>
      </c>
      <c r="E68" s="47">
        <v>0</v>
      </c>
      <c r="F68" s="24">
        <f t="shared" si="24"/>
        <v>173889.21999999997</v>
      </c>
      <c r="G68" s="39">
        <f>G67+F68</f>
        <v>3751894.6033333335</v>
      </c>
      <c r="H68" s="39"/>
      <c r="I68" s="39">
        <f t="shared" si="26"/>
        <v>-45883966.629999988</v>
      </c>
      <c r="J68" s="39"/>
      <c r="K68" s="24">
        <f t="shared" si="27"/>
        <v>-11379588.480485495</v>
      </c>
      <c r="L68" s="39">
        <f t="shared" si="28"/>
        <v>-2399961.9606666723</v>
      </c>
      <c r="M68" s="75">
        <f t="shared" si="2"/>
        <v>-59663517.071152151</v>
      </c>
    </row>
    <row r="69" spans="1:13" x14ac:dyDescent="0.25">
      <c r="A69" s="78" t="s">
        <v>23</v>
      </c>
      <c r="B69" s="28">
        <v>-41568</v>
      </c>
      <c r="D69" s="48"/>
      <c r="E69" s="47"/>
      <c r="F69" s="24">
        <f t="shared" si="24"/>
        <v>-41568</v>
      </c>
      <c r="G69" s="39">
        <f>G68+F69</f>
        <v>3710326.6033333335</v>
      </c>
      <c r="H69" s="39"/>
      <c r="I69" s="39">
        <f t="shared" si="26"/>
        <v>-45925534.629999988</v>
      </c>
      <c r="J69" s="39"/>
      <c r="K69" s="24">
        <f t="shared" si="27"/>
        <v>-11379588.480485495</v>
      </c>
      <c r="L69" s="39">
        <f t="shared" si="28"/>
        <v>-2399961.9606666723</v>
      </c>
      <c r="M69" s="75">
        <f t="shared" si="2"/>
        <v>-59705085.071152151</v>
      </c>
    </row>
    <row r="70" spans="1:13" x14ac:dyDescent="0.25">
      <c r="A70" s="78" t="s">
        <v>24</v>
      </c>
      <c r="B70" s="28">
        <v>204160.04000000004</v>
      </c>
      <c r="D70" s="48">
        <f>D67</f>
        <v>246381.66666666666</v>
      </c>
      <c r="E70" s="47">
        <v>28891.55</v>
      </c>
      <c r="F70" s="24">
        <f t="shared" si="24"/>
        <v>479433.25666666665</v>
      </c>
      <c r="G70" s="39">
        <f>G69+F70</f>
        <v>4189759.8600000003</v>
      </c>
      <c r="H70" s="39"/>
      <c r="I70" s="39">
        <f t="shared" si="26"/>
        <v>-45721374.589999989</v>
      </c>
      <c r="J70" s="39"/>
      <c r="K70" s="24">
        <f t="shared" si="27"/>
        <v>-11133206.813818829</v>
      </c>
      <c r="L70" s="39">
        <f t="shared" si="28"/>
        <v>-2371070.4106666725</v>
      </c>
      <c r="M70" s="75">
        <f t="shared" si="2"/>
        <v>-59225651.81448549</v>
      </c>
    </row>
    <row r="71" spans="1:13" ht="15.75" thickBot="1" x14ac:dyDescent="0.3">
      <c r="A71" s="46" t="s">
        <v>18</v>
      </c>
      <c r="B71" s="43">
        <f>SUM(B56:B70)</f>
        <v>-45721374.589999989</v>
      </c>
      <c r="C71" s="71"/>
      <c r="D71" s="43">
        <f>SUM(D56:D70)</f>
        <v>-40945388.480485588</v>
      </c>
      <c r="E71" s="43">
        <f>SUM(E56:E70)</f>
        <v>-5866947.9606666742</v>
      </c>
      <c r="F71" s="50"/>
      <c r="G71" s="50"/>
      <c r="H71" s="50"/>
      <c r="I71" s="50"/>
      <c r="J71" s="50"/>
      <c r="K71" s="50"/>
      <c r="L71" s="50"/>
      <c r="M71" s="50"/>
    </row>
    <row r="72" spans="1:13" x14ac:dyDescent="0.25">
      <c r="A72" s="34">
        <v>44562</v>
      </c>
      <c r="B72" s="54">
        <v>81669.505833333329</v>
      </c>
      <c r="D72" s="54">
        <f>D70</f>
        <v>246381.66666666666</v>
      </c>
      <c r="E72" s="47">
        <v>28891.55</v>
      </c>
      <c r="F72" s="24">
        <f t="shared" ref="F72:F83" si="33">B72+D72+E72</f>
        <v>356942.72249999997</v>
      </c>
      <c r="G72" s="24">
        <f>F72</f>
        <v>356942.72249999997</v>
      </c>
      <c r="H72" s="24"/>
      <c r="I72" s="24">
        <f>I70+B72</f>
        <v>-45639705.084166653</v>
      </c>
      <c r="J72" s="24"/>
      <c r="K72" s="24">
        <f>K70+D72</f>
        <v>-10886825.147152163</v>
      </c>
      <c r="L72" s="24">
        <f>L70+E72</f>
        <v>-2342178.8606666727</v>
      </c>
      <c r="M72" s="75">
        <f t="shared" si="2"/>
        <v>-58868709.091985486</v>
      </c>
    </row>
    <row r="73" spans="1:13" x14ac:dyDescent="0.25">
      <c r="A73" s="34">
        <v>44593</v>
      </c>
      <c r="B73" s="54">
        <f>B72</f>
        <v>81669.505833333329</v>
      </c>
      <c r="D73" s="54">
        <f>D72</f>
        <v>246381.66666666666</v>
      </c>
      <c r="E73" s="47">
        <v>28891.55</v>
      </c>
      <c r="F73" s="24">
        <f t="shared" si="33"/>
        <v>356942.72249999997</v>
      </c>
      <c r="G73" s="24">
        <f>G72+F73</f>
        <v>713885.44499999995</v>
      </c>
      <c r="H73" s="24"/>
      <c r="I73" s="24">
        <f>I72+B73</f>
        <v>-45558035.578333318</v>
      </c>
      <c r="J73" s="24"/>
      <c r="K73" s="24">
        <f>K72+D73</f>
        <v>-10640443.480485497</v>
      </c>
      <c r="L73" s="24">
        <f>L72+E73</f>
        <v>-2313287.3106666729</v>
      </c>
      <c r="M73" s="75">
        <f t="shared" si="2"/>
        <v>-58511766.36948549</v>
      </c>
    </row>
    <row r="74" spans="1:13" x14ac:dyDescent="0.25">
      <c r="A74" s="34">
        <v>44621</v>
      </c>
      <c r="B74" s="54">
        <f t="shared" ref="B74:B83" si="34">B73</f>
        <v>81669.505833333329</v>
      </c>
      <c r="D74" s="54">
        <f t="shared" ref="D74:D83" si="35">D73</f>
        <v>246381.66666666666</v>
      </c>
      <c r="E74" s="47">
        <v>28891.55</v>
      </c>
      <c r="F74" s="24">
        <f t="shared" si="33"/>
        <v>356942.72249999997</v>
      </c>
      <c r="G74" s="24">
        <f>G73+F74</f>
        <v>1070828.1675</v>
      </c>
      <c r="H74" s="24"/>
      <c r="I74" s="24">
        <f t="shared" ref="I74:I83" si="36">I73+B74</f>
        <v>-45476366.072499983</v>
      </c>
      <c r="J74" s="24"/>
      <c r="K74" s="24">
        <f t="shared" ref="K74:K83" si="37">K73+D74</f>
        <v>-10394061.813818831</v>
      </c>
      <c r="L74" s="24">
        <f t="shared" ref="L74:L83" si="38">L73+E74</f>
        <v>-2284395.7606666731</v>
      </c>
      <c r="M74" s="75">
        <f t="shared" si="2"/>
        <v>-58154823.646985494</v>
      </c>
    </row>
    <row r="75" spans="1:13" x14ac:dyDescent="0.25">
      <c r="A75" s="34">
        <v>44652</v>
      </c>
      <c r="B75" s="54">
        <f t="shared" si="34"/>
        <v>81669.505833333329</v>
      </c>
      <c r="D75" s="54">
        <f t="shared" si="35"/>
        <v>246381.66666666666</v>
      </c>
      <c r="E75" s="47">
        <v>28891.55</v>
      </c>
      <c r="F75" s="24">
        <f t="shared" si="33"/>
        <v>356942.72249999997</v>
      </c>
      <c r="G75" s="24">
        <f>G74+F75</f>
        <v>1427770.89</v>
      </c>
      <c r="H75" s="24"/>
      <c r="I75" s="24">
        <f t="shared" si="36"/>
        <v>-45394696.566666648</v>
      </c>
      <c r="J75" s="24"/>
      <c r="K75" s="24">
        <f t="shared" si="37"/>
        <v>-10147680.147152165</v>
      </c>
      <c r="L75" s="24">
        <f t="shared" si="38"/>
        <v>-2255504.2106666733</v>
      </c>
      <c r="M75" s="75">
        <f t="shared" si="2"/>
        <v>-57797880.924485482</v>
      </c>
    </row>
    <row r="76" spans="1:13" x14ac:dyDescent="0.25">
      <c r="A76" s="34">
        <v>44682</v>
      </c>
      <c r="B76" s="54">
        <f t="shared" si="34"/>
        <v>81669.505833333329</v>
      </c>
      <c r="D76" s="54">
        <f t="shared" si="35"/>
        <v>246381.66666666666</v>
      </c>
      <c r="E76" s="47">
        <v>28891.55</v>
      </c>
      <c r="F76" s="24">
        <f t="shared" si="33"/>
        <v>356942.72249999997</v>
      </c>
      <c r="G76" s="24">
        <f t="shared" ref="G76:G81" si="39">G75+F76</f>
        <v>1784713.6124999998</v>
      </c>
      <c r="H76" s="24"/>
      <c r="I76" s="24">
        <f t="shared" si="36"/>
        <v>-45313027.060833313</v>
      </c>
      <c r="J76" s="24"/>
      <c r="K76" s="24">
        <f t="shared" si="37"/>
        <v>-9901298.4804854989</v>
      </c>
      <c r="L76" s="24">
        <f t="shared" si="38"/>
        <v>-2226612.6606666734</v>
      </c>
      <c r="M76" s="75">
        <f t="shared" si="2"/>
        <v>-57440938.201985486</v>
      </c>
    </row>
    <row r="77" spans="1:13" x14ac:dyDescent="0.25">
      <c r="A77" s="34">
        <v>44713</v>
      </c>
      <c r="B77" s="54">
        <f t="shared" si="34"/>
        <v>81669.505833333329</v>
      </c>
      <c r="D77" s="54">
        <f t="shared" si="35"/>
        <v>246381.66666666666</v>
      </c>
      <c r="E77" s="47">
        <v>28891.55</v>
      </c>
      <c r="F77" s="24">
        <f t="shared" si="33"/>
        <v>356942.72249999997</v>
      </c>
      <c r="G77" s="24">
        <f t="shared" si="39"/>
        <v>2141656.335</v>
      </c>
      <c r="H77" s="24"/>
      <c r="I77" s="24">
        <f t="shared" si="36"/>
        <v>-45231357.554999977</v>
      </c>
      <c r="J77" s="24"/>
      <c r="K77" s="24">
        <f t="shared" si="37"/>
        <v>-9654916.8138188329</v>
      </c>
      <c r="L77" s="24">
        <f t="shared" si="38"/>
        <v>-2197721.1106666736</v>
      </c>
      <c r="M77" s="75">
        <f t="shared" si="2"/>
        <v>-57083995.479485482</v>
      </c>
    </row>
    <row r="78" spans="1:13" x14ac:dyDescent="0.25">
      <c r="A78" s="34">
        <v>44743</v>
      </c>
      <c r="B78" s="54">
        <f t="shared" si="34"/>
        <v>81669.505833333329</v>
      </c>
      <c r="D78" s="54">
        <f t="shared" si="35"/>
        <v>246381.66666666666</v>
      </c>
      <c r="E78" s="47">
        <v>28891.55</v>
      </c>
      <c r="F78" s="24">
        <f t="shared" si="33"/>
        <v>356942.72249999997</v>
      </c>
      <c r="G78" s="24">
        <f t="shared" si="39"/>
        <v>2498599.0575000001</v>
      </c>
      <c r="H78" s="24"/>
      <c r="I78" s="24">
        <f t="shared" si="36"/>
        <v>-45149688.049166642</v>
      </c>
      <c r="J78" s="24"/>
      <c r="K78" s="24">
        <f t="shared" si="37"/>
        <v>-9408535.1471521668</v>
      </c>
      <c r="L78" s="24">
        <f t="shared" si="38"/>
        <v>-2168829.5606666738</v>
      </c>
      <c r="M78" s="75">
        <f t="shared" si="2"/>
        <v>-56727052.756985478</v>
      </c>
    </row>
    <row r="79" spans="1:13" x14ac:dyDescent="0.25">
      <c r="A79" s="34">
        <v>44774</v>
      </c>
      <c r="B79" s="54">
        <f t="shared" si="34"/>
        <v>81669.505833333329</v>
      </c>
      <c r="D79" s="54">
        <f t="shared" si="35"/>
        <v>246381.66666666666</v>
      </c>
      <c r="E79" s="47">
        <v>28891.55</v>
      </c>
      <c r="F79" s="24">
        <f t="shared" si="33"/>
        <v>356942.72249999997</v>
      </c>
      <c r="G79" s="24">
        <f t="shared" si="39"/>
        <v>2855541.7800000003</v>
      </c>
      <c r="H79" s="24"/>
      <c r="I79" s="24">
        <f t="shared" si="36"/>
        <v>-45068018.543333307</v>
      </c>
      <c r="J79" s="24"/>
      <c r="K79" s="24">
        <f t="shared" si="37"/>
        <v>-9162153.4804855008</v>
      </c>
      <c r="L79" s="24">
        <f t="shared" si="38"/>
        <v>-2139938.010666674</v>
      </c>
      <c r="M79" s="75">
        <f t="shared" si="2"/>
        <v>-56370110.034485482</v>
      </c>
    </row>
    <row r="80" spans="1:13" x14ac:dyDescent="0.25">
      <c r="A80" s="34">
        <v>44805</v>
      </c>
      <c r="B80" s="54">
        <f t="shared" si="34"/>
        <v>81669.505833333329</v>
      </c>
      <c r="D80" s="54">
        <f t="shared" si="35"/>
        <v>246381.66666666666</v>
      </c>
      <c r="E80" s="47">
        <v>28891.55</v>
      </c>
      <c r="F80" s="24">
        <f t="shared" si="33"/>
        <v>356942.72249999997</v>
      </c>
      <c r="G80" s="24">
        <f t="shared" si="39"/>
        <v>3212484.5025000004</v>
      </c>
      <c r="H80" s="24"/>
      <c r="I80" s="24">
        <f t="shared" si="36"/>
        <v>-44986349.037499972</v>
      </c>
      <c r="J80" s="24"/>
      <c r="K80" s="24">
        <f t="shared" si="37"/>
        <v>-8915771.8138188347</v>
      </c>
      <c r="L80" s="24">
        <f t="shared" si="38"/>
        <v>-2111046.4606666742</v>
      </c>
      <c r="M80" s="75">
        <f t="shared" si="2"/>
        <v>-56013167.311985478</v>
      </c>
    </row>
    <row r="81" spans="1:13" x14ac:dyDescent="0.25">
      <c r="A81" s="34">
        <v>44835</v>
      </c>
      <c r="B81" s="54">
        <f t="shared" si="34"/>
        <v>81669.505833333329</v>
      </c>
      <c r="D81" s="54">
        <f t="shared" si="35"/>
        <v>246381.66666666666</v>
      </c>
      <c r="E81" s="47">
        <v>28891.55</v>
      </c>
      <c r="F81" s="24">
        <f t="shared" si="33"/>
        <v>356942.72249999997</v>
      </c>
      <c r="G81" s="24">
        <f t="shared" si="39"/>
        <v>3569427.2250000006</v>
      </c>
      <c r="H81" s="24"/>
      <c r="I81" s="24">
        <f t="shared" si="36"/>
        <v>-44904679.531666636</v>
      </c>
      <c r="J81" s="24"/>
      <c r="K81" s="24">
        <f t="shared" si="37"/>
        <v>-8669390.1471521687</v>
      </c>
      <c r="L81" s="24">
        <f t="shared" si="38"/>
        <v>-2082154.9106666741</v>
      </c>
      <c r="M81" s="75">
        <f t="shared" ref="M81:M83" si="40">I81+K81+L81</f>
        <v>-55656224.589485481</v>
      </c>
    </row>
    <row r="82" spans="1:13" x14ac:dyDescent="0.25">
      <c r="A82" s="34">
        <v>44866</v>
      </c>
      <c r="B82" s="54">
        <f t="shared" si="34"/>
        <v>81669.505833333329</v>
      </c>
      <c r="D82" s="54">
        <f t="shared" si="35"/>
        <v>246381.66666666666</v>
      </c>
      <c r="E82" s="47">
        <v>28891.55</v>
      </c>
      <c r="F82" s="24">
        <f t="shared" si="33"/>
        <v>356942.72249999997</v>
      </c>
      <c r="G82" s="24">
        <f>G81+F82</f>
        <v>3926369.9475000007</v>
      </c>
      <c r="H82" s="24"/>
      <c r="I82" s="24">
        <f t="shared" si="36"/>
        <v>-44823010.025833301</v>
      </c>
      <c r="J82" s="24"/>
      <c r="K82" s="24">
        <f t="shared" si="37"/>
        <v>-8423008.4804855026</v>
      </c>
      <c r="L82" s="24">
        <f t="shared" si="38"/>
        <v>-2053263.3606666741</v>
      </c>
      <c r="M82" s="75">
        <f t="shared" si="40"/>
        <v>-55299281.866985485</v>
      </c>
    </row>
    <row r="83" spans="1:13" x14ac:dyDescent="0.25">
      <c r="A83" s="34">
        <v>44896</v>
      </c>
      <c r="B83" s="54">
        <f t="shared" si="34"/>
        <v>81669.505833333329</v>
      </c>
      <c r="D83" s="54">
        <f t="shared" si="35"/>
        <v>246381.66666666666</v>
      </c>
      <c r="E83" s="47">
        <v>28891.55</v>
      </c>
      <c r="F83" s="24">
        <f t="shared" si="33"/>
        <v>356942.72249999997</v>
      </c>
      <c r="G83" s="24">
        <f>G82+F83</f>
        <v>4283312.6700000009</v>
      </c>
      <c r="H83" s="24"/>
      <c r="I83" s="24">
        <f t="shared" si="36"/>
        <v>-44741340.519999966</v>
      </c>
      <c r="J83" s="24"/>
      <c r="K83" s="24">
        <f t="shared" si="37"/>
        <v>-8176626.8138188357</v>
      </c>
      <c r="L83" s="24">
        <f t="shared" si="38"/>
        <v>-2024371.810666674</v>
      </c>
      <c r="M83" s="75">
        <f t="shared" si="40"/>
        <v>-54942339.144485474</v>
      </c>
    </row>
    <row r="84" spans="1:13" ht="15.75" thickBot="1" x14ac:dyDescent="0.3">
      <c r="A84" s="46" t="s">
        <v>18</v>
      </c>
      <c r="B84" s="43">
        <f>SUM(B71:B83)</f>
        <v>-44741340.519999966</v>
      </c>
      <c r="C84" s="71"/>
      <c r="D84" s="43">
        <f>SUM(D71:D83)</f>
        <v>-37988808.480485618</v>
      </c>
      <c r="E84" s="43">
        <f>SUM(E71:E83)</f>
        <v>-5520249.3606666764</v>
      </c>
      <c r="F84" s="50"/>
      <c r="G84" s="50"/>
      <c r="H84" s="50"/>
      <c r="I84" s="50"/>
      <c r="J84" s="50"/>
      <c r="K84" s="50"/>
      <c r="L84" s="50"/>
      <c r="M84" s="50"/>
    </row>
    <row r="85" spans="1:13" ht="15.6" customHeight="1" x14ac:dyDescent="0.25">
      <c r="A85" s="78">
        <f>A72+365</f>
        <v>44927</v>
      </c>
      <c r="B85" s="54">
        <v>98237.752447083403</v>
      </c>
      <c r="C85" s="10"/>
      <c r="D85" s="54">
        <f>D83</f>
        <v>246381.66666666666</v>
      </c>
      <c r="E85" s="54">
        <f>E83</f>
        <v>28891.55</v>
      </c>
      <c r="F85" s="24">
        <f t="shared" ref="F85:F96" si="41">B85+D85+E85</f>
        <v>373510.96911375003</v>
      </c>
      <c r="G85" s="24">
        <f>F85</f>
        <v>373510.96911375003</v>
      </c>
      <c r="H85" s="24"/>
      <c r="I85" s="24">
        <f>I83+B85</f>
        <v>-44643102.767552882</v>
      </c>
      <c r="J85" s="24"/>
      <c r="K85" s="24">
        <f>K83+D85</f>
        <v>-7930245.1471521687</v>
      </c>
      <c r="L85" s="24">
        <f>L83+E85</f>
        <v>-1995480.260666674</v>
      </c>
    </row>
    <row r="86" spans="1:13" ht="15.6" customHeight="1" x14ac:dyDescent="0.25">
      <c r="A86" s="78">
        <f t="shared" ref="A86:A95" si="42">A73+365</f>
        <v>44958</v>
      </c>
      <c r="B86" s="54">
        <f>B85</f>
        <v>98237.752447083403</v>
      </c>
      <c r="C86" s="10"/>
      <c r="D86" s="54">
        <f>D85</f>
        <v>246381.66666666666</v>
      </c>
      <c r="E86" s="54">
        <f>E85</f>
        <v>28891.55</v>
      </c>
      <c r="F86" s="24">
        <f t="shared" si="41"/>
        <v>373510.96911375003</v>
      </c>
      <c r="G86" s="24">
        <f>G85+F86</f>
        <v>747021.93822750007</v>
      </c>
      <c r="H86" s="24"/>
      <c r="I86" s="24">
        <f>I85+B86</f>
        <v>-44544865.015105799</v>
      </c>
      <c r="J86" s="24"/>
      <c r="K86" s="24">
        <f t="shared" ref="K86:K96" si="43">K85+D85</f>
        <v>-7683863.4804855017</v>
      </c>
      <c r="L86" s="24">
        <f t="shared" ref="L86:L96" si="44">L85+E85</f>
        <v>-1966588.710666674</v>
      </c>
    </row>
    <row r="87" spans="1:13" ht="15.6" customHeight="1" x14ac:dyDescent="0.25">
      <c r="A87" s="78">
        <v>44986</v>
      </c>
      <c r="B87" s="54">
        <f t="shared" ref="B87:B96" si="45">B86</f>
        <v>98237.752447083403</v>
      </c>
      <c r="C87" s="10"/>
      <c r="D87" s="54">
        <f t="shared" ref="D87:E96" si="46">D86</f>
        <v>246381.66666666666</v>
      </c>
      <c r="E87" s="54">
        <f t="shared" si="46"/>
        <v>28891.55</v>
      </c>
      <c r="F87" s="24">
        <f t="shared" si="41"/>
        <v>373510.96911375003</v>
      </c>
      <c r="G87" s="24">
        <f t="shared" ref="G87:G96" si="47">G86+F87</f>
        <v>1120532.9073412502</v>
      </c>
      <c r="H87" s="24"/>
      <c r="I87" s="24">
        <f t="shared" ref="I87:I96" si="48">I86+B87</f>
        <v>-44446627.262658715</v>
      </c>
      <c r="J87" s="24"/>
      <c r="K87" s="24">
        <f t="shared" si="43"/>
        <v>-7437481.8138188347</v>
      </c>
      <c r="L87" s="24">
        <f t="shared" si="44"/>
        <v>-1937697.1606666739</v>
      </c>
    </row>
    <row r="88" spans="1:13" ht="15.6" customHeight="1" x14ac:dyDescent="0.25">
      <c r="A88" s="78">
        <f t="shared" si="42"/>
        <v>45017</v>
      </c>
      <c r="B88" s="54">
        <f t="shared" si="45"/>
        <v>98237.752447083403</v>
      </c>
      <c r="C88" s="10"/>
      <c r="D88" s="54">
        <f t="shared" si="46"/>
        <v>246381.66666666666</v>
      </c>
      <c r="E88" s="54">
        <f t="shared" si="46"/>
        <v>28891.55</v>
      </c>
      <c r="F88" s="24">
        <f t="shared" si="41"/>
        <v>373510.96911375003</v>
      </c>
      <c r="G88" s="24">
        <f t="shared" si="47"/>
        <v>1494043.8764550001</v>
      </c>
      <c r="H88" s="24"/>
      <c r="I88" s="24">
        <f t="shared" si="48"/>
        <v>-44348389.510211632</v>
      </c>
      <c r="J88" s="24"/>
      <c r="K88" s="24">
        <f t="shared" si="43"/>
        <v>-7191100.1471521677</v>
      </c>
      <c r="L88" s="24">
        <f t="shared" si="44"/>
        <v>-1908805.6106666739</v>
      </c>
    </row>
    <row r="89" spans="1:13" ht="15.6" customHeight="1" x14ac:dyDescent="0.25">
      <c r="A89" s="78">
        <f t="shared" si="42"/>
        <v>45047</v>
      </c>
      <c r="B89" s="54">
        <f t="shared" si="45"/>
        <v>98237.752447083403</v>
      </c>
      <c r="C89" s="10"/>
      <c r="D89" s="54">
        <f t="shared" si="46"/>
        <v>246381.66666666666</v>
      </c>
      <c r="E89" s="54">
        <f t="shared" si="46"/>
        <v>28891.55</v>
      </c>
      <c r="F89" s="24">
        <f t="shared" si="41"/>
        <v>373510.96911375003</v>
      </c>
      <c r="G89" s="24">
        <f t="shared" si="47"/>
        <v>1867554.8455687501</v>
      </c>
      <c r="H89" s="24"/>
      <c r="I89" s="24">
        <f t="shared" si="48"/>
        <v>-44250151.757764548</v>
      </c>
      <c r="J89" s="24"/>
      <c r="K89" s="24">
        <f t="shared" si="43"/>
        <v>-6944718.4804855008</v>
      </c>
      <c r="L89" s="24">
        <f t="shared" si="44"/>
        <v>-1879914.0606666738</v>
      </c>
    </row>
    <row r="90" spans="1:13" ht="15.6" customHeight="1" x14ac:dyDescent="0.25">
      <c r="A90" s="78">
        <f t="shared" si="42"/>
        <v>45078</v>
      </c>
      <c r="B90" s="54">
        <f t="shared" si="45"/>
        <v>98237.752447083403</v>
      </c>
      <c r="C90" s="10"/>
      <c r="D90" s="54">
        <f t="shared" si="46"/>
        <v>246381.66666666666</v>
      </c>
      <c r="E90" s="54">
        <f t="shared" si="46"/>
        <v>28891.55</v>
      </c>
      <c r="F90" s="24">
        <f t="shared" si="41"/>
        <v>373510.96911375003</v>
      </c>
      <c r="G90" s="24">
        <f t="shared" si="47"/>
        <v>2241065.8146825</v>
      </c>
      <c r="H90" s="24"/>
      <c r="I90" s="24">
        <f t="shared" si="48"/>
        <v>-44151914.005317464</v>
      </c>
      <c r="J90" s="24"/>
      <c r="K90" s="24">
        <f t="shared" si="43"/>
        <v>-6698336.8138188338</v>
      </c>
      <c r="L90" s="24">
        <f t="shared" si="44"/>
        <v>-1851022.5106666738</v>
      </c>
    </row>
    <row r="91" spans="1:13" ht="15.6" customHeight="1" x14ac:dyDescent="0.25">
      <c r="A91" s="78">
        <f t="shared" si="42"/>
        <v>45108</v>
      </c>
      <c r="B91" s="54">
        <f t="shared" si="45"/>
        <v>98237.752447083403</v>
      </c>
      <c r="C91" s="10"/>
      <c r="D91" s="54">
        <f t="shared" si="46"/>
        <v>246381.66666666666</v>
      </c>
      <c r="E91" s="54">
        <f t="shared" si="46"/>
        <v>28891.55</v>
      </c>
      <c r="F91" s="24">
        <f t="shared" si="41"/>
        <v>373510.96911375003</v>
      </c>
      <c r="G91" s="24">
        <f t="shared" si="47"/>
        <v>2614576.7837962499</v>
      </c>
      <c r="H91" s="24"/>
      <c r="I91" s="24">
        <f t="shared" si="48"/>
        <v>-44053676.252870381</v>
      </c>
      <c r="J91" s="24"/>
      <c r="K91" s="24">
        <f t="shared" si="43"/>
        <v>-6451955.1471521668</v>
      </c>
      <c r="L91" s="24">
        <f t="shared" si="44"/>
        <v>-1822130.9606666737</v>
      </c>
    </row>
    <row r="92" spans="1:13" ht="15.6" customHeight="1" x14ac:dyDescent="0.25">
      <c r="A92" s="78">
        <f t="shared" si="42"/>
        <v>45139</v>
      </c>
      <c r="B92" s="54">
        <f t="shared" si="45"/>
        <v>98237.752447083403</v>
      </c>
      <c r="C92" s="10"/>
      <c r="D92" s="54">
        <f t="shared" si="46"/>
        <v>246381.66666666666</v>
      </c>
      <c r="E92" s="54">
        <f t="shared" si="46"/>
        <v>28891.55</v>
      </c>
      <c r="F92" s="24">
        <f t="shared" si="41"/>
        <v>373510.96911375003</v>
      </c>
      <c r="G92" s="24">
        <f t="shared" si="47"/>
        <v>2988087.7529099998</v>
      </c>
      <c r="H92" s="24"/>
      <c r="I92" s="24">
        <f t="shared" si="48"/>
        <v>-43955438.500423297</v>
      </c>
      <c r="J92" s="24"/>
      <c r="K92" s="24">
        <f t="shared" si="43"/>
        <v>-6205573.4804854998</v>
      </c>
      <c r="L92" s="24">
        <f t="shared" si="44"/>
        <v>-1793239.4106666737</v>
      </c>
    </row>
    <row r="93" spans="1:13" ht="15.6" customHeight="1" x14ac:dyDescent="0.25">
      <c r="A93" s="78">
        <f t="shared" si="42"/>
        <v>45170</v>
      </c>
      <c r="B93" s="54">
        <f t="shared" si="45"/>
        <v>98237.752447083403</v>
      </c>
      <c r="C93" s="10"/>
      <c r="D93" s="54">
        <f t="shared" si="46"/>
        <v>246381.66666666666</v>
      </c>
      <c r="E93" s="54">
        <f t="shared" si="46"/>
        <v>28891.55</v>
      </c>
      <c r="F93" s="24">
        <f t="shared" si="41"/>
        <v>373510.96911375003</v>
      </c>
      <c r="G93" s="24">
        <f t="shared" si="47"/>
        <v>3361598.7220237497</v>
      </c>
      <c r="H93" s="24"/>
      <c r="I93" s="24">
        <f t="shared" si="48"/>
        <v>-43857200.747976214</v>
      </c>
      <c r="J93" s="24"/>
      <c r="K93" s="24">
        <f t="shared" si="43"/>
        <v>-5959191.8138188329</v>
      </c>
      <c r="L93" s="24">
        <f t="shared" si="44"/>
        <v>-1764347.8606666736</v>
      </c>
    </row>
    <row r="94" spans="1:13" ht="15.6" customHeight="1" x14ac:dyDescent="0.25">
      <c r="A94" s="78">
        <f t="shared" si="42"/>
        <v>45200</v>
      </c>
      <c r="B94" s="54">
        <f t="shared" si="45"/>
        <v>98237.752447083403</v>
      </c>
      <c r="C94" s="10"/>
      <c r="D94" s="54">
        <f t="shared" si="46"/>
        <v>246381.66666666666</v>
      </c>
      <c r="E94" s="54">
        <f t="shared" si="46"/>
        <v>28891.55</v>
      </c>
      <c r="F94" s="24">
        <f t="shared" si="41"/>
        <v>373510.96911375003</v>
      </c>
      <c r="G94" s="24">
        <f t="shared" si="47"/>
        <v>3735109.6911374996</v>
      </c>
      <c r="H94" s="24"/>
      <c r="I94" s="24">
        <f t="shared" si="48"/>
        <v>-43758962.99552913</v>
      </c>
      <c r="J94" s="24"/>
      <c r="K94" s="24">
        <f t="shared" si="43"/>
        <v>-5712810.1471521659</v>
      </c>
      <c r="L94" s="24">
        <f t="shared" si="44"/>
        <v>-1735456.3106666736</v>
      </c>
    </row>
    <row r="95" spans="1:13" ht="15.6" customHeight="1" x14ac:dyDescent="0.25">
      <c r="A95" s="78">
        <f t="shared" si="42"/>
        <v>45231</v>
      </c>
      <c r="B95" s="54">
        <f t="shared" si="45"/>
        <v>98237.752447083403</v>
      </c>
      <c r="C95" s="10"/>
      <c r="D95" s="54">
        <f t="shared" si="46"/>
        <v>246381.66666666666</v>
      </c>
      <c r="E95" s="54">
        <f t="shared" si="46"/>
        <v>28891.55</v>
      </c>
      <c r="F95" s="24">
        <f t="shared" si="41"/>
        <v>373510.96911375003</v>
      </c>
      <c r="G95" s="24">
        <f t="shared" si="47"/>
        <v>4108620.6602512496</v>
      </c>
      <c r="H95" s="24"/>
      <c r="I95" s="24">
        <f t="shared" si="48"/>
        <v>-43660725.243082047</v>
      </c>
      <c r="J95" s="24"/>
      <c r="K95" s="24">
        <f t="shared" si="43"/>
        <v>-5466428.4804854989</v>
      </c>
      <c r="L95" s="24">
        <f t="shared" si="44"/>
        <v>-1706564.7606666735</v>
      </c>
    </row>
    <row r="96" spans="1:13" ht="15.6" customHeight="1" x14ac:dyDescent="0.25">
      <c r="A96" s="78">
        <f>A83+365</f>
        <v>45261</v>
      </c>
      <c r="B96" s="54">
        <f t="shared" si="45"/>
        <v>98237.752447083403</v>
      </c>
      <c r="C96" s="10"/>
      <c r="D96" s="54">
        <f t="shared" si="46"/>
        <v>246381.66666666666</v>
      </c>
      <c r="E96" s="54">
        <f t="shared" si="46"/>
        <v>28891.55</v>
      </c>
      <c r="F96" s="24">
        <f t="shared" si="41"/>
        <v>373510.96911375003</v>
      </c>
      <c r="G96" s="24">
        <f t="shared" si="47"/>
        <v>4482131.6293649999</v>
      </c>
      <c r="H96" s="24"/>
      <c r="I96" s="24">
        <f t="shared" si="48"/>
        <v>-43562487.490634963</v>
      </c>
      <c r="J96" s="24"/>
      <c r="K96" s="24">
        <f t="shared" si="43"/>
        <v>-5220046.8138188319</v>
      </c>
      <c r="L96" s="24">
        <f t="shared" si="44"/>
        <v>-1677673.2106666735</v>
      </c>
    </row>
    <row r="97" spans="1:13" ht="15.6" customHeight="1" thickBot="1" x14ac:dyDescent="0.3">
      <c r="A97" s="79" t="s">
        <v>18</v>
      </c>
      <c r="B97" s="43">
        <f>SUM(B84:B96)</f>
        <v>-43562487.490634963</v>
      </c>
      <c r="C97" s="43">
        <f t="shared" ref="C97:E97" si="49">SUM(C84:C96)</f>
        <v>0</v>
      </c>
      <c r="D97" s="43">
        <f t="shared" si="49"/>
        <v>-35032228.480485648</v>
      </c>
      <c r="E97" s="43">
        <f t="shared" si="49"/>
        <v>-5173550.7606666787</v>
      </c>
      <c r="F97" s="50"/>
      <c r="G97" s="50"/>
      <c r="H97" s="50"/>
      <c r="I97" s="50"/>
      <c r="J97" s="50"/>
      <c r="K97" s="50"/>
      <c r="L97" s="50"/>
      <c r="M97" s="50"/>
    </row>
    <row r="98" spans="1:13" x14ac:dyDescent="0.25">
      <c r="A98" s="78">
        <v>45292</v>
      </c>
      <c r="B98" s="55">
        <v>123340.97340541676</v>
      </c>
      <c r="C98" s="10"/>
      <c r="D98" s="54">
        <f>D96</f>
        <v>246381.66666666666</v>
      </c>
      <c r="E98" s="54">
        <f>E96</f>
        <v>28891.55</v>
      </c>
      <c r="F98" s="24">
        <f t="shared" ref="F98:F103" si="50">B98+D98+E98</f>
        <v>398614.19007208344</v>
      </c>
      <c r="G98" s="24">
        <f>F98</f>
        <v>398614.19007208344</v>
      </c>
      <c r="I98" s="26">
        <f>I96+B98</f>
        <v>-43439146.51722955</v>
      </c>
      <c r="J98" s="26"/>
      <c r="K98" s="26">
        <f>K96+D98</f>
        <v>-4973665.147152165</v>
      </c>
      <c r="L98" s="26">
        <f>L96+E98</f>
        <v>-1648781.6606666734</v>
      </c>
    </row>
    <row r="99" spans="1:13" x14ac:dyDescent="0.25">
      <c r="A99" s="78">
        <f>A86+365</f>
        <v>45323</v>
      </c>
      <c r="B99" s="55">
        <f>B98</f>
        <v>123340.97340541676</v>
      </c>
      <c r="C99" s="10"/>
      <c r="D99" s="54">
        <f>D98</f>
        <v>246381.66666666666</v>
      </c>
      <c r="E99" s="54">
        <f>E98</f>
        <v>28891.55</v>
      </c>
      <c r="F99" s="24">
        <f t="shared" si="50"/>
        <v>398614.19007208344</v>
      </c>
      <c r="G99" s="24">
        <f>G98+F99</f>
        <v>797228.38014416688</v>
      </c>
      <c r="I99" s="26">
        <f>I98+B99</f>
        <v>-43315805.543824136</v>
      </c>
      <c r="J99" s="26"/>
      <c r="K99" s="26">
        <f t="shared" ref="K99:L103" si="51">K98+D99</f>
        <v>-4727283.480485498</v>
      </c>
      <c r="L99" s="26">
        <f t="shared" si="51"/>
        <v>-1619890.1106666734</v>
      </c>
    </row>
    <row r="100" spans="1:13" x14ac:dyDescent="0.25">
      <c r="A100" s="78">
        <v>45352</v>
      </c>
      <c r="B100" s="55">
        <f t="shared" ref="B100:B103" si="52">B99</f>
        <v>123340.97340541676</v>
      </c>
      <c r="C100" s="10"/>
      <c r="D100" s="54">
        <f t="shared" ref="D100:E103" si="53">D99</f>
        <v>246381.66666666666</v>
      </c>
      <c r="E100" s="54">
        <f t="shared" si="53"/>
        <v>28891.55</v>
      </c>
      <c r="F100" s="24">
        <f t="shared" si="50"/>
        <v>398614.19007208344</v>
      </c>
      <c r="G100" s="24">
        <f t="shared" ref="G100:G103" si="54">G99+F100</f>
        <v>1195842.5702162504</v>
      </c>
      <c r="I100" s="26">
        <f t="shared" ref="I100:I103" si="55">I99+B100</f>
        <v>-43192464.570418723</v>
      </c>
      <c r="J100" s="26"/>
      <c r="K100" s="26">
        <f t="shared" si="51"/>
        <v>-4480901.813818831</v>
      </c>
      <c r="L100" s="26">
        <f t="shared" si="51"/>
        <v>-1590998.5606666734</v>
      </c>
    </row>
    <row r="101" spans="1:13" x14ac:dyDescent="0.25">
      <c r="A101" s="78">
        <v>45383</v>
      </c>
      <c r="B101" s="55">
        <f t="shared" si="52"/>
        <v>123340.97340541676</v>
      </c>
      <c r="C101" s="10"/>
      <c r="D101" s="54">
        <f t="shared" si="53"/>
        <v>246381.66666666666</v>
      </c>
      <c r="E101" s="54">
        <f t="shared" si="53"/>
        <v>28891.55</v>
      </c>
      <c r="F101" s="24">
        <f t="shared" si="50"/>
        <v>398614.19007208344</v>
      </c>
      <c r="G101" s="24">
        <f t="shared" si="54"/>
        <v>1594456.7602883338</v>
      </c>
      <c r="I101" s="26">
        <f t="shared" si="55"/>
        <v>-43069123.59701331</v>
      </c>
      <c r="J101" s="26"/>
      <c r="K101" s="26">
        <f t="shared" si="51"/>
        <v>-4234520.147152164</v>
      </c>
      <c r="L101" s="26">
        <f t="shared" si="51"/>
        <v>-1562107.0106666733</v>
      </c>
    </row>
    <row r="102" spans="1:13" x14ac:dyDescent="0.25">
      <c r="A102" s="78">
        <v>45413</v>
      </c>
      <c r="B102" s="55">
        <f t="shared" si="52"/>
        <v>123340.97340541676</v>
      </c>
      <c r="C102" s="10"/>
      <c r="D102" s="54">
        <f t="shared" si="53"/>
        <v>246381.66666666666</v>
      </c>
      <c r="E102" s="54">
        <f t="shared" si="53"/>
        <v>28891.55</v>
      </c>
      <c r="F102" s="24">
        <f t="shared" si="50"/>
        <v>398614.19007208344</v>
      </c>
      <c r="G102" s="24">
        <f t="shared" si="54"/>
        <v>1993070.9503604171</v>
      </c>
      <c r="I102" s="26">
        <f t="shared" si="55"/>
        <v>-42945782.623607896</v>
      </c>
      <c r="J102" s="26"/>
      <c r="K102" s="26">
        <f t="shared" si="51"/>
        <v>-3988138.4804854975</v>
      </c>
      <c r="L102" s="26">
        <f t="shared" si="51"/>
        <v>-1533215.4606666733</v>
      </c>
    </row>
    <row r="103" spans="1:13" x14ac:dyDescent="0.25">
      <c r="A103" s="80">
        <v>45444</v>
      </c>
      <c r="B103" s="55">
        <f t="shared" si="52"/>
        <v>123340.97340541676</v>
      </c>
      <c r="C103" s="17"/>
      <c r="D103" s="54">
        <f t="shared" si="53"/>
        <v>246381.66666666666</v>
      </c>
      <c r="E103" s="54">
        <f t="shared" si="53"/>
        <v>28891.55</v>
      </c>
      <c r="F103" s="75">
        <f t="shared" si="50"/>
        <v>398614.19007208344</v>
      </c>
      <c r="G103" s="24">
        <f t="shared" si="54"/>
        <v>2391685.1404325007</v>
      </c>
      <c r="H103" s="72"/>
      <c r="I103" s="81">
        <f t="shared" si="55"/>
        <v>-42822441.650202483</v>
      </c>
      <c r="J103" s="81"/>
      <c r="K103" s="81">
        <f t="shared" si="51"/>
        <v>-3741756.813818831</v>
      </c>
      <c r="L103" s="81">
        <f t="shared" si="51"/>
        <v>-1504323.9106666732</v>
      </c>
    </row>
    <row r="104" spans="1:13" ht="15.75" thickBot="1" x14ac:dyDescent="0.3">
      <c r="A104" s="46" t="s">
        <v>18</v>
      </c>
      <c r="B104" s="82">
        <f>SUM(B97:B103)</f>
        <v>-42822441.650202483</v>
      </c>
      <c r="C104" s="82">
        <f>SUM(C97:C103)</f>
        <v>0</v>
      </c>
      <c r="D104" s="82">
        <f>SUM(D97:D103)</f>
        <v>-33553938.480485659</v>
      </c>
      <c r="E104" s="82">
        <f>SUM(E97:E103)</f>
        <v>-5000201.4606666798</v>
      </c>
      <c r="F104" s="46"/>
      <c r="G104" s="50"/>
      <c r="H104" s="50"/>
      <c r="I104" s="50"/>
      <c r="J104" s="50"/>
      <c r="K104" s="50"/>
      <c r="L104" s="50"/>
      <c r="M104" s="50"/>
    </row>
    <row r="105" spans="1:13" x14ac:dyDescent="0.25">
      <c r="A105" s="16"/>
      <c r="B105" s="56"/>
      <c r="C105" s="56"/>
      <c r="D105" s="56"/>
      <c r="E105" s="56"/>
      <c r="F105" s="16"/>
    </row>
    <row r="106" spans="1:13" ht="15.75" thickBot="1" x14ac:dyDescent="0.3"/>
    <row r="107" spans="1:13" x14ac:dyDescent="0.25">
      <c r="A107" s="18"/>
      <c r="B107" s="57" t="s">
        <v>3</v>
      </c>
      <c r="C107" s="58"/>
      <c r="D107" s="59" t="s">
        <v>25</v>
      </c>
      <c r="E107" s="59" t="s">
        <v>26</v>
      </c>
      <c r="F107" s="60" t="s">
        <v>27</v>
      </c>
    </row>
    <row r="108" spans="1:13" x14ac:dyDescent="0.25">
      <c r="A108" s="21" t="s">
        <v>28</v>
      </c>
      <c r="B108" s="29">
        <f>B74+B75+B76+B77+B78+B79</f>
        <v>490017.03500000003</v>
      </c>
      <c r="C108" s="6"/>
      <c r="D108" s="29">
        <f>D74+D75+D76+D77+D78+D79</f>
        <v>1478290</v>
      </c>
      <c r="E108" s="29">
        <f>E74+E75+E76+E77+E78+E79</f>
        <v>173349.3</v>
      </c>
      <c r="F108" s="61">
        <f>B108+D108+E108</f>
        <v>2141656.335</v>
      </c>
    </row>
    <row r="109" spans="1:13" x14ac:dyDescent="0.25">
      <c r="A109" s="21" t="s">
        <v>29</v>
      </c>
      <c r="B109" s="37">
        <f>B80+B81+B82+B83+B85+B86</f>
        <v>523153.52822750015</v>
      </c>
      <c r="C109" s="6"/>
      <c r="D109" s="37">
        <f>D80+D81+D82+D83+D85+D86</f>
        <v>1478290</v>
      </c>
      <c r="E109" s="37">
        <f>E80+E81+E82+E83+E85+E86</f>
        <v>173349.3</v>
      </c>
      <c r="F109" s="61">
        <f>B109+D109+E109</f>
        <v>2174792.8282275</v>
      </c>
    </row>
    <row r="110" spans="1:13" x14ac:dyDescent="0.25">
      <c r="A110" s="62" t="s">
        <v>30</v>
      </c>
      <c r="B110" s="63">
        <f>B108+B109</f>
        <v>1013170.5632275002</v>
      </c>
      <c r="C110" s="64"/>
      <c r="D110" s="63">
        <f>D108+D109</f>
        <v>2956580</v>
      </c>
      <c r="E110" s="63">
        <f>E108+E109</f>
        <v>346698.6</v>
      </c>
      <c r="F110" s="65">
        <f>F108+F109</f>
        <v>4316449.1632275004</v>
      </c>
      <c r="G110" s="66" t="s">
        <v>31</v>
      </c>
      <c r="H110" s="66"/>
      <c r="I110" s="66"/>
      <c r="J110" s="66"/>
      <c r="K110" s="66"/>
      <c r="L110" s="66"/>
    </row>
    <row r="111" spans="1:13" x14ac:dyDescent="0.25">
      <c r="A111" s="21"/>
      <c r="B111" s="37"/>
      <c r="C111" s="67"/>
      <c r="D111" s="37"/>
      <c r="E111" s="37"/>
      <c r="F111" s="68"/>
      <c r="G111" s="66"/>
      <c r="H111" s="66"/>
      <c r="I111" s="66"/>
      <c r="J111" s="66"/>
      <c r="K111" s="66"/>
      <c r="L111" s="66"/>
    </row>
    <row r="112" spans="1:13" x14ac:dyDescent="0.25">
      <c r="A112" s="21" t="s">
        <v>32</v>
      </c>
      <c r="B112" s="37">
        <f>SUM(B91:B103)-B97</f>
        <v>1329472.3551149815</v>
      </c>
      <c r="C112" s="67"/>
      <c r="D112" s="37">
        <f>SUM(D91:D103)-D97</f>
        <v>2956580.0000000075</v>
      </c>
      <c r="E112" s="37">
        <f>SUM(E91:E103)-E97</f>
        <v>346698.5999999987</v>
      </c>
      <c r="F112" s="61">
        <f>B112+D112+E112</f>
        <v>4632750.9551149877</v>
      </c>
      <c r="G112" s="66"/>
      <c r="H112" s="66"/>
      <c r="I112" s="66"/>
      <c r="J112" s="66"/>
      <c r="K112" s="66"/>
      <c r="L112" s="66"/>
    </row>
    <row r="113" spans="1:12" x14ac:dyDescent="0.25">
      <c r="A113" s="62" t="s">
        <v>33</v>
      </c>
      <c r="B113" s="63">
        <f>B112</f>
        <v>1329472.3551149815</v>
      </c>
      <c r="C113" s="64"/>
      <c r="D113" s="63">
        <f>D112</f>
        <v>2956580.0000000075</v>
      </c>
      <c r="E113" s="63">
        <f>E112</f>
        <v>346698.5999999987</v>
      </c>
      <c r="F113" s="65">
        <f>F112</f>
        <v>4632750.9551149877</v>
      </c>
      <c r="G113" s="66" t="s">
        <v>31</v>
      </c>
      <c r="H113" s="66"/>
      <c r="I113" s="66"/>
      <c r="J113" s="66"/>
      <c r="K113" s="66"/>
      <c r="L113" s="66"/>
    </row>
    <row r="114" spans="1:12" x14ac:dyDescent="0.25">
      <c r="A114" s="21"/>
      <c r="B114" s="37"/>
      <c r="C114" s="67"/>
      <c r="D114" s="37"/>
      <c r="E114" s="37"/>
      <c r="F114" s="25"/>
    </row>
    <row r="115" spans="1:12" ht="15" customHeight="1" x14ac:dyDescent="0.25">
      <c r="A115" s="104" t="s">
        <v>35</v>
      </c>
      <c r="B115" s="105"/>
      <c r="C115" s="105"/>
      <c r="D115" s="105"/>
      <c r="E115" s="105"/>
      <c r="F115" s="106"/>
    </row>
    <row r="116" spans="1:12" ht="15.75" thickBot="1" x14ac:dyDescent="0.3">
      <c r="A116" s="83"/>
      <c r="B116" s="84"/>
      <c r="C116" s="84"/>
      <c r="D116" s="84"/>
      <c r="E116" s="84"/>
      <c r="F116" s="85"/>
    </row>
  </sheetData>
  <mergeCells count="2">
    <mergeCell ref="I14:M14"/>
    <mergeCell ref="A115:F115"/>
  </mergeCells>
  <printOptions horizontalCentered="1"/>
  <pageMargins left="0.2" right="0.2" top="0.75" bottom="0.35" header="0.3" footer="0.2"/>
  <pageSetup scale="43" fitToHeight="2" orientation="landscape" r:id="rId1"/>
  <headerFooter>
    <oddHeader>&amp;R&amp;"Times New Roman,Bold"&amp;10KyPSC Case No. 2022-00372
STAFF-DR-02-056 Attachment
Page &amp;P of &amp;N</oddHeader>
  </headerFooter>
  <ignoredErrors>
    <ignoredError sqref="C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085CA-20A5-49DC-833E-BE3E76AAA363}">
  <sheetPr>
    <pageSetUpPr fitToPage="1"/>
  </sheetPr>
  <dimension ref="A1:H19"/>
  <sheetViews>
    <sheetView view="pageLayout" zoomScaleNormal="100" workbookViewId="0">
      <selection activeCell="F25" sqref="F25"/>
    </sheetView>
  </sheetViews>
  <sheetFormatPr defaultRowHeight="15" x14ac:dyDescent="0.25"/>
  <cols>
    <col min="1" max="1" width="36" bestFit="1" customWidth="1"/>
    <col min="2" max="2" width="14.5703125" customWidth="1"/>
    <col min="3" max="3" width="13.85546875" customWidth="1"/>
    <col min="4" max="4" width="13.5703125" customWidth="1"/>
    <col min="5" max="5" width="2.42578125" customWidth="1"/>
    <col min="6" max="6" width="16.7109375" customWidth="1"/>
    <col min="7" max="7" width="2.28515625" customWidth="1"/>
    <col min="8" max="8" width="14.28515625" customWidth="1"/>
  </cols>
  <sheetData>
    <row r="1" spans="1:8" x14ac:dyDescent="0.25">
      <c r="A1" s="1" t="s">
        <v>0</v>
      </c>
      <c r="H1" s="91"/>
    </row>
    <row r="2" spans="1:8" x14ac:dyDescent="0.25">
      <c r="A2" s="1" t="s">
        <v>42</v>
      </c>
      <c r="H2" s="91"/>
    </row>
    <row r="3" spans="1:8" x14ac:dyDescent="0.25">
      <c r="A3" s="1" t="s">
        <v>43</v>
      </c>
      <c r="H3" s="91"/>
    </row>
    <row r="4" spans="1:8" x14ac:dyDescent="0.25">
      <c r="A4" s="1"/>
    </row>
    <row r="5" spans="1:8" x14ac:dyDescent="0.25">
      <c r="A5" s="90" t="s">
        <v>44</v>
      </c>
      <c r="B5" s="88" t="s">
        <v>40</v>
      </c>
      <c r="C5" s="88" t="s">
        <v>40</v>
      </c>
      <c r="D5" s="88" t="s">
        <v>40</v>
      </c>
      <c r="E5" s="88"/>
      <c r="F5" s="88" t="s">
        <v>38</v>
      </c>
      <c r="G5" s="88"/>
      <c r="H5" s="88" t="s">
        <v>41</v>
      </c>
    </row>
    <row r="6" spans="1:8" x14ac:dyDescent="0.25">
      <c r="A6" s="90" t="s">
        <v>45</v>
      </c>
      <c r="B6" s="88" t="s">
        <v>36</v>
      </c>
      <c r="C6" s="88" t="s">
        <v>37</v>
      </c>
      <c r="D6" s="88" t="s">
        <v>27</v>
      </c>
      <c r="E6" s="88"/>
      <c r="F6" s="88" t="s">
        <v>39</v>
      </c>
      <c r="G6" s="88"/>
      <c r="H6" s="88" t="s">
        <v>27</v>
      </c>
    </row>
    <row r="7" spans="1:8" x14ac:dyDescent="0.25">
      <c r="A7" s="87">
        <v>43922</v>
      </c>
      <c r="B7" s="86">
        <v>36580.089999999997</v>
      </c>
      <c r="C7" s="86">
        <v>275273.21999999997</v>
      </c>
      <c r="D7" s="76">
        <f>B7+C7</f>
        <v>311853.30999999994</v>
      </c>
      <c r="F7" s="76">
        <v>-4029.88</v>
      </c>
      <c r="H7" s="76">
        <f>D7+F7</f>
        <v>307823.42999999993</v>
      </c>
    </row>
    <row r="8" spans="1:8" x14ac:dyDescent="0.25">
      <c r="A8" s="87">
        <v>43952</v>
      </c>
      <c r="B8" s="86">
        <v>36580.089999999997</v>
      </c>
      <c r="C8" s="86">
        <v>275273.21999999997</v>
      </c>
      <c r="D8" s="76">
        <f t="shared" ref="D8:D18" si="0">B8+C8</f>
        <v>311853.30999999994</v>
      </c>
      <c r="F8" s="76">
        <v>-4029.88</v>
      </c>
      <c r="H8" s="76">
        <f t="shared" ref="H8:H18" si="1">D8+F8</f>
        <v>307823.42999999993</v>
      </c>
    </row>
    <row r="9" spans="1:8" x14ac:dyDescent="0.25">
      <c r="A9" s="87">
        <v>43983</v>
      </c>
      <c r="B9" s="86">
        <v>36580.089999999997</v>
      </c>
      <c r="C9" s="86">
        <v>275273.21999999997</v>
      </c>
      <c r="D9" s="76">
        <f t="shared" si="0"/>
        <v>311853.30999999994</v>
      </c>
      <c r="F9" s="76">
        <v>-4029.88</v>
      </c>
      <c r="H9" s="76">
        <f t="shared" si="1"/>
        <v>307823.42999999993</v>
      </c>
    </row>
    <row r="10" spans="1:8" x14ac:dyDescent="0.25">
      <c r="A10" s="87">
        <v>44013</v>
      </c>
      <c r="B10" s="86">
        <v>36580.089999999997</v>
      </c>
      <c r="C10" s="86">
        <v>275273.21999999997</v>
      </c>
      <c r="D10" s="76">
        <f t="shared" si="0"/>
        <v>311853.30999999994</v>
      </c>
      <c r="F10" s="76">
        <v>-4029.88</v>
      </c>
      <c r="H10" s="76">
        <f t="shared" si="1"/>
        <v>307823.42999999993</v>
      </c>
    </row>
    <row r="11" spans="1:8" x14ac:dyDescent="0.25">
      <c r="A11" s="87">
        <v>44044</v>
      </c>
      <c r="B11" s="86">
        <v>36580.089999999997</v>
      </c>
      <c r="C11" s="86">
        <v>275273.21999999997</v>
      </c>
      <c r="D11" s="76">
        <f t="shared" si="0"/>
        <v>311853.30999999994</v>
      </c>
      <c r="F11" s="76">
        <v>-4029.88</v>
      </c>
      <c r="H11" s="76">
        <f t="shared" si="1"/>
        <v>307823.42999999993</v>
      </c>
    </row>
    <row r="12" spans="1:8" x14ac:dyDescent="0.25">
      <c r="A12" s="87">
        <v>44075</v>
      </c>
      <c r="B12" s="86">
        <v>36580.089999999997</v>
      </c>
      <c r="C12" s="86">
        <v>275273.21999999997</v>
      </c>
      <c r="D12" s="76">
        <f t="shared" si="0"/>
        <v>311853.30999999994</v>
      </c>
      <c r="F12" s="76">
        <v>-4029.88</v>
      </c>
      <c r="H12" s="76">
        <f t="shared" si="1"/>
        <v>307823.42999999993</v>
      </c>
    </row>
    <row r="13" spans="1:8" x14ac:dyDescent="0.25">
      <c r="A13" s="87">
        <v>44105</v>
      </c>
      <c r="B13" s="86">
        <v>36580.089999999997</v>
      </c>
      <c r="C13" s="86">
        <v>275273.21999999997</v>
      </c>
      <c r="D13" s="76">
        <f t="shared" si="0"/>
        <v>311853.30999999994</v>
      </c>
      <c r="F13" s="76">
        <v>-4029.88</v>
      </c>
      <c r="H13" s="76">
        <f t="shared" si="1"/>
        <v>307823.42999999993</v>
      </c>
    </row>
    <row r="14" spans="1:8" x14ac:dyDescent="0.25">
      <c r="A14" s="87">
        <v>44136</v>
      </c>
      <c r="B14" s="86">
        <v>36580.089999999997</v>
      </c>
      <c r="C14" s="86">
        <v>275273.21999999997</v>
      </c>
      <c r="D14" s="76">
        <f t="shared" si="0"/>
        <v>311853.30999999994</v>
      </c>
      <c r="F14" s="76">
        <v>-4029.88</v>
      </c>
      <c r="H14" s="76">
        <f t="shared" si="1"/>
        <v>307823.42999999993</v>
      </c>
    </row>
    <row r="15" spans="1:8" x14ac:dyDescent="0.25">
      <c r="A15" s="87">
        <v>44166</v>
      </c>
      <c r="B15" s="86">
        <v>36580.089999999997</v>
      </c>
      <c r="C15" s="86">
        <v>275273.21999999997</v>
      </c>
      <c r="D15" s="76">
        <f t="shared" si="0"/>
        <v>311853.30999999994</v>
      </c>
      <c r="F15" s="76">
        <v>-4029.88</v>
      </c>
      <c r="H15" s="76">
        <f t="shared" si="1"/>
        <v>307823.42999999993</v>
      </c>
    </row>
    <row r="16" spans="1:8" x14ac:dyDescent="0.25">
      <c r="A16" s="87">
        <v>44197</v>
      </c>
      <c r="B16" s="86">
        <v>36580.089999999997</v>
      </c>
      <c r="C16" s="86">
        <v>275273.21999999997</v>
      </c>
      <c r="D16" s="76">
        <f t="shared" si="0"/>
        <v>311853.30999999994</v>
      </c>
      <c r="F16" s="76">
        <v>-4029.88</v>
      </c>
      <c r="H16" s="76">
        <f t="shared" si="1"/>
        <v>307823.42999999993</v>
      </c>
    </row>
    <row r="17" spans="1:8" x14ac:dyDescent="0.25">
      <c r="A17" s="87">
        <v>44228</v>
      </c>
      <c r="B17" s="86">
        <v>36580.089999999997</v>
      </c>
      <c r="C17" s="86">
        <v>275273.21999999997</v>
      </c>
      <c r="D17" s="76">
        <f t="shared" si="0"/>
        <v>311853.30999999994</v>
      </c>
      <c r="F17" s="76">
        <v>-4029.88</v>
      </c>
      <c r="H17" s="76">
        <f t="shared" si="1"/>
        <v>307823.42999999993</v>
      </c>
    </row>
    <row r="18" spans="1:8" x14ac:dyDescent="0.25">
      <c r="A18" s="87">
        <v>44256</v>
      </c>
      <c r="B18" s="86">
        <v>36580.089999999997</v>
      </c>
      <c r="C18" s="86">
        <v>275273.21999999997</v>
      </c>
      <c r="D18" s="76">
        <f t="shared" si="0"/>
        <v>311853.30999999994</v>
      </c>
      <c r="F18" s="76">
        <v>-4029.88</v>
      </c>
      <c r="H18" s="76">
        <f t="shared" si="1"/>
        <v>307823.42999999993</v>
      </c>
    </row>
    <row r="19" spans="1:8" x14ac:dyDescent="0.25">
      <c r="A19" s="91" t="s">
        <v>27</v>
      </c>
      <c r="B19" s="89">
        <f>SUM(B7:B18)</f>
        <v>438961.07999999984</v>
      </c>
      <c r="C19" s="89">
        <f>SUM(C7:C18)</f>
        <v>3303278.6399999987</v>
      </c>
      <c r="D19" s="89">
        <f>SUM(D7:D18)</f>
        <v>3742239.72</v>
      </c>
      <c r="E19" s="77"/>
      <c r="F19" s="89">
        <f>SUM(F7:F18)</f>
        <v>-48358.559999999998</v>
      </c>
      <c r="G19" s="77"/>
      <c r="H19" s="89">
        <f>SUM(H7:H18)</f>
        <v>3693881.1599999983</v>
      </c>
    </row>
  </sheetData>
  <pageMargins left="0.7" right="0.7" top="0.75" bottom="0.75" header="0.3" footer="0.3"/>
  <pageSetup scale="79" orientation="portrait" r:id="rId1"/>
  <headerFooter>
    <oddHeader>&amp;R&amp;"Times New Roman,Bold"&amp;10KyPSC Case No. 2022-00372
STAFF-DR-02-056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Panizza</Witness>
  </documentManagement>
</p:properties>
</file>

<file path=customXml/itemProps1.xml><?xml version="1.0" encoding="utf-8"?>
<ds:datastoreItem xmlns:ds="http://schemas.openxmlformats.org/officeDocument/2006/customXml" ds:itemID="{354A4214-F50E-491E-9D96-D1FB1626D1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59E793-FFEA-4576-B47B-E02CCF2D1E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DCDC30-59AD-495B-AE91-7251810F0360}">
  <ds:schemaRefs>
    <ds:schemaRef ds:uri="http://schemas.microsoft.com/office/2006/documentManagement/types"/>
    <ds:schemaRef ds:uri="745fd72d-7e83-4669-aadd-86863736241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5ba878c6-b33b-4b7d-8b1a-66240161f50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Part b.,c.,d.</vt:lpstr>
      <vt:lpstr>Part e.</vt:lpstr>
      <vt:lpstr>'Part e.'!Print_Area</vt:lpstr>
      <vt:lpstr>'Part b.,c.,d.'!Print_Titles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EDIT</dc:subject>
  <dc:creator/>
  <cp:lastModifiedBy/>
  <dcterms:created xsi:type="dcterms:W3CDTF">2023-01-20T02:03:36Z</dcterms:created>
  <dcterms:modified xsi:type="dcterms:W3CDTF">2023-01-24T15:56:51Z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0x0101005C6E46BEEC65514998BA1B34889D3D88</vt:lpwstr>
  </property>
  <property fmtid="{D5CDD505-2E9C-101B-9397-08002B2CF9AE}" pid="4" name="_dlc_DocIdItemGuid">
    <vt:lpwstr>b8d78007-54b9-4f33-bc13-8539a50974b8</vt:lpwstr>
  </property>
</Properties>
</file>