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Testimony/Sarah Lawler/"/>
    </mc:Choice>
  </mc:AlternateContent>
  <xr:revisionPtr revIDLastSave="0" documentId="13_ncr:1_{8EFECCAA-1F71-4CF9-9CDE-49AF1C568C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L-1 12mos avg FAC Rate" sheetId="5" r:id="rId1"/>
    <sheet name="12 Month Average" sheetId="2" state="hidden" r:id="rId2"/>
    <sheet name="Sales" sheetId="3" state="hidden" r:id="rId3"/>
  </sheets>
  <externalReferences>
    <externalReference r:id="rId4"/>
  </externalReferences>
  <definedNames>
    <definedName name="LossFactor">'[1]EST WS'!$O$90</definedName>
    <definedName name="_xlnm.Print_Titles" localSheetId="0">'SEL-1 12mos avg FAC Rate'!$A:$C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5" l="1"/>
  <c r="G49" i="5"/>
  <c r="H49" i="5"/>
  <c r="I49" i="5"/>
  <c r="J49" i="5"/>
  <c r="K49" i="5"/>
  <c r="L49" i="5"/>
  <c r="M49" i="5"/>
  <c r="N49" i="5"/>
  <c r="O49" i="5"/>
  <c r="E49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P56" i="5"/>
  <c r="AB6" i="5"/>
  <c r="AA6" i="5"/>
  <c r="Z6" i="5"/>
  <c r="Y6" i="5"/>
  <c r="AD6" i="5"/>
  <c r="AC6" i="5"/>
  <c r="AD49" i="5"/>
  <c r="AD56" i="5" s="1"/>
  <c r="AD22" i="5"/>
  <c r="AD15" i="5"/>
  <c r="AD5" i="5"/>
  <c r="AD4" i="5"/>
  <c r="AD26" i="5" l="1"/>
  <c r="AD43" i="5" s="1"/>
  <c r="AD47" i="5" s="1"/>
  <c r="AD51" i="5" l="1"/>
  <c r="D22" i="5" l="1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D15" i="5"/>
  <c r="D26" i="5" s="1"/>
  <c r="D43" i="5" s="1"/>
  <c r="E15" i="5"/>
  <c r="F15" i="5"/>
  <c r="F26" i="5" s="1"/>
  <c r="F43" i="5" s="1"/>
  <c r="G15" i="5"/>
  <c r="H15" i="5"/>
  <c r="I15" i="5"/>
  <c r="I26" i="5" s="1"/>
  <c r="I43" i="5" s="1"/>
  <c r="J15" i="5"/>
  <c r="K15" i="5"/>
  <c r="L15" i="5"/>
  <c r="L26" i="5" s="1"/>
  <c r="L43" i="5" s="1"/>
  <c r="M15" i="5"/>
  <c r="M26" i="5" s="1"/>
  <c r="M43" i="5" s="1"/>
  <c r="N15" i="5"/>
  <c r="N26" i="5" s="1"/>
  <c r="N43" i="5" s="1"/>
  <c r="O15" i="5"/>
  <c r="P15" i="5"/>
  <c r="Q15" i="5"/>
  <c r="Q26" i="5" s="1"/>
  <c r="Q43" i="5" s="1"/>
  <c r="R15" i="5"/>
  <c r="S15" i="5"/>
  <c r="T15" i="5"/>
  <c r="T26" i="5" s="1"/>
  <c r="T43" i="5" s="1"/>
  <c r="U15" i="5"/>
  <c r="U26" i="5" s="1"/>
  <c r="U43" i="5" s="1"/>
  <c r="V15" i="5"/>
  <c r="V26" i="5" s="1"/>
  <c r="V43" i="5" s="1"/>
  <c r="W15" i="5"/>
  <c r="X15" i="5"/>
  <c r="Y15" i="5"/>
  <c r="Y26" i="5" s="1"/>
  <c r="Y43" i="5" s="1"/>
  <c r="Z15" i="5"/>
  <c r="AA15" i="5"/>
  <c r="AB15" i="5"/>
  <c r="AB26" i="5" s="1"/>
  <c r="AB43" i="5" s="1"/>
  <c r="AC15" i="5"/>
  <c r="AC26" i="5" s="1"/>
  <c r="AC43" i="5" s="1"/>
  <c r="E26" i="5" l="1"/>
  <c r="E43" i="5" s="1"/>
  <c r="P26" i="5"/>
  <c r="P43" i="5" s="1"/>
  <c r="X26" i="5"/>
  <c r="X43" i="5" s="1"/>
  <c r="H26" i="5"/>
  <c r="H43" i="5" s="1"/>
  <c r="W26" i="5"/>
  <c r="W43" i="5" s="1"/>
  <c r="W47" i="5" s="1"/>
  <c r="O26" i="5"/>
  <c r="O43" i="5" s="1"/>
  <c r="O47" i="5" s="1"/>
  <c r="G26" i="5"/>
  <c r="G43" i="5" s="1"/>
  <c r="Q53" i="5" s="1"/>
  <c r="Q55" i="5" s="1"/>
  <c r="O53" i="5"/>
  <c r="O55" i="5" s="1"/>
  <c r="AA26" i="5"/>
  <c r="AA43" i="5" s="1"/>
  <c r="AA47" i="5" s="1"/>
  <c r="S26" i="5"/>
  <c r="K26" i="5"/>
  <c r="K43" i="5" s="1"/>
  <c r="Z26" i="5"/>
  <c r="Z43" i="5" s="1"/>
  <c r="R26" i="5"/>
  <c r="R43" i="5" s="1"/>
  <c r="J26" i="5"/>
  <c r="J43" i="5" s="1"/>
  <c r="Z53" i="5"/>
  <c r="Z55" i="5" s="1"/>
  <c r="S43" i="5"/>
  <c r="M47" i="5"/>
  <c r="N47" i="5"/>
  <c r="P47" i="5"/>
  <c r="Q47" i="5"/>
  <c r="R47" i="5"/>
  <c r="T47" i="5"/>
  <c r="U47" i="5"/>
  <c r="V47" i="5"/>
  <c r="X47" i="5"/>
  <c r="Y47" i="5"/>
  <c r="Z47" i="5"/>
  <c r="AB47" i="5"/>
  <c r="AC47" i="5"/>
  <c r="P53" i="5" l="1"/>
  <c r="P55" i="5" s="1"/>
  <c r="P57" i="5" s="1"/>
  <c r="R53" i="5"/>
  <c r="R55" i="5" s="1"/>
  <c r="AD53" i="5"/>
  <c r="AD55" i="5" s="1"/>
  <c r="AD57" i="5" s="1"/>
  <c r="AC53" i="5"/>
  <c r="AC55" i="5" s="1"/>
  <c r="T53" i="5"/>
  <c r="T55" i="5" s="1"/>
  <c r="U53" i="5"/>
  <c r="U55" i="5" s="1"/>
  <c r="S53" i="5"/>
  <c r="S55" i="5" s="1"/>
  <c r="AA53" i="5"/>
  <c r="AA55" i="5" s="1"/>
  <c r="S47" i="5"/>
  <c r="Y53" i="5"/>
  <c r="Y55" i="5" s="1"/>
  <c r="AB53" i="5"/>
  <c r="AB55" i="5" s="1"/>
  <c r="V53" i="5"/>
  <c r="V55" i="5" s="1"/>
  <c r="W53" i="5"/>
  <c r="W55" i="5" s="1"/>
  <c r="X53" i="5"/>
  <c r="X55" i="5" s="1"/>
  <c r="Q49" i="5"/>
  <c r="Q56" i="5" s="1"/>
  <c r="R49" i="5"/>
  <c r="R56" i="5" s="1"/>
  <c r="S49" i="5"/>
  <c r="S56" i="5" s="1"/>
  <c r="T49" i="5"/>
  <c r="T56" i="5" s="1"/>
  <c r="U49" i="5"/>
  <c r="U56" i="5" s="1"/>
  <c r="V49" i="5"/>
  <c r="V56" i="5" s="1"/>
  <c r="W49" i="5"/>
  <c r="W56" i="5" s="1"/>
  <c r="X49" i="5"/>
  <c r="X56" i="5" s="1"/>
  <c r="Y49" i="5"/>
  <c r="Y56" i="5" s="1"/>
  <c r="Z49" i="5"/>
  <c r="Z56" i="5" s="1"/>
  <c r="AA49" i="5"/>
  <c r="AA56" i="5" s="1"/>
  <c r="AB49" i="5"/>
  <c r="AB56" i="5" s="1"/>
  <c r="AC49" i="5"/>
  <c r="AC56" i="5" s="1"/>
  <c r="P51" i="5"/>
  <c r="K47" i="5"/>
  <c r="AC5" i="5"/>
  <c r="AB5" i="5"/>
  <c r="AA5" i="5"/>
  <c r="AC4" i="5"/>
  <c r="AB4" i="5"/>
  <c r="AA4" i="5"/>
  <c r="X51" i="5" l="1"/>
  <c r="AA57" i="5"/>
  <c r="V57" i="5"/>
  <c r="AC57" i="5"/>
  <c r="AB57" i="5"/>
  <c r="S57" i="5"/>
  <c r="Q57" i="5"/>
  <c r="X57" i="5"/>
  <c r="Y57" i="5"/>
  <c r="U57" i="5"/>
  <c r="R57" i="5"/>
  <c r="T57" i="5"/>
  <c r="O56" i="5"/>
  <c r="O57" i="5"/>
  <c r="W57" i="5"/>
  <c r="Z57" i="5"/>
  <c r="R51" i="5"/>
  <c r="Z51" i="5"/>
  <c r="L47" i="5"/>
  <c r="J47" i="5"/>
  <c r="I47" i="5"/>
  <c r="H47" i="5"/>
  <c r="G47" i="5"/>
  <c r="G51" i="5" s="1"/>
  <c r="F47" i="5"/>
  <c r="F51" i="5" s="1"/>
  <c r="E47" i="5"/>
  <c r="E51" i="5" s="1"/>
  <c r="D47" i="5"/>
  <c r="D51" i="5" s="1"/>
  <c r="M51" i="5"/>
  <c r="Q51" i="5"/>
  <c r="Y51" i="5"/>
  <c r="AC51" i="5"/>
  <c r="U51" i="5"/>
  <c r="AB51" i="5"/>
  <c r="T51" i="5"/>
  <c r="AA51" i="5"/>
  <c r="S51" i="5"/>
  <c r="K51" i="5"/>
  <c r="W51" i="5"/>
  <c r="O51" i="5"/>
  <c r="H51" i="5" l="1"/>
  <c r="J51" i="5"/>
  <c r="L51" i="5"/>
  <c r="I51" i="5"/>
  <c r="V51" i="5"/>
  <c r="N51" i="5"/>
  <c r="Y56" i="2" l="1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DD56" i="2"/>
  <c r="DE56" i="2"/>
  <c r="DF56" i="2"/>
  <c r="DG56" i="2"/>
  <c r="DH56" i="2"/>
  <c r="DI56" i="2"/>
  <c r="DJ56" i="2"/>
  <c r="DK56" i="2"/>
  <c r="DL56" i="2"/>
  <c r="DM56" i="2"/>
  <c r="DN56" i="2"/>
  <c r="DO56" i="2"/>
  <c r="DP56" i="2"/>
  <c r="DQ56" i="2"/>
  <c r="DR56" i="2"/>
  <c r="DS56" i="2"/>
  <c r="DT56" i="2"/>
  <c r="DU56" i="2"/>
  <c r="DV56" i="2"/>
  <c r="DW56" i="2"/>
  <c r="DX56" i="2"/>
  <c r="DY56" i="2"/>
  <c r="DZ56" i="2"/>
  <c r="EA56" i="2"/>
  <c r="EB56" i="2"/>
  <c r="EC56" i="2"/>
  <c r="ED56" i="2"/>
  <c r="EE56" i="2"/>
  <c r="EF56" i="2"/>
  <c r="EG56" i="2"/>
  <c r="EH56" i="2"/>
  <c r="EI56" i="2"/>
  <c r="EJ56" i="2"/>
  <c r="EK56" i="2"/>
  <c r="EL56" i="2"/>
  <c r="EM56" i="2"/>
  <c r="EN56" i="2"/>
  <c r="EO56" i="2"/>
  <c r="EP56" i="2"/>
  <c r="EQ56" i="2"/>
  <c r="ER56" i="2"/>
  <c r="ES56" i="2"/>
  <c r="ET56" i="2"/>
  <c r="EU56" i="2"/>
  <c r="EV56" i="2"/>
  <c r="EW56" i="2"/>
  <c r="EX56" i="2"/>
  <c r="EY56" i="2"/>
  <c r="EZ56" i="2"/>
  <c r="FA56" i="2"/>
  <c r="FB56" i="2"/>
  <c r="FC56" i="2"/>
  <c r="FD56" i="2"/>
  <c r="FE56" i="2"/>
  <c r="FF56" i="2"/>
  <c r="FG56" i="2"/>
  <c r="FH56" i="2"/>
  <c r="FI56" i="2"/>
  <c r="FJ56" i="2"/>
  <c r="FK56" i="2"/>
  <c r="FL56" i="2"/>
  <c r="FM56" i="2"/>
  <c r="FN56" i="2"/>
  <c r="FO56" i="2"/>
  <c r="FP56" i="2"/>
  <c r="FQ56" i="2"/>
  <c r="FR56" i="2"/>
  <c r="FS56" i="2"/>
  <c r="FT56" i="2"/>
  <c r="FU56" i="2"/>
  <c r="FV56" i="2"/>
  <c r="FW56" i="2"/>
  <c r="FX56" i="2"/>
  <c r="FY56" i="2"/>
  <c r="FZ56" i="2"/>
  <c r="GA56" i="2"/>
  <c r="GB56" i="2"/>
  <c r="GC56" i="2"/>
  <c r="GD56" i="2"/>
  <c r="GE56" i="2"/>
  <c r="GF56" i="2"/>
  <c r="GG56" i="2"/>
  <c r="GH56" i="2"/>
  <c r="GI56" i="2"/>
  <c r="GJ56" i="2"/>
  <c r="GK56" i="2"/>
  <c r="GL56" i="2"/>
  <c r="GM56" i="2"/>
  <c r="GN56" i="2"/>
  <c r="GO56" i="2"/>
  <c r="GP56" i="2"/>
  <c r="GQ56" i="2"/>
  <c r="GR56" i="2"/>
  <c r="GS56" i="2"/>
  <c r="GT56" i="2"/>
  <c r="GU56" i="2"/>
  <c r="GV56" i="2"/>
  <c r="GW56" i="2"/>
  <c r="GX56" i="2"/>
  <c r="GY56" i="2"/>
  <c r="Q56" i="2"/>
  <c r="R56" i="2"/>
  <c r="S56" i="2"/>
  <c r="F54" i="2"/>
  <c r="G54" i="2"/>
  <c r="H54" i="2"/>
  <c r="I54" i="2"/>
  <c r="J54" i="2"/>
  <c r="K54" i="2"/>
  <c r="L54" i="2"/>
  <c r="M54" i="2"/>
  <c r="N54" i="2"/>
  <c r="O54" i="2"/>
  <c r="O56" i="2" s="1"/>
  <c r="P54" i="2"/>
  <c r="P56" i="2" s="1"/>
  <c r="Q54" i="2"/>
  <c r="R54" i="2"/>
  <c r="S54" i="2"/>
  <c r="T54" i="2"/>
  <c r="U54" i="2"/>
  <c r="V54" i="2"/>
  <c r="W54" i="2"/>
  <c r="W56" i="2" s="1"/>
  <c r="X54" i="2"/>
  <c r="X56" i="2" s="1"/>
  <c r="E54" i="2"/>
  <c r="S15" i="3" l="1"/>
  <c r="R15" i="3"/>
  <c r="Q15" i="3"/>
  <c r="GD27" i="3" l="1"/>
  <c r="EX27" i="3"/>
  <c r="DR27" i="3"/>
  <c r="CL27" i="3"/>
  <c r="BF27" i="3"/>
  <c r="Z27" i="3"/>
  <c r="GZ24" i="3"/>
  <c r="GY24" i="3"/>
  <c r="GX24" i="3"/>
  <c r="GW24" i="3"/>
  <c r="GV24" i="3"/>
  <c r="GU24" i="3"/>
  <c r="GT24" i="3"/>
  <c r="GS24" i="3"/>
  <c r="GR24" i="3"/>
  <c r="GQ24" i="3"/>
  <c r="GP24" i="3"/>
  <c r="GO24" i="3"/>
  <c r="GN24" i="3"/>
  <c r="GM24" i="3"/>
  <c r="GL24" i="3"/>
  <c r="GK24" i="3"/>
  <c r="GJ24" i="3"/>
  <c r="GI24" i="3"/>
  <c r="GH24" i="3"/>
  <c r="GG24" i="3"/>
  <c r="GF24" i="3"/>
  <c r="GE24" i="3"/>
  <c r="GD24" i="3"/>
  <c r="GC24" i="3"/>
  <c r="GB24" i="3"/>
  <c r="GA24" i="3"/>
  <c r="FZ24" i="3"/>
  <c r="FY24" i="3"/>
  <c r="FX24" i="3"/>
  <c r="FW24" i="3"/>
  <c r="FV24" i="3"/>
  <c r="FU24" i="3"/>
  <c r="FU27" i="3" s="1"/>
  <c r="FT24" i="3"/>
  <c r="FS24" i="3"/>
  <c r="FR24" i="3"/>
  <c r="FQ24" i="3"/>
  <c r="FP24" i="3"/>
  <c r="FO24" i="3"/>
  <c r="FN24" i="3"/>
  <c r="FM24" i="3"/>
  <c r="FL24" i="3"/>
  <c r="FK24" i="3"/>
  <c r="FJ24" i="3"/>
  <c r="FI24" i="3"/>
  <c r="FH24" i="3"/>
  <c r="FG24" i="3"/>
  <c r="FF24" i="3"/>
  <c r="FE24" i="3"/>
  <c r="FD24" i="3"/>
  <c r="FC24" i="3"/>
  <c r="FB24" i="3"/>
  <c r="FA24" i="3"/>
  <c r="EZ24" i="3"/>
  <c r="EY24" i="3"/>
  <c r="EX24" i="3"/>
  <c r="EW24" i="3"/>
  <c r="EV24" i="3"/>
  <c r="EU24" i="3"/>
  <c r="ET24" i="3"/>
  <c r="ES24" i="3"/>
  <c r="ER24" i="3"/>
  <c r="EQ24" i="3"/>
  <c r="EP24" i="3"/>
  <c r="EO24" i="3"/>
  <c r="EO27" i="3" s="1"/>
  <c r="EN24" i="3"/>
  <c r="EM24" i="3"/>
  <c r="EL24" i="3"/>
  <c r="EK24" i="3"/>
  <c r="EJ24" i="3"/>
  <c r="EI24" i="3"/>
  <c r="EH24" i="3"/>
  <c r="EG24" i="3"/>
  <c r="EF24" i="3"/>
  <c r="EE24" i="3"/>
  <c r="ED24" i="3"/>
  <c r="EC24" i="3"/>
  <c r="EB24" i="3"/>
  <c r="EA24" i="3"/>
  <c r="DZ24" i="3"/>
  <c r="DY24" i="3"/>
  <c r="DX24" i="3"/>
  <c r="DW24" i="3"/>
  <c r="DV24" i="3"/>
  <c r="DU24" i="3"/>
  <c r="DT24" i="3"/>
  <c r="DS24" i="3"/>
  <c r="DR24" i="3"/>
  <c r="DQ24" i="3"/>
  <c r="DP24" i="3"/>
  <c r="DO24" i="3"/>
  <c r="DN24" i="3"/>
  <c r="DM24" i="3"/>
  <c r="DL24" i="3"/>
  <c r="DK24" i="3"/>
  <c r="DJ24" i="3"/>
  <c r="DI24" i="3"/>
  <c r="DI27" i="3" s="1"/>
  <c r="DH24" i="3"/>
  <c r="DG24" i="3"/>
  <c r="DF24" i="3"/>
  <c r="DE24" i="3"/>
  <c r="DD24" i="3"/>
  <c r="DC24" i="3"/>
  <c r="DB24" i="3"/>
  <c r="DA24" i="3"/>
  <c r="CZ24" i="3"/>
  <c r="CY24" i="3"/>
  <c r="CX24" i="3"/>
  <c r="CW24" i="3"/>
  <c r="CV24" i="3"/>
  <c r="CU24" i="3"/>
  <c r="CT24" i="3"/>
  <c r="CS24" i="3"/>
  <c r="CR24" i="3"/>
  <c r="CQ24" i="3"/>
  <c r="CP24" i="3"/>
  <c r="CO24" i="3"/>
  <c r="CN24" i="3"/>
  <c r="CM24" i="3"/>
  <c r="CL24" i="3"/>
  <c r="CK24" i="3"/>
  <c r="CJ24" i="3"/>
  <c r="CI24" i="3"/>
  <c r="CH24" i="3"/>
  <c r="CG24" i="3"/>
  <c r="CF24" i="3"/>
  <c r="CE24" i="3"/>
  <c r="CD24" i="3"/>
  <c r="CC24" i="3"/>
  <c r="CC27" i="3" s="1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W27" i="3" s="1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S27" i="3" s="1"/>
  <c r="S31" i="3" s="1"/>
  <c r="R24" i="3"/>
  <c r="R27" i="3" s="1"/>
  <c r="R31" i="3" s="1"/>
  <c r="Q24" i="3"/>
  <c r="Q27" i="3" s="1"/>
  <c r="Q31" i="3" s="1"/>
  <c r="P24" i="3"/>
  <c r="O24" i="3"/>
  <c r="N24" i="3"/>
  <c r="M24" i="3"/>
  <c r="L24" i="3"/>
  <c r="K24" i="3"/>
  <c r="J24" i="3"/>
  <c r="I24" i="3"/>
  <c r="H24" i="3"/>
  <c r="G24" i="3"/>
  <c r="GZ15" i="3"/>
  <c r="GZ27" i="3" s="1"/>
  <c r="GY15" i="3"/>
  <c r="GY27" i="3" s="1"/>
  <c r="GX15" i="3"/>
  <c r="GX27" i="3" s="1"/>
  <c r="GW15" i="3"/>
  <c r="GW27" i="3" s="1"/>
  <c r="GV15" i="3"/>
  <c r="GU15" i="3"/>
  <c r="GU27" i="3" s="1"/>
  <c r="GT15" i="3"/>
  <c r="GT27" i="3" s="1"/>
  <c r="GS15" i="3"/>
  <c r="GS27" i="3" s="1"/>
  <c r="GR15" i="3"/>
  <c r="GR27" i="3" s="1"/>
  <c r="GQ15" i="3"/>
  <c r="GQ27" i="3" s="1"/>
  <c r="GP15" i="3"/>
  <c r="GP27" i="3" s="1"/>
  <c r="GO15" i="3"/>
  <c r="GO27" i="3" s="1"/>
  <c r="GN15" i="3"/>
  <c r="GM15" i="3"/>
  <c r="GM27" i="3" s="1"/>
  <c r="GL15" i="3"/>
  <c r="GL27" i="3" s="1"/>
  <c r="GK15" i="3"/>
  <c r="GK27" i="3" s="1"/>
  <c r="GJ15" i="3"/>
  <c r="GJ27" i="3" s="1"/>
  <c r="GI15" i="3"/>
  <c r="GI27" i="3" s="1"/>
  <c r="GH15" i="3"/>
  <c r="GH27" i="3" s="1"/>
  <c r="GG15" i="3"/>
  <c r="GG27" i="3" s="1"/>
  <c r="GF15" i="3"/>
  <c r="GE15" i="3"/>
  <c r="GE27" i="3" s="1"/>
  <c r="GD15" i="3"/>
  <c r="GC15" i="3"/>
  <c r="GC27" i="3" s="1"/>
  <c r="GB15" i="3"/>
  <c r="GB27" i="3" s="1"/>
  <c r="GA15" i="3"/>
  <c r="GA27" i="3" s="1"/>
  <c r="FZ15" i="3"/>
  <c r="FZ27" i="3" s="1"/>
  <c r="FY15" i="3"/>
  <c r="FY27" i="3" s="1"/>
  <c r="FX15" i="3"/>
  <c r="FW15" i="3"/>
  <c r="FW27" i="3" s="1"/>
  <c r="FV15" i="3"/>
  <c r="FV27" i="3" s="1"/>
  <c r="FU15" i="3"/>
  <c r="FT15" i="3"/>
  <c r="FT27" i="3" s="1"/>
  <c r="FS15" i="3"/>
  <c r="FS27" i="3" s="1"/>
  <c r="FR15" i="3"/>
  <c r="FR27" i="3" s="1"/>
  <c r="FQ15" i="3"/>
  <c r="FQ27" i="3" s="1"/>
  <c r="FP15" i="3"/>
  <c r="FO15" i="3"/>
  <c r="FO27" i="3" s="1"/>
  <c r="FN15" i="3"/>
  <c r="FN27" i="3" s="1"/>
  <c r="FM15" i="3"/>
  <c r="FM27" i="3" s="1"/>
  <c r="FL15" i="3"/>
  <c r="FL27" i="3" s="1"/>
  <c r="FK15" i="3"/>
  <c r="FK27" i="3" s="1"/>
  <c r="FJ15" i="3"/>
  <c r="FJ27" i="3" s="1"/>
  <c r="FI15" i="3"/>
  <c r="FI27" i="3" s="1"/>
  <c r="FH15" i="3"/>
  <c r="FG15" i="3"/>
  <c r="FG27" i="3" s="1"/>
  <c r="FF15" i="3"/>
  <c r="FF27" i="3" s="1"/>
  <c r="FE15" i="3"/>
  <c r="FE27" i="3" s="1"/>
  <c r="FD15" i="3"/>
  <c r="FD27" i="3" s="1"/>
  <c r="FC15" i="3"/>
  <c r="FC27" i="3" s="1"/>
  <c r="FB15" i="3"/>
  <c r="FB27" i="3" s="1"/>
  <c r="FA15" i="3"/>
  <c r="FA27" i="3" s="1"/>
  <c r="EZ15" i="3"/>
  <c r="EY15" i="3"/>
  <c r="EY27" i="3" s="1"/>
  <c r="EX15" i="3"/>
  <c r="EW15" i="3"/>
  <c r="EW27" i="3" s="1"/>
  <c r="EV15" i="3"/>
  <c r="EV27" i="3" s="1"/>
  <c r="EU15" i="3"/>
  <c r="EU27" i="3" s="1"/>
  <c r="ET15" i="3"/>
  <c r="ET27" i="3" s="1"/>
  <c r="ES15" i="3"/>
  <c r="ES27" i="3" s="1"/>
  <c r="ER15" i="3"/>
  <c r="EQ15" i="3"/>
  <c r="EQ27" i="3" s="1"/>
  <c r="EP15" i="3"/>
  <c r="EP27" i="3" s="1"/>
  <c r="EO15" i="3"/>
  <c r="EN15" i="3"/>
  <c r="EN27" i="3" s="1"/>
  <c r="EM15" i="3"/>
  <c r="EM27" i="3" s="1"/>
  <c r="EL15" i="3"/>
  <c r="EL27" i="3" s="1"/>
  <c r="EK15" i="3"/>
  <c r="EK27" i="3" s="1"/>
  <c r="EJ15" i="3"/>
  <c r="EI15" i="3"/>
  <c r="EI27" i="3" s="1"/>
  <c r="EH15" i="3"/>
  <c r="EH27" i="3" s="1"/>
  <c r="EG15" i="3"/>
  <c r="EG27" i="3" s="1"/>
  <c r="EF15" i="3"/>
  <c r="EF27" i="3" s="1"/>
  <c r="EE15" i="3"/>
  <c r="EE27" i="3" s="1"/>
  <c r="ED15" i="3"/>
  <c r="ED27" i="3" s="1"/>
  <c r="EC15" i="3"/>
  <c r="EC27" i="3" s="1"/>
  <c r="EB15" i="3"/>
  <c r="EA15" i="3"/>
  <c r="EA27" i="3" s="1"/>
  <c r="DZ15" i="3"/>
  <c r="DZ27" i="3" s="1"/>
  <c r="DY15" i="3"/>
  <c r="DY27" i="3" s="1"/>
  <c r="DX15" i="3"/>
  <c r="DX27" i="3" s="1"/>
  <c r="DW15" i="3"/>
  <c r="DW27" i="3" s="1"/>
  <c r="DV15" i="3"/>
  <c r="DV27" i="3" s="1"/>
  <c r="DU15" i="3"/>
  <c r="DU27" i="3" s="1"/>
  <c r="DT15" i="3"/>
  <c r="DS15" i="3"/>
  <c r="DS27" i="3" s="1"/>
  <c r="DR15" i="3"/>
  <c r="DQ15" i="3"/>
  <c r="DQ27" i="3" s="1"/>
  <c r="DP15" i="3"/>
  <c r="DP27" i="3" s="1"/>
  <c r="DO15" i="3"/>
  <c r="DO27" i="3" s="1"/>
  <c r="DN15" i="3"/>
  <c r="DN27" i="3" s="1"/>
  <c r="DM15" i="3"/>
  <c r="DM27" i="3" s="1"/>
  <c r="DL15" i="3"/>
  <c r="DK15" i="3"/>
  <c r="DK27" i="3" s="1"/>
  <c r="DJ15" i="3"/>
  <c r="DJ27" i="3" s="1"/>
  <c r="DI15" i="3"/>
  <c r="DH15" i="3"/>
  <c r="DH27" i="3" s="1"/>
  <c r="DG15" i="3"/>
  <c r="DG27" i="3" s="1"/>
  <c r="DF15" i="3"/>
  <c r="DF27" i="3" s="1"/>
  <c r="DE15" i="3"/>
  <c r="DE27" i="3" s="1"/>
  <c r="DD15" i="3"/>
  <c r="DC15" i="3"/>
  <c r="DC27" i="3" s="1"/>
  <c r="DB15" i="3"/>
  <c r="DB27" i="3" s="1"/>
  <c r="DA15" i="3"/>
  <c r="DA27" i="3" s="1"/>
  <c r="CZ15" i="3"/>
  <c r="CZ27" i="3" s="1"/>
  <c r="CY15" i="3"/>
  <c r="CY27" i="3" s="1"/>
  <c r="CX15" i="3"/>
  <c r="CX27" i="3" s="1"/>
  <c r="CW15" i="3"/>
  <c r="CW27" i="3" s="1"/>
  <c r="CV15" i="3"/>
  <c r="CU15" i="3"/>
  <c r="CU27" i="3" s="1"/>
  <c r="CT15" i="3"/>
  <c r="CT27" i="3" s="1"/>
  <c r="CS15" i="3"/>
  <c r="CS27" i="3" s="1"/>
  <c r="CR15" i="3"/>
  <c r="CR27" i="3" s="1"/>
  <c r="CQ15" i="3"/>
  <c r="CQ27" i="3" s="1"/>
  <c r="CP15" i="3"/>
  <c r="CP27" i="3" s="1"/>
  <c r="CO15" i="3"/>
  <c r="CO27" i="3" s="1"/>
  <c r="CN15" i="3"/>
  <c r="CM15" i="3"/>
  <c r="CM27" i="3" s="1"/>
  <c r="CL15" i="3"/>
  <c r="CK15" i="3"/>
  <c r="CK27" i="3" s="1"/>
  <c r="CJ15" i="3"/>
  <c r="CJ27" i="3" s="1"/>
  <c r="CI15" i="3"/>
  <c r="CI27" i="3" s="1"/>
  <c r="CH15" i="3"/>
  <c r="CH27" i="3" s="1"/>
  <c r="CG15" i="3"/>
  <c r="CG27" i="3" s="1"/>
  <c r="CF15" i="3"/>
  <c r="CE15" i="3"/>
  <c r="CE27" i="3" s="1"/>
  <c r="CD15" i="3"/>
  <c r="CD27" i="3" s="1"/>
  <c r="CC15" i="3"/>
  <c r="CB15" i="3"/>
  <c r="CB27" i="3" s="1"/>
  <c r="CA15" i="3"/>
  <c r="CA27" i="3" s="1"/>
  <c r="BZ15" i="3"/>
  <c r="BZ27" i="3" s="1"/>
  <c r="BY15" i="3"/>
  <c r="BY27" i="3" s="1"/>
  <c r="BX15" i="3"/>
  <c r="BW15" i="3"/>
  <c r="BW27" i="3" s="1"/>
  <c r="BV15" i="3"/>
  <c r="BV27" i="3" s="1"/>
  <c r="BU15" i="3"/>
  <c r="BU27" i="3" s="1"/>
  <c r="BT15" i="3"/>
  <c r="BT27" i="3" s="1"/>
  <c r="BS15" i="3"/>
  <c r="BS27" i="3" s="1"/>
  <c r="BR15" i="3"/>
  <c r="BR27" i="3" s="1"/>
  <c r="BQ15" i="3"/>
  <c r="BQ27" i="3" s="1"/>
  <c r="BP15" i="3"/>
  <c r="BO15" i="3"/>
  <c r="BO27" i="3" s="1"/>
  <c r="BN15" i="3"/>
  <c r="BN27" i="3" s="1"/>
  <c r="BM15" i="3"/>
  <c r="BM27" i="3" s="1"/>
  <c r="BL15" i="3"/>
  <c r="BL27" i="3" s="1"/>
  <c r="BK15" i="3"/>
  <c r="BK27" i="3" s="1"/>
  <c r="BJ15" i="3"/>
  <c r="BJ27" i="3" s="1"/>
  <c r="BI15" i="3"/>
  <c r="BI27" i="3" s="1"/>
  <c r="BH15" i="3"/>
  <c r="BG15" i="3"/>
  <c r="BG27" i="3" s="1"/>
  <c r="BF15" i="3"/>
  <c r="BE15" i="3"/>
  <c r="BE27" i="3" s="1"/>
  <c r="BD15" i="3"/>
  <c r="BD27" i="3" s="1"/>
  <c r="BC15" i="3"/>
  <c r="BC27" i="3" s="1"/>
  <c r="BB15" i="3"/>
  <c r="BB27" i="3" s="1"/>
  <c r="BA15" i="3"/>
  <c r="BA27" i="3" s="1"/>
  <c r="AZ15" i="3"/>
  <c r="AY15" i="3"/>
  <c r="AY27" i="3" s="1"/>
  <c r="AX15" i="3"/>
  <c r="AX27" i="3" s="1"/>
  <c r="AW15" i="3"/>
  <c r="AV15" i="3"/>
  <c r="AV27" i="3" s="1"/>
  <c r="AU15" i="3"/>
  <c r="AU27" i="3" s="1"/>
  <c r="AT15" i="3"/>
  <c r="AT27" i="3" s="1"/>
  <c r="AS15" i="3"/>
  <c r="AS27" i="3" s="1"/>
  <c r="AR15" i="3"/>
  <c r="AQ15" i="3"/>
  <c r="AQ27" i="3" s="1"/>
  <c r="AP15" i="3"/>
  <c r="AP27" i="3" s="1"/>
  <c r="AO15" i="3"/>
  <c r="AO27" i="3" s="1"/>
  <c r="AN15" i="3"/>
  <c r="AN27" i="3" s="1"/>
  <c r="AM15" i="3"/>
  <c r="AM27" i="3" s="1"/>
  <c r="AL15" i="3"/>
  <c r="AL27" i="3" s="1"/>
  <c r="AK15" i="3"/>
  <c r="AK27" i="3" s="1"/>
  <c r="AJ15" i="3"/>
  <c r="AI15" i="3"/>
  <c r="AI27" i="3" s="1"/>
  <c r="AH15" i="3"/>
  <c r="AH27" i="3" s="1"/>
  <c r="AG15" i="3"/>
  <c r="AG27" i="3" s="1"/>
  <c r="AF15" i="3"/>
  <c r="AF27" i="3" s="1"/>
  <c r="AE15" i="3"/>
  <c r="AE27" i="3" s="1"/>
  <c r="AD15" i="3"/>
  <c r="AD27" i="3" s="1"/>
  <c r="AC15" i="3"/>
  <c r="AC27" i="3" s="1"/>
  <c r="AB15" i="3"/>
  <c r="AA15" i="3"/>
  <c r="AA27" i="3" s="1"/>
  <c r="Z15" i="3"/>
  <c r="Y15" i="3"/>
  <c r="Y27" i="3" s="1"/>
  <c r="X15" i="3"/>
  <c r="X27" i="3" s="1"/>
  <c r="W15" i="3"/>
  <c r="W27" i="3" s="1"/>
  <c r="W31" i="3" s="1"/>
  <c r="V15" i="3"/>
  <c r="U15" i="3"/>
  <c r="U27" i="3" s="1"/>
  <c r="U31" i="3" s="1"/>
  <c r="T15" i="3"/>
  <c r="P15" i="3"/>
  <c r="P27" i="3" s="1"/>
  <c r="P31" i="3" s="1"/>
  <c r="O15" i="3"/>
  <c r="N15" i="3"/>
  <c r="M15" i="3"/>
  <c r="L15" i="3"/>
  <c r="K15" i="3"/>
  <c r="J15" i="3"/>
  <c r="I15" i="3"/>
  <c r="H15" i="3"/>
  <c r="G15" i="3"/>
  <c r="F24" i="3"/>
  <c r="F15" i="3"/>
  <c r="I27" i="3" l="1"/>
  <c r="I31" i="3" s="1"/>
  <c r="AB27" i="3"/>
  <c r="AJ27" i="3"/>
  <c r="AR27" i="3"/>
  <c r="AZ27" i="3"/>
  <c r="BH27" i="3"/>
  <c r="BP27" i="3"/>
  <c r="BX27" i="3"/>
  <c r="CF27" i="3"/>
  <c r="CN27" i="3"/>
  <c r="CV27" i="3"/>
  <c r="DD27" i="3"/>
  <c r="DL27" i="3"/>
  <c r="DT27" i="3"/>
  <c r="EB27" i="3"/>
  <c r="EJ27" i="3"/>
  <c r="ER27" i="3"/>
  <c r="EZ27" i="3"/>
  <c r="FH27" i="3"/>
  <c r="FP27" i="3"/>
  <c r="FX27" i="3"/>
  <c r="GF27" i="3"/>
  <c r="GN27" i="3"/>
  <c r="GV27" i="3"/>
  <c r="V27" i="3"/>
  <c r="V31" i="3" s="1"/>
  <c r="T27" i="3"/>
  <c r="T31" i="3" s="1"/>
  <c r="O27" i="3"/>
  <c r="O31" i="3" s="1"/>
  <c r="N27" i="3"/>
  <c r="N31" i="3" s="1"/>
  <c r="M27" i="3"/>
  <c r="M31" i="3" s="1"/>
  <c r="L27" i="3"/>
  <c r="K27" i="3"/>
  <c r="J27" i="3"/>
  <c r="H27" i="3"/>
  <c r="H31" i="3" s="1"/>
  <c r="G27" i="3"/>
  <c r="G31" i="3" s="1"/>
  <c r="F27" i="3"/>
  <c r="F31" i="3" s="1"/>
  <c r="Q8" i="3"/>
  <c r="X8" i="3" s="1"/>
  <c r="P8" i="3"/>
  <c r="O8" i="3"/>
  <c r="N8" i="3"/>
  <c r="M8" i="3"/>
  <c r="L8" i="3"/>
  <c r="K8" i="3"/>
  <c r="J8" i="3"/>
  <c r="I8" i="3"/>
  <c r="H8" i="3"/>
  <c r="G8" i="3"/>
  <c r="F8" i="3"/>
  <c r="E15" i="3"/>
  <c r="J31" i="3" l="1"/>
  <c r="T51" i="2"/>
  <c r="K31" i="3"/>
  <c r="U51" i="2"/>
  <c r="L31" i="3"/>
  <c r="V51" i="2"/>
  <c r="Z8" i="3"/>
  <c r="S8" i="3"/>
  <c r="AA8" i="3"/>
  <c r="Y8" i="3"/>
  <c r="T8" i="3"/>
  <c r="AB8" i="3"/>
  <c r="R8" i="3"/>
  <c r="U8" i="3"/>
  <c r="AC8" i="3"/>
  <c r="V8" i="3"/>
  <c r="W8" i="3"/>
  <c r="E24" i="3"/>
  <c r="E27" i="3" s="1"/>
  <c r="E31" i="3" s="1"/>
  <c r="AN8" i="3" l="1"/>
  <c r="AF8" i="3"/>
  <c r="AM8" i="3"/>
  <c r="AE8" i="3"/>
  <c r="AL8" i="3"/>
  <c r="AD8" i="3"/>
  <c r="AO8" i="3"/>
  <c r="AK8" i="3"/>
  <c r="AJ8" i="3"/>
  <c r="AH8" i="3"/>
  <c r="AI8" i="3"/>
  <c r="AG8" i="3"/>
  <c r="GY23" i="2"/>
  <c r="GX23" i="2"/>
  <c r="GW23" i="2"/>
  <c r="GV23" i="2"/>
  <c r="GU23" i="2"/>
  <c r="GT23" i="2"/>
  <c r="GS23" i="2"/>
  <c r="GR23" i="2"/>
  <c r="GQ23" i="2"/>
  <c r="GP23" i="2"/>
  <c r="GO23" i="2"/>
  <c r="GN23" i="2"/>
  <c r="GM23" i="2"/>
  <c r="GL23" i="2"/>
  <c r="GK23" i="2"/>
  <c r="GJ23" i="2"/>
  <c r="GI23" i="2"/>
  <c r="GH23" i="2"/>
  <c r="GG23" i="2"/>
  <c r="GF23" i="2"/>
  <c r="GE23" i="2"/>
  <c r="GD23" i="2"/>
  <c r="GC23" i="2"/>
  <c r="GB23" i="2"/>
  <c r="GA23" i="2"/>
  <c r="FZ23" i="2"/>
  <c r="FY23" i="2"/>
  <c r="FX23" i="2"/>
  <c r="FW23" i="2"/>
  <c r="FV23" i="2"/>
  <c r="FU23" i="2"/>
  <c r="FT23" i="2"/>
  <c r="FS23" i="2"/>
  <c r="FR23" i="2"/>
  <c r="FQ23" i="2"/>
  <c r="FP23" i="2"/>
  <c r="FO23" i="2"/>
  <c r="FN23" i="2"/>
  <c r="FM23" i="2"/>
  <c r="FL23" i="2"/>
  <c r="FK23" i="2"/>
  <c r="FJ23" i="2"/>
  <c r="FI23" i="2"/>
  <c r="FH23" i="2"/>
  <c r="FG23" i="2"/>
  <c r="FF23" i="2"/>
  <c r="FE23" i="2"/>
  <c r="FD23" i="2"/>
  <c r="FC23" i="2"/>
  <c r="FB23" i="2"/>
  <c r="FA23" i="2"/>
  <c r="EZ23" i="2"/>
  <c r="EY23" i="2"/>
  <c r="EX23" i="2"/>
  <c r="EW23" i="2"/>
  <c r="EV23" i="2"/>
  <c r="EU23" i="2"/>
  <c r="ET23" i="2"/>
  <c r="ES23" i="2"/>
  <c r="ER23" i="2"/>
  <c r="EQ23" i="2"/>
  <c r="EP23" i="2"/>
  <c r="EO23" i="2"/>
  <c r="EN23" i="2"/>
  <c r="EM23" i="2"/>
  <c r="EL23" i="2"/>
  <c r="EK23" i="2"/>
  <c r="EJ23" i="2"/>
  <c r="EI23" i="2"/>
  <c r="EH23" i="2"/>
  <c r="EG23" i="2"/>
  <c r="EF23" i="2"/>
  <c r="EE23" i="2"/>
  <c r="ED23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GY16" i="2"/>
  <c r="GY27" i="2" s="1"/>
  <c r="GX16" i="2"/>
  <c r="GX27" i="2" s="1"/>
  <c r="GW16" i="2"/>
  <c r="GV16" i="2"/>
  <c r="GU16" i="2"/>
  <c r="GT16" i="2"/>
  <c r="GT27" i="2" s="1"/>
  <c r="GS16" i="2"/>
  <c r="GR16" i="2"/>
  <c r="GR27" i="2" s="1"/>
  <c r="GQ16" i="2"/>
  <c r="GQ27" i="2" s="1"/>
  <c r="GP16" i="2"/>
  <c r="GP27" i="2" s="1"/>
  <c r="GO16" i="2"/>
  <c r="GN16" i="2"/>
  <c r="GM16" i="2"/>
  <c r="GL16" i="2"/>
  <c r="GL27" i="2" s="1"/>
  <c r="GK16" i="2"/>
  <c r="GJ16" i="2"/>
  <c r="GJ27" i="2" s="1"/>
  <c r="GI16" i="2"/>
  <c r="GI27" i="2" s="1"/>
  <c r="GH16" i="2"/>
  <c r="GH27" i="2" s="1"/>
  <c r="GG16" i="2"/>
  <c r="GF16" i="2"/>
  <c r="GE16" i="2"/>
  <c r="GD16" i="2"/>
  <c r="GD27" i="2" s="1"/>
  <c r="GC16" i="2"/>
  <c r="GB16" i="2"/>
  <c r="GB27" i="2" s="1"/>
  <c r="GA16" i="2"/>
  <c r="GA27" i="2" s="1"/>
  <c r="FZ16" i="2"/>
  <c r="FZ27" i="2" s="1"/>
  <c r="FY16" i="2"/>
  <c r="FX16" i="2"/>
  <c r="FW16" i="2"/>
  <c r="FV16" i="2"/>
  <c r="FV27" i="2" s="1"/>
  <c r="FU16" i="2"/>
  <c r="FT16" i="2"/>
  <c r="FT27" i="2" s="1"/>
  <c r="FS16" i="2"/>
  <c r="FS27" i="2" s="1"/>
  <c r="FR16" i="2"/>
  <c r="FR27" i="2" s="1"/>
  <c r="FQ16" i="2"/>
  <c r="FP16" i="2"/>
  <c r="FO16" i="2"/>
  <c r="FN16" i="2"/>
  <c r="FN27" i="2" s="1"/>
  <c r="FM16" i="2"/>
  <c r="FL16" i="2"/>
  <c r="FL27" i="2" s="1"/>
  <c r="FK16" i="2"/>
  <c r="FK27" i="2" s="1"/>
  <c r="FJ16" i="2"/>
  <c r="FJ27" i="2" s="1"/>
  <c r="FI16" i="2"/>
  <c r="FH16" i="2"/>
  <c r="FG16" i="2"/>
  <c r="FF16" i="2"/>
  <c r="FF27" i="2" s="1"/>
  <c r="FE16" i="2"/>
  <c r="FD16" i="2"/>
  <c r="FD27" i="2" s="1"/>
  <c r="FC16" i="2"/>
  <c r="FC27" i="2" s="1"/>
  <c r="FB16" i="2"/>
  <c r="FB27" i="2" s="1"/>
  <c r="FA16" i="2"/>
  <c r="EZ16" i="2"/>
  <c r="EY16" i="2"/>
  <c r="EX16" i="2"/>
  <c r="EX27" i="2" s="1"/>
  <c r="EW16" i="2"/>
  <c r="EV16" i="2"/>
  <c r="EV27" i="2" s="1"/>
  <c r="EU16" i="2"/>
  <c r="EU27" i="2" s="1"/>
  <c r="ET16" i="2"/>
  <c r="ET27" i="2" s="1"/>
  <c r="ES16" i="2"/>
  <c r="ER16" i="2"/>
  <c r="EQ16" i="2"/>
  <c r="EP16" i="2"/>
  <c r="EP27" i="2" s="1"/>
  <c r="EO16" i="2"/>
  <c r="EN16" i="2"/>
  <c r="EN27" i="2" s="1"/>
  <c r="EM16" i="2"/>
  <c r="EM27" i="2" s="1"/>
  <c r="EL16" i="2"/>
  <c r="EL27" i="2" s="1"/>
  <c r="EK16" i="2"/>
  <c r="EJ16" i="2"/>
  <c r="EI16" i="2"/>
  <c r="EH16" i="2"/>
  <c r="EH27" i="2" s="1"/>
  <c r="EG16" i="2"/>
  <c r="EF16" i="2"/>
  <c r="EF27" i="2" s="1"/>
  <c r="EE16" i="2"/>
  <c r="EE27" i="2" s="1"/>
  <c r="ED16" i="2"/>
  <c r="ED27" i="2" s="1"/>
  <c r="EC16" i="2"/>
  <c r="EB16" i="2"/>
  <c r="EA16" i="2"/>
  <c r="DZ16" i="2"/>
  <c r="DZ27" i="2" s="1"/>
  <c r="DY16" i="2"/>
  <c r="DX16" i="2"/>
  <c r="DX27" i="2" s="1"/>
  <c r="DW16" i="2"/>
  <c r="DW27" i="2" s="1"/>
  <c r="DV16" i="2"/>
  <c r="DV27" i="2" s="1"/>
  <c r="DU16" i="2"/>
  <c r="DT16" i="2"/>
  <c r="DS16" i="2"/>
  <c r="DR16" i="2"/>
  <c r="DR27" i="2" s="1"/>
  <c r="DQ16" i="2"/>
  <c r="DP16" i="2"/>
  <c r="DP27" i="2" s="1"/>
  <c r="DO16" i="2"/>
  <c r="DO27" i="2" s="1"/>
  <c r="DN16" i="2"/>
  <c r="DN27" i="2" s="1"/>
  <c r="DM16" i="2"/>
  <c r="DL16" i="2"/>
  <c r="DK16" i="2"/>
  <c r="DJ16" i="2"/>
  <c r="DJ27" i="2" s="1"/>
  <c r="DI16" i="2"/>
  <c r="DH16" i="2"/>
  <c r="DH27" i="2" s="1"/>
  <c r="DG16" i="2"/>
  <c r="DF16" i="2"/>
  <c r="DE16" i="2"/>
  <c r="DD16" i="2"/>
  <c r="DC16" i="2"/>
  <c r="DB16" i="2"/>
  <c r="DB27" i="2" s="1"/>
  <c r="DA16" i="2"/>
  <c r="CZ16" i="2"/>
  <c r="CZ27" i="2" s="1"/>
  <c r="CY16" i="2"/>
  <c r="CY27" i="2" s="1"/>
  <c r="CX16" i="2"/>
  <c r="CW16" i="2"/>
  <c r="CV16" i="2"/>
  <c r="CU16" i="2"/>
  <c r="CT16" i="2"/>
  <c r="CT27" i="2" s="1"/>
  <c r="CS16" i="2"/>
  <c r="CR16" i="2"/>
  <c r="CR27" i="2" s="1"/>
  <c r="CQ16" i="2"/>
  <c r="CP16" i="2"/>
  <c r="CO16" i="2"/>
  <c r="CN16" i="2"/>
  <c r="CM16" i="2"/>
  <c r="CL16" i="2"/>
  <c r="CL27" i="2" s="1"/>
  <c r="CK16" i="2"/>
  <c r="CJ16" i="2"/>
  <c r="CI16" i="2"/>
  <c r="CI27" i="2" s="1"/>
  <c r="CH16" i="2"/>
  <c r="CG16" i="2"/>
  <c r="CF16" i="2"/>
  <c r="CE16" i="2"/>
  <c r="CD16" i="2"/>
  <c r="CD27" i="2" s="1"/>
  <c r="CC16" i="2"/>
  <c r="CB16" i="2"/>
  <c r="CA16" i="2"/>
  <c r="CA27" i="2" s="1"/>
  <c r="BZ16" i="2"/>
  <c r="BY16" i="2"/>
  <c r="BX16" i="2"/>
  <c r="BW16" i="2"/>
  <c r="BV16" i="2"/>
  <c r="BV27" i="2" s="1"/>
  <c r="BU16" i="2"/>
  <c r="BT16" i="2"/>
  <c r="BT27" i="2" s="1"/>
  <c r="BS16" i="2"/>
  <c r="BR16" i="2"/>
  <c r="BR27" i="2" s="1"/>
  <c r="BQ16" i="2"/>
  <c r="BP16" i="2"/>
  <c r="BO16" i="2"/>
  <c r="BN16" i="2"/>
  <c r="BN27" i="2" s="1"/>
  <c r="BM16" i="2"/>
  <c r="BL16" i="2"/>
  <c r="BL27" i="2" s="1"/>
  <c r="BK16" i="2"/>
  <c r="BK27" i="2" s="1"/>
  <c r="BJ16" i="2"/>
  <c r="BI16" i="2"/>
  <c r="BH16" i="2"/>
  <c r="BG16" i="2"/>
  <c r="BF16" i="2"/>
  <c r="BF27" i="2" s="1"/>
  <c r="BE16" i="2"/>
  <c r="BD16" i="2"/>
  <c r="BC16" i="2"/>
  <c r="BC27" i="2" s="1"/>
  <c r="BB16" i="2"/>
  <c r="BA16" i="2"/>
  <c r="AZ16" i="2"/>
  <c r="AY16" i="2"/>
  <c r="AX16" i="2"/>
  <c r="AX27" i="2" s="1"/>
  <c r="AW16" i="2"/>
  <c r="AV16" i="2"/>
  <c r="AU16" i="2"/>
  <c r="AU27" i="2" s="1"/>
  <c r="AT16" i="2"/>
  <c r="AS16" i="2"/>
  <c r="AR16" i="2"/>
  <c r="AQ16" i="2"/>
  <c r="AP16" i="2"/>
  <c r="AP27" i="2" s="1"/>
  <c r="AO16" i="2"/>
  <c r="AN16" i="2"/>
  <c r="AN27" i="2" s="1"/>
  <c r="AM16" i="2"/>
  <c r="AL16" i="2"/>
  <c r="AK16" i="2"/>
  <c r="AJ16" i="2"/>
  <c r="AI16" i="2"/>
  <c r="AH16" i="2"/>
  <c r="AH27" i="2" s="1"/>
  <c r="AG16" i="2"/>
  <c r="AF16" i="2"/>
  <c r="AE16" i="2"/>
  <c r="AE27" i="2" s="1"/>
  <c r="AD16" i="2"/>
  <c r="AC16" i="2"/>
  <c r="AB16" i="2"/>
  <c r="AA16" i="2"/>
  <c r="Z16" i="2"/>
  <c r="Z27" i="2" s="1"/>
  <c r="Y16" i="2"/>
  <c r="X16" i="2"/>
  <c r="X27" i="2" s="1"/>
  <c r="W16" i="2"/>
  <c r="V16" i="2"/>
  <c r="U16" i="2"/>
  <c r="T16" i="2"/>
  <c r="S16" i="2"/>
  <c r="R16" i="2"/>
  <c r="R27" i="2" s="1"/>
  <c r="Q16" i="2"/>
  <c r="P16" i="2"/>
  <c r="P27" i="2" s="1"/>
  <c r="O16" i="2"/>
  <c r="O27" i="2" s="1"/>
  <c r="N16" i="2"/>
  <c r="N27" i="2" s="1"/>
  <c r="M16" i="2"/>
  <c r="L16" i="2"/>
  <c r="K16" i="2"/>
  <c r="J16" i="2"/>
  <c r="J27" i="2" s="1"/>
  <c r="I16" i="2"/>
  <c r="H16" i="2"/>
  <c r="H27" i="2" s="1"/>
  <c r="G16" i="2"/>
  <c r="G27" i="2" s="1"/>
  <c r="F16" i="2"/>
  <c r="F27" i="2" s="1"/>
  <c r="E16" i="2"/>
  <c r="D16" i="2"/>
  <c r="P5" i="2"/>
  <c r="Z5" i="2" s="1"/>
  <c r="O5" i="2"/>
  <c r="N5" i="2"/>
  <c r="M5" i="2"/>
  <c r="L5" i="2"/>
  <c r="K5" i="2"/>
  <c r="J5" i="2"/>
  <c r="I5" i="2"/>
  <c r="H5" i="2"/>
  <c r="G5" i="2"/>
  <c r="F5" i="2"/>
  <c r="E5" i="2"/>
  <c r="S5" i="2" l="1"/>
  <c r="D27" i="2"/>
  <c r="L27" i="2"/>
  <c r="T27" i="2"/>
  <c r="AB27" i="2"/>
  <c r="AJ27" i="2"/>
  <c r="AR27" i="2"/>
  <c r="AZ27" i="2"/>
  <c r="BH27" i="2"/>
  <c r="BP27" i="2"/>
  <c r="BX27" i="2"/>
  <c r="CF27" i="2"/>
  <c r="CN27" i="2"/>
  <c r="CV27" i="2"/>
  <c r="DD27" i="2"/>
  <c r="DL27" i="2"/>
  <c r="DT27" i="2"/>
  <c r="EB27" i="2"/>
  <c r="EJ27" i="2"/>
  <c r="ER27" i="2"/>
  <c r="EZ27" i="2"/>
  <c r="FH27" i="2"/>
  <c r="FP27" i="2"/>
  <c r="FX27" i="2"/>
  <c r="GF27" i="2"/>
  <c r="GN27" i="2"/>
  <c r="GV27" i="2"/>
  <c r="E27" i="2"/>
  <c r="M27" i="2"/>
  <c r="U27" i="2"/>
  <c r="AC27" i="2"/>
  <c r="AK27" i="2"/>
  <c r="AS27" i="2"/>
  <c r="BA27" i="2"/>
  <c r="BI27" i="2"/>
  <c r="BQ27" i="2"/>
  <c r="BY27" i="2"/>
  <c r="CG27" i="2"/>
  <c r="CO27" i="2"/>
  <c r="CW27" i="2"/>
  <c r="DE27" i="2"/>
  <c r="DM27" i="2"/>
  <c r="DU27" i="2"/>
  <c r="EC27" i="2"/>
  <c r="EK27" i="2"/>
  <c r="ES27" i="2"/>
  <c r="FA27" i="2"/>
  <c r="FI27" i="2"/>
  <c r="FQ27" i="2"/>
  <c r="FY27" i="2"/>
  <c r="GG27" i="2"/>
  <c r="GO27" i="2"/>
  <c r="GW27" i="2"/>
  <c r="V5" i="2"/>
  <c r="W5" i="2"/>
  <c r="I27" i="2"/>
  <c r="Q27" i="2"/>
  <c r="Y27" i="2"/>
  <c r="AG27" i="2"/>
  <c r="AO27" i="2"/>
  <c r="AW27" i="2"/>
  <c r="BE27" i="2"/>
  <c r="BM27" i="2"/>
  <c r="BU27" i="2"/>
  <c r="CC27" i="2"/>
  <c r="CK27" i="2"/>
  <c r="CS27" i="2"/>
  <c r="DA27" i="2"/>
  <c r="DI27" i="2"/>
  <c r="DQ27" i="2"/>
  <c r="DY27" i="2"/>
  <c r="EG27" i="2"/>
  <c r="EO27" i="2"/>
  <c r="EW27" i="2"/>
  <c r="FE27" i="2"/>
  <c r="FM27" i="2"/>
  <c r="FU27" i="2"/>
  <c r="GC27" i="2"/>
  <c r="GK27" i="2"/>
  <c r="GS27" i="2"/>
  <c r="Y5" i="2"/>
  <c r="AA5" i="2"/>
  <c r="K27" i="2"/>
  <c r="S27" i="2"/>
  <c r="AA27" i="2"/>
  <c r="AI27" i="2"/>
  <c r="AQ27" i="2"/>
  <c r="AY27" i="2"/>
  <c r="BO27" i="2"/>
  <c r="BW27" i="2"/>
  <c r="CE27" i="2"/>
  <c r="CM27" i="2"/>
  <c r="CU27" i="2"/>
  <c r="DC27" i="2"/>
  <c r="DK27" i="2"/>
  <c r="DS27" i="2"/>
  <c r="EA27" i="2"/>
  <c r="EI27" i="2"/>
  <c r="EQ27" i="2"/>
  <c r="EY27" i="2"/>
  <c r="FG27" i="2"/>
  <c r="FO27" i="2"/>
  <c r="FW27" i="2"/>
  <c r="GE27" i="2"/>
  <c r="GM27" i="2"/>
  <c r="GU27" i="2"/>
  <c r="Q5" i="2"/>
  <c r="AV8" i="3"/>
  <c r="AU8" i="3"/>
  <c r="AW8" i="3"/>
  <c r="AT8" i="3"/>
  <c r="BA8" i="3"/>
  <c r="AS8" i="3"/>
  <c r="AZ8" i="3"/>
  <c r="AR8" i="3"/>
  <c r="AY8" i="3"/>
  <c r="AQ8" i="3"/>
  <c r="AP8" i="3"/>
  <c r="AX8" i="3"/>
  <c r="DG27" i="2"/>
  <c r="DF27" i="2"/>
  <c r="CX27" i="2"/>
  <c r="CQ27" i="2"/>
  <c r="CP27" i="2"/>
  <c r="CJ27" i="2"/>
  <c r="CH27" i="2"/>
  <c r="CB27" i="2"/>
  <c r="BZ27" i="2"/>
  <c r="BS27" i="2"/>
  <c r="BJ27" i="2"/>
  <c r="BG27" i="2"/>
  <c r="BD27" i="2"/>
  <c r="BB27" i="2"/>
  <c r="AV27" i="2"/>
  <c r="AT27" i="2"/>
  <c r="AM27" i="2"/>
  <c r="AL27" i="2"/>
  <c r="AF27" i="2"/>
  <c r="AD27" i="2"/>
  <c r="W27" i="2"/>
  <c r="V27" i="2"/>
  <c r="T5" i="2"/>
  <c r="AB5" i="2"/>
  <c r="U5" i="2"/>
  <c r="X5" i="2"/>
  <c r="R5" i="2"/>
  <c r="V50" i="2" l="1"/>
  <c r="V52" i="2" s="1"/>
  <c r="V56" i="2" s="1"/>
  <c r="T50" i="2"/>
  <c r="U50" i="2"/>
  <c r="U52" i="2" s="1"/>
  <c r="U56" i="2" s="1"/>
  <c r="T52" i="2"/>
  <c r="T56" i="2" s="1"/>
  <c r="BL8" i="3"/>
  <c r="BD8" i="3"/>
  <c r="BK8" i="3"/>
  <c r="BC8" i="3"/>
  <c r="BJ8" i="3"/>
  <c r="BB8" i="3"/>
  <c r="BI8" i="3"/>
  <c r="BE8" i="3"/>
  <c r="BH8" i="3"/>
  <c r="BG8" i="3"/>
  <c r="BM8" i="3"/>
  <c r="BF8" i="3"/>
  <c r="AH5" i="2"/>
  <c r="AG5" i="2"/>
  <c r="AN5" i="2"/>
  <c r="AF5" i="2"/>
  <c r="AM5" i="2"/>
  <c r="AE5" i="2"/>
  <c r="AL5" i="2"/>
  <c r="AD5" i="2"/>
  <c r="AI5" i="2"/>
  <c r="AK5" i="2"/>
  <c r="AC5" i="2"/>
  <c r="AJ5" i="2"/>
  <c r="BT8" i="3" l="1"/>
  <c r="BU8" i="3"/>
  <c r="BS8" i="3"/>
  <c r="BR8" i="3"/>
  <c r="BY8" i="3"/>
  <c r="BQ8" i="3"/>
  <c r="BX8" i="3"/>
  <c r="BP8" i="3"/>
  <c r="BW8" i="3"/>
  <c r="BO8" i="3"/>
  <c r="BV8" i="3"/>
  <c r="BN8" i="3"/>
  <c r="AX5" i="2"/>
  <c r="AP5" i="2"/>
  <c r="AW5" i="2"/>
  <c r="AO5" i="2"/>
  <c r="AV5" i="2"/>
  <c r="AU5" i="2"/>
  <c r="AT5" i="2"/>
  <c r="AY5" i="2"/>
  <c r="AQ5" i="2"/>
  <c r="AS5" i="2"/>
  <c r="AZ5" i="2"/>
  <c r="AR5" i="2"/>
  <c r="CJ8" i="3" l="1"/>
  <c r="CB8" i="3"/>
  <c r="CI8" i="3"/>
  <c r="CA8" i="3"/>
  <c r="CH8" i="3"/>
  <c r="BZ8" i="3"/>
  <c r="CG8" i="3"/>
  <c r="CF8" i="3"/>
  <c r="CK8" i="3"/>
  <c r="CE8" i="3"/>
  <c r="CD8" i="3"/>
  <c r="CC8" i="3"/>
  <c r="BF5" i="2"/>
  <c r="BE5" i="2"/>
  <c r="BL5" i="2"/>
  <c r="BD5" i="2"/>
  <c r="BK5" i="2"/>
  <c r="BC5" i="2"/>
  <c r="BG5" i="2"/>
  <c r="BJ5" i="2"/>
  <c r="BB5" i="2"/>
  <c r="BI5" i="2"/>
  <c r="BA5" i="2"/>
  <c r="BH5" i="2"/>
  <c r="CR8" i="3" l="1"/>
  <c r="CQ8" i="3"/>
  <c r="CP8" i="3"/>
  <c r="CW8" i="3"/>
  <c r="CO8" i="3"/>
  <c r="CS8" i="3"/>
  <c r="CV8" i="3"/>
  <c r="CN8" i="3"/>
  <c r="CU8" i="3"/>
  <c r="CM8" i="3"/>
  <c r="CT8" i="3"/>
  <c r="CL8" i="3"/>
  <c r="BV5" i="2"/>
  <c r="BN5" i="2"/>
  <c r="BU5" i="2"/>
  <c r="BM5" i="2"/>
  <c r="BT5" i="2"/>
  <c r="BS5" i="2"/>
  <c r="BR5" i="2"/>
  <c r="BO5" i="2"/>
  <c r="BQ5" i="2"/>
  <c r="BW5" i="2"/>
  <c r="BX5" i="2"/>
  <c r="BP5" i="2"/>
  <c r="DH8" i="3" l="1"/>
  <c r="CZ8" i="3"/>
  <c r="DA8" i="3"/>
  <c r="DG8" i="3"/>
  <c r="CY8" i="3"/>
  <c r="DI8" i="3"/>
  <c r="DF8" i="3"/>
  <c r="CX8" i="3"/>
  <c r="DE8" i="3"/>
  <c r="DD8" i="3"/>
  <c r="DC8" i="3"/>
  <c r="DB8" i="3"/>
  <c r="CD5" i="2"/>
  <c r="CC5" i="2"/>
  <c r="CJ5" i="2"/>
  <c r="CB5" i="2"/>
  <c r="CI5" i="2"/>
  <c r="CA5" i="2"/>
  <c r="CE5" i="2"/>
  <c r="CH5" i="2"/>
  <c r="BZ5" i="2"/>
  <c r="CG5" i="2"/>
  <c r="BY5" i="2"/>
  <c r="CF5" i="2"/>
  <c r="DP8" i="3" l="1"/>
  <c r="DO8" i="3"/>
  <c r="DN8" i="3"/>
  <c r="DU8" i="3"/>
  <c r="DM8" i="3"/>
  <c r="DT8" i="3"/>
  <c r="DL8" i="3"/>
  <c r="DS8" i="3"/>
  <c r="DK8" i="3"/>
  <c r="DR8" i="3"/>
  <c r="DJ8" i="3"/>
  <c r="DQ8" i="3"/>
  <c r="CT5" i="2"/>
  <c r="CL5" i="2"/>
  <c r="CS5" i="2"/>
  <c r="CK5" i="2"/>
  <c r="CM5" i="2"/>
  <c r="CR5" i="2"/>
  <c r="CQ5" i="2"/>
  <c r="CP5" i="2"/>
  <c r="CU5" i="2"/>
  <c r="CO5" i="2"/>
  <c r="CV5" i="2"/>
  <c r="CN5" i="2"/>
  <c r="EF8" i="3" l="1"/>
  <c r="DX8" i="3"/>
  <c r="EE8" i="3"/>
  <c r="DW8" i="3"/>
  <c r="ED8" i="3"/>
  <c r="DV8" i="3"/>
  <c r="EC8" i="3"/>
  <c r="EB8" i="3"/>
  <c r="EG8" i="3"/>
  <c r="EA8" i="3"/>
  <c r="DY8" i="3"/>
  <c r="DZ8" i="3"/>
  <c r="DB5" i="2"/>
  <c r="DA5" i="2"/>
  <c r="DH5" i="2"/>
  <c r="CZ5" i="2"/>
  <c r="DG5" i="2"/>
  <c r="CY5" i="2"/>
  <c r="DF5" i="2"/>
  <c r="CX5" i="2"/>
  <c r="DC5" i="2"/>
  <c r="DE5" i="2"/>
  <c r="CW5" i="2"/>
  <c r="DD5" i="2"/>
  <c r="EN8" i="3" l="1"/>
  <c r="EM8" i="3"/>
  <c r="EL8" i="3"/>
  <c r="ES8" i="3"/>
  <c r="EK8" i="3"/>
  <c r="EO8" i="3"/>
  <c r="ER8" i="3"/>
  <c r="EJ8" i="3"/>
  <c r="EQ8" i="3"/>
  <c r="EI8" i="3"/>
  <c r="EP8" i="3"/>
  <c r="EH8" i="3"/>
  <c r="DR5" i="2"/>
  <c r="DN5" i="2"/>
  <c r="DM5" i="2"/>
  <c r="DT5" i="2"/>
  <c r="DL5" i="2"/>
  <c r="DJ5" i="2"/>
  <c r="DI5" i="2"/>
  <c r="DS5" i="2"/>
  <c r="DQ5" i="2"/>
  <c r="DK5" i="2"/>
  <c r="DP5" i="2"/>
  <c r="DO5" i="2"/>
  <c r="FD8" i="3" l="1"/>
  <c r="EV8" i="3"/>
  <c r="FE8" i="3"/>
  <c r="FC8" i="3"/>
  <c r="EU8" i="3"/>
  <c r="FB8" i="3"/>
  <c r="ET8" i="3"/>
  <c r="FA8" i="3"/>
  <c r="EZ8" i="3"/>
  <c r="EW8" i="3"/>
  <c r="EY8" i="3"/>
  <c r="EX8" i="3"/>
  <c r="DZ5" i="2"/>
  <c r="ED5" i="2"/>
  <c r="DV5" i="2"/>
  <c r="EC5" i="2"/>
  <c r="DU5" i="2"/>
  <c r="EB5" i="2"/>
  <c r="DY5" i="2"/>
  <c r="DX5" i="2"/>
  <c r="DW5" i="2"/>
  <c r="EA5" i="2"/>
  <c r="EF5" i="2"/>
  <c r="EE5" i="2"/>
  <c r="FL8" i="3" l="1"/>
  <c r="FK8" i="3"/>
  <c r="FJ8" i="3"/>
  <c r="FQ8" i="3"/>
  <c r="FI8" i="3"/>
  <c r="FM8" i="3"/>
  <c r="FP8" i="3"/>
  <c r="FH8" i="3"/>
  <c r="FO8" i="3"/>
  <c r="FG8" i="3"/>
  <c r="FN8" i="3"/>
  <c r="FF8" i="3"/>
  <c r="EP5" i="2"/>
  <c r="EH5" i="2"/>
  <c r="EL5" i="2"/>
  <c r="EK5" i="2"/>
  <c r="ER5" i="2"/>
  <c r="EJ5" i="2"/>
  <c r="EO5" i="2"/>
  <c r="EN5" i="2"/>
  <c r="EQ5" i="2"/>
  <c r="EM5" i="2"/>
  <c r="EI5" i="2"/>
  <c r="EG5" i="2"/>
  <c r="GB8" i="3" l="1"/>
  <c r="FT8" i="3"/>
  <c r="GA8" i="3"/>
  <c r="FS8" i="3"/>
  <c r="FZ8" i="3"/>
  <c r="FR8" i="3"/>
  <c r="FY8" i="3"/>
  <c r="FX8" i="3"/>
  <c r="FW8" i="3"/>
  <c r="GC8" i="3"/>
  <c r="FV8" i="3"/>
  <c r="FU8" i="3"/>
  <c r="EX5" i="2"/>
  <c r="FB5" i="2"/>
  <c r="ET5" i="2"/>
  <c r="FA5" i="2"/>
  <c r="ES5" i="2"/>
  <c r="EZ5" i="2"/>
  <c r="FD5" i="2"/>
  <c r="FC5" i="2"/>
  <c r="EY5" i="2"/>
  <c r="EW5" i="2"/>
  <c r="EV5" i="2"/>
  <c r="EU5" i="2"/>
  <c r="GJ8" i="3" l="1"/>
  <c r="GI8" i="3"/>
  <c r="GH8" i="3"/>
  <c r="GK8" i="3"/>
  <c r="GO8" i="3"/>
  <c r="GG8" i="3"/>
  <c r="GN8" i="3"/>
  <c r="GF8" i="3"/>
  <c r="GM8" i="3"/>
  <c r="GE8" i="3"/>
  <c r="GL8" i="3"/>
  <c r="GD8" i="3"/>
  <c r="FN5" i="2"/>
  <c r="FF5" i="2"/>
  <c r="FJ5" i="2"/>
  <c r="FI5" i="2"/>
  <c r="FP5" i="2"/>
  <c r="FH5" i="2"/>
  <c r="FE5" i="2"/>
  <c r="FO5" i="2"/>
  <c r="FM5" i="2"/>
  <c r="FG5" i="2"/>
  <c r="FL5" i="2"/>
  <c r="FK5" i="2"/>
  <c r="GZ8" i="3" l="1"/>
  <c r="GR8" i="3"/>
  <c r="GY8" i="3"/>
  <c r="GQ8" i="3"/>
  <c r="GS8" i="3"/>
  <c r="GX8" i="3"/>
  <c r="GP8" i="3"/>
  <c r="GW8" i="3"/>
  <c r="GV8" i="3"/>
  <c r="GU8" i="3"/>
  <c r="GT8" i="3"/>
  <c r="FV5" i="2"/>
  <c r="FZ5" i="2"/>
  <c r="FR5" i="2"/>
  <c r="FY5" i="2"/>
  <c r="FQ5" i="2"/>
  <c r="FX5" i="2"/>
  <c r="FU5" i="2"/>
  <c r="FT5" i="2"/>
  <c r="FS5" i="2"/>
  <c r="FW5" i="2"/>
  <c r="GB5" i="2"/>
  <c r="GA5" i="2"/>
  <c r="GL5" i="2" l="1"/>
  <c r="GD5" i="2"/>
  <c r="GH5" i="2"/>
  <c r="GG5" i="2"/>
  <c r="GN5" i="2"/>
  <c r="GF5" i="2"/>
  <c r="GK5" i="2"/>
  <c r="GJ5" i="2"/>
  <c r="GI5" i="2"/>
  <c r="GE5" i="2"/>
  <c r="GC5" i="2"/>
  <c r="GM5" i="2"/>
  <c r="GT5" i="2" l="1"/>
  <c r="GX5" i="2"/>
  <c r="GP5" i="2"/>
  <c r="GW5" i="2"/>
  <c r="GO5" i="2"/>
  <c r="GV5" i="2"/>
  <c r="GY5" i="2"/>
  <c r="GU5" i="2"/>
  <c r="GS5" i="2"/>
  <c r="GR5" i="2"/>
  <c r="GQ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Czupik, Ted</author>
  </authors>
  <commentList>
    <comment ref="G13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Prior to May 2018 this represents MISO Make Whole Payments
</t>
        </r>
      </text>
    </comment>
  </commentList>
</comments>
</file>

<file path=xl/sharedStrings.xml><?xml version="1.0" encoding="utf-8"?>
<sst xmlns="http://schemas.openxmlformats.org/spreadsheetml/2006/main" count="638" uniqueCount="79">
  <si>
    <t>DUKE ENERGY KENTUCKY</t>
  </si>
  <si>
    <t>Est</t>
  </si>
  <si>
    <t>S14</t>
  </si>
  <si>
    <t>S105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</si>
  <si>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</si>
  <si>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</si>
  <si>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</si>
  <si>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</si>
  <si>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</si>
  <si>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</si>
  <si>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</si>
  <si>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</si>
  <si>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</si>
  <si>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</si>
  <si>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</si>
  <si>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</si>
  <si>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Dollars ($)</t>
  </si>
  <si>
    <t>A. Company Generation</t>
  </si>
  <si>
    <t>Coal Burned</t>
  </si>
  <si>
    <t>(+)</t>
  </si>
  <si>
    <t>Oil Burned</t>
  </si>
  <si>
    <t>Gas Burned</t>
  </si>
  <si>
    <t>(-)</t>
  </si>
  <si>
    <r>
      <t>Fuel (assigned cost during Forced Outage</t>
    </r>
    <r>
      <rPr>
        <i/>
        <vertAlign val="superscript"/>
        <sz val="10"/>
        <rFont val="Arial"/>
        <family val="2"/>
      </rPr>
      <t>(a)</t>
    </r>
    <r>
      <rPr>
        <sz val="10"/>
        <rFont val="Arial"/>
        <family val="2"/>
      </rPr>
      <t>)</t>
    </r>
  </si>
  <si>
    <r>
      <t>Fuel (substitute cost during Forced Outage</t>
    </r>
    <r>
      <rPr>
        <i/>
        <vertAlign val="superscript"/>
        <sz val="10"/>
        <rFont val="Arial"/>
        <family val="2"/>
      </rPr>
      <t>(a)</t>
    </r>
    <r>
      <rPr>
        <sz val="10"/>
        <rFont val="Arial"/>
        <family val="2"/>
      </rPr>
      <t>)</t>
    </r>
  </si>
  <si>
    <t xml:space="preserve">  Sub-Total</t>
  </si>
  <si>
    <t>B. Purchases</t>
  </si>
  <si>
    <t>Economy Purchases</t>
  </si>
  <si>
    <t>Other Purchases</t>
  </si>
  <si>
    <r>
      <t>Other Purchases (substitute for Forced Outage</t>
    </r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 xml:space="preserve">) </t>
    </r>
  </si>
  <si>
    <t>Less purchases above highest cost units</t>
  </si>
  <si>
    <t xml:space="preserve">C. </t>
  </si>
  <si>
    <t>Non-Native Sales Fuel Costs</t>
  </si>
  <si>
    <t>kWh</t>
  </si>
  <si>
    <t>FUEL COST SCHEDULE</t>
  </si>
  <si>
    <t>Net Fuel Related RTO Billing Line Items</t>
  </si>
  <si>
    <t>SALES SCHEDULE</t>
  </si>
  <si>
    <t>A.</t>
  </si>
  <si>
    <t>Generation (Net)</t>
  </si>
  <si>
    <t>Purchases Including Interchange-In</t>
  </si>
  <si>
    <t xml:space="preserve">   Sub-Total</t>
  </si>
  <si>
    <t>B.</t>
  </si>
  <si>
    <t>Pumped Storage Energy</t>
  </si>
  <si>
    <t>Non-Native Sales Including Interchange Out</t>
  </si>
  <si>
    <r>
      <rPr>
        <vertAlign val="superscript"/>
        <sz val="10"/>
        <rFont val="Arial"/>
        <family val="2"/>
      </rPr>
      <t xml:space="preserve">(a) </t>
    </r>
    <r>
      <rPr>
        <sz val="10"/>
        <rFont val="Arial"/>
        <family val="2"/>
      </rPr>
      <t>)</t>
    </r>
  </si>
  <si>
    <t>C.</t>
  </si>
  <si>
    <t>Total Sales (A - B)</t>
  </si>
  <si>
    <t>(KWH)</t>
  </si>
  <si>
    <t>System Losses</t>
  </si>
  <si>
    <t>12 Month Average Fuel Cost</t>
  </si>
  <si>
    <t>12 Month Average Sales</t>
  </si>
  <si>
    <t>12 Month Average Fuel Rate</t>
  </si>
  <si>
    <t>Base Fuel Rate</t>
  </si>
  <si>
    <t>FAC Rate</t>
  </si>
  <si>
    <t>D. Total Fuel Costs (A + B - C)</t>
  </si>
  <si>
    <t>E. Total Company Over or (Under) Recovery from Schedule 5, Line 14</t>
  </si>
  <si>
    <t xml:space="preserve">F.  Adjustment indicating the difference in actual fuel cost for the </t>
  </si>
  <si>
    <t xml:space="preserve">                         (actual)                    (estimate)         </t>
  </si>
  <si>
    <t>G.  RTO Resettlements for prior periods from Schedule 6, Line G</t>
  </si>
  <si>
    <t>H.  Prior Period Correction</t>
  </si>
  <si>
    <t>I.  Deferral of Current Purchased Power Costs</t>
  </si>
  <si>
    <t>J.  Amount of Deferred Purchased Power Costs included in the filing</t>
  </si>
  <si>
    <t>K.  Grand Total Fuel Cost (D - E + F + G + H - I + J)</t>
  </si>
  <si>
    <t>month of June 2019 and the estimated cost orginally</t>
  </si>
  <si>
    <t>reported (actual)  -  (estimate)</t>
  </si>
  <si>
    <t xml:space="preserve">May </t>
  </si>
  <si>
    <t>month of xxxx 20xx and the estimated cost orginally</t>
  </si>
  <si>
    <t>reported $xxx,xxx -  $xxx,xxx</t>
  </si>
  <si>
    <t>Caclulated Fuel Rate</t>
  </si>
  <si>
    <t>Monthly FAC Rate</t>
  </si>
  <si>
    <t>12 Month Rolling Average Fuel Cost</t>
  </si>
  <si>
    <t>12 Month Rolling Average Sales</t>
  </si>
  <si>
    <t>12 Month Rolling Average Calculated Fuel Rate</t>
  </si>
  <si>
    <t>12 Month Rolling Average FAC Rate</t>
  </si>
  <si>
    <t>Estimated Sales (Schedule 3, Line C)</t>
  </si>
  <si>
    <t>D. Total Fuel Costs (A + B - C - D)</t>
  </si>
  <si>
    <t>E. Total Company Over/(Under) Recovery from Sch 5, Line 14</t>
  </si>
  <si>
    <t>Expense Month</t>
  </si>
  <si>
    <t>Revenue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</si>
</sst>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_(* #,##0_);_(* \(#,##0\);_(* &quot;-&quot;??_);_(@_)"/>
    <numFmt numFmtId="166" formatCode="#,##0.00000_);\(#,##0.00000\)"/>
    <numFmt numFmtId="167" formatCode="#,##0.000000_);\(#,##0.000000\)"/>
    <numFmt numFmtId="168" formatCode="0.000000;\(0.000000\)"/>
  </numFmts>
  <fonts count="1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3" tint="0.39997558519241921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sz val="9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2" applyAlignment="1"/>
    <xf numFmtId="0" fontId="3" fillId="0" borderId="0" xfId="2"/>
    <xf numFmtId="0" fontId="3" fillId="0" borderId="0" xfId="2" applyFill="1"/>
    <xf numFmtId="0" fontId="4" fillId="0" borderId="0" xfId="2" applyFont="1" applyAlignment="1">
      <alignment horizontal="centerContinuous"/>
    </xf>
    <xf numFmtId="0" fontId="3" fillId="0" borderId="0" xfId="2" applyAlignment="1">
      <alignment horizontal="centerContinuous"/>
    </xf>
    <xf numFmtId="0" fontId="3" fillId="0" borderId="0" xfId="2" applyBorder="1" applyAlignment="1">
      <alignment horizontal="centerContinuous"/>
    </xf>
    <xf numFmtId="0" fontId="3" fillId="0" borderId="0" xfId="2" applyBorder="1"/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0" xfId="2" applyFont="1"/>
    <xf numFmtId="17" fontId="4" fillId="0" borderId="0" xfId="2" quotePrefix="1" applyNumberFormat="1" applyFont="1"/>
    <xf numFmtId="39" fontId="6" fillId="0" borderId="0" xfId="2" applyNumberFormat="1" applyFont="1" applyFill="1" applyAlignment="1">
      <alignment horizontal="center"/>
    </xf>
    <xf numFmtId="17" fontId="7" fillId="0" borderId="0" xfId="2" applyNumberFormat="1" applyFont="1" applyAlignment="1">
      <alignment horizontal="center"/>
    </xf>
    <xf numFmtId="17" fontId="7" fillId="0" borderId="0" xfId="2" applyNumberFormat="1" applyFont="1" applyBorder="1" applyAlignment="1">
      <alignment horizontal="center"/>
    </xf>
    <xf numFmtId="0" fontId="3" fillId="0" borderId="0" xfId="2" quotePrefix="1"/>
    <xf numFmtId="0" fontId="8" fillId="0" borderId="0" xfId="2" quotePrefix="1" applyFont="1" applyAlignment="1">
      <alignment horizontal="center" vertical="center"/>
    </xf>
    <xf numFmtId="39" fontId="3" fillId="0" borderId="0" xfId="2" applyNumberFormat="1"/>
    <xf numFmtId="0" fontId="8" fillId="0" borderId="0" xfId="2" applyFont="1" applyAlignment="1">
      <alignment horizontal="center" vertical="center"/>
    </xf>
    <xf numFmtId="0" fontId="3" fillId="0" borderId="0" xfId="2" quotePrefix="1" applyAlignment="1">
      <alignment horizontal="left"/>
    </xf>
    <xf numFmtId="0" fontId="3" fillId="0" borderId="1" xfId="2" quotePrefix="1" applyBorder="1" applyAlignment="1">
      <alignment horizontal="left"/>
    </xf>
    <xf numFmtId="39" fontId="3" fillId="0" borderId="2" xfId="2" applyNumberFormat="1" applyBorder="1"/>
    <xf numFmtId="39" fontId="3" fillId="0" borderId="0" xfId="2" applyNumberFormat="1" applyBorder="1"/>
    <xf numFmtId="0" fontId="3" fillId="0" borderId="0" xfId="2" quotePrefix="1" applyFont="1" applyAlignment="1">
      <alignment horizontal="left"/>
    </xf>
    <xf numFmtId="0" fontId="8" fillId="0" borderId="0" xfId="2" applyFont="1" applyFill="1" applyAlignment="1">
      <alignment horizontal="center" vertical="center"/>
    </xf>
    <xf numFmtId="39" fontId="3" fillId="0" borderId="0" xfId="2" applyNumberFormat="1" applyFill="1"/>
    <xf numFmtId="39" fontId="3" fillId="0" borderId="0" xfId="2" applyNumberFormat="1" applyFill="1" applyBorder="1"/>
    <xf numFmtId="7" fontId="3" fillId="0" borderId="3" xfId="2" applyNumberFormat="1" applyBorder="1"/>
    <xf numFmtId="164" fontId="3" fillId="0" borderId="0" xfId="2" applyNumberFormat="1" applyBorder="1"/>
    <xf numFmtId="3" fontId="3" fillId="0" borderId="0" xfId="2" applyNumberFormat="1"/>
    <xf numFmtId="3" fontId="3" fillId="0" borderId="0" xfId="2" applyNumberFormat="1" applyFont="1" applyAlignment="1">
      <alignment horizontal="center"/>
    </xf>
    <xf numFmtId="3" fontId="11" fillId="0" borderId="0" xfId="2" applyNumberFormat="1" applyFont="1" applyBorder="1"/>
    <xf numFmtId="3" fontId="3" fillId="0" borderId="0" xfId="2" applyNumberFormat="1" applyBorder="1"/>
    <xf numFmtId="0" fontId="3" fillId="0" borderId="0" xfId="2" quotePrefix="1" applyBorder="1" applyAlignment="1">
      <alignment horizontal="left"/>
    </xf>
    <xf numFmtId="0" fontId="3" fillId="0" borderId="0" xfId="2" applyFont="1" applyAlignment="1">
      <alignment horizontal="left"/>
    </xf>
    <xf numFmtId="37" fontId="5" fillId="0" borderId="0" xfId="2" applyNumberFormat="1" applyFont="1" applyBorder="1"/>
    <xf numFmtId="37" fontId="5" fillId="0" borderId="0" xfId="2" applyNumberFormat="1" applyFont="1" applyBorder="1" applyAlignment="1">
      <alignment horizontal="right"/>
    </xf>
    <xf numFmtId="37" fontId="5" fillId="0" borderId="0" xfId="2" applyNumberFormat="1" applyFont="1" applyFill="1" applyBorder="1"/>
    <xf numFmtId="0" fontId="3" fillId="0" borderId="0" xfId="2" applyBorder="1" applyAlignment="1">
      <alignment horizontal="center"/>
    </xf>
    <xf numFmtId="0" fontId="12" fillId="0" borderId="0" xfId="2" applyFont="1" applyAlignment="1">
      <alignment horizontal="left"/>
    </xf>
    <xf numFmtId="39" fontId="5" fillId="0" borderId="1" xfId="2" applyNumberFormat="1" applyFont="1" applyBorder="1"/>
    <xf numFmtId="39" fontId="5" fillId="0" borderId="0" xfId="2" applyNumberFormat="1" applyFont="1" applyBorder="1"/>
    <xf numFmtId="39" fontId="5" fillId="0" borderId="0" xfId="2" applyNumberFormat="1" applyFont="1"/>
    <xf numFmtId="0" fontId="5" fillId="0" borderId="0" xfId="2" applyFont="1"/>
    <xf numFmtId="39" fontId="5" fillId="0" borderId="0" xfId="2" applyNumberFormat="1" applyFont="1" applyAlignment="1">
      <alignment horizontal="right"/>
    </xf>
    <xf numFmtId="39" fontId="5" fillId="0" borderId="0" xfId="2" applyNumberFormat="1" applyFont="1" applyBorder="1" applyAlignment="1">
      <alignment horizontal="right"/>
    </xf>
    <xf numFmtId="39" fontId="5" fillId="0" borderId="0" xfId="2" applyNumberFormat="1" applyFont="1" applyFill="1" applyAlignment="1">
      <alignment horizontal="right"/>
    </xf>
    <xf numFmtId="39" fontId="5" fillId="0" borderId="1" xfId="2" applyNumberFormat="1" applyFont="1" applyBorder="1" applyAlignment="1">
      <alignment horizontal="right"/>
    </xf>
    <xf numFmtId="0" fontId="6" fillId="0" borderId="0" xfId="2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quotePrefix="1" applyFont="1"/>
    <xf numFmtId="0" fontId="0" fillId="0" borderId="0" xfId="0" quotePrefix="1" applyAlignment="1">
      <alignment horizontal="left"/>
    </xf>
    <xf numFmtId="0" fontId="3" fillId="0" borderId="0" xfId="3" quotePrefix="1" applyAlignment="1">
      <alignment horizontal="center"/>
    </xf>
    <xf numFmtId="165" fontId="0" fillId="0" borderId="0" xfId="1" applyNumberFormat="1" applyFont="1" applyFill="1"/>
    <xf numFmtId="0" fontId="3" fillId="0" borderId="0" xfId="3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165" fontId="0" fillId="0" borderId="1" xfId="1" applyNumberFormat="1" applyFont="1" applyFill="1" applyBorder="1"/>
    <xf numFmtId="0" fontId="0" fillId="0" borderId="0" xfId="0" applyAlignment="1">
      <alignment horizontal="left"/>
    </xf>
    <xf numFmtId="165" fontId="0" fillId="0" borderId="0" xfId="0" applyNumberFormat="1" applyFill="1"/>
    <xf numFmtId="0" fontId="3" fillId="0" borderId="0" xfId="0" applyFont="1"/>
    <xf numFmtId="0" fontId="3" fillId="0" borderId="1" xfId="0" quotePrefix="1" applyFont="1" applyFill="1" applyBorder="1" applyAlignment="1">
      <alignment horizontal="left"/>
    </xf>
    <xf numFmtId="0" fontId="3" fillId="0" borderId="0" xfId="3" quotePrefix="1" applyFill="1" applyAlignment="1">
      <alignment horizontal="center"/>
    </xf>
    <xf numFmtId="165" fontId="0" fillId="0" borderId="3" xfId="1" applyNumberFormat="1" applyFont="1" applyFill="1" applyBorder="1"/>
    <xf numFmtId="0" fontId="4" fillId="0" borderId="0" xfId="0" applyFont="1" applyAlignment="1">
      <alignment horizontal="left"/>
    </xf>
    <xf numFmtId="0" fontId="2" fillId="0" borderId="0" xfId="0" applyFont="1"/>
    <xf numFmtId="165" fontId="5" fillId="0" borderId="0" xfId="1" applyNumberFormat="1" applyFont="1" applyFill="1"/>
    <xf numFmtId="165" fontId="5" fillId="0" borderId="1" xfId="1" applyNumberFormat="1" applyFont="1" applyFill="1" applyBorder="1"/>
    <xf numFmtId="165" fontId="0" fillId="0" borderId="0" xfId="0" applyNumberFormat="1"/>
    <xf numFmtId="37" fontId="3" fillId="0" borderId="0" xfId="2" applyNumberFormat="1"/>
    <xf numFmtId="166" fontId="3" fillId="0" borderId="0" xfId="2" applyNumberFormat="1"/>
    <xf numFmtId="167" fontId="3" fillId="0" borderId="0" xfId="2" applyNumberFormat="1"/>
    <xf numFmtId="167" fontId="5" fillId="0" borderId="0" xfId="2" applyNumberFormat="1" applyFont="1" applyBorder="1"/>
    <xf numFmtId="167" fontId="3" fillId="0" borderId="0" xfId="2" applyNumberFormat="1" applyFont="1" applyBorder="1"/>
    <xf numFmtId="0" fontId="8" fillId="0" borderId="0" xfId="2" quotePrefix="1" applyFont="1" applyBorder="1" applyAlignment="1">
      <alignment horizontal="center" vertical="center"/>
    </xf>
    <xf numFmtId="0" fontId="3" fillId="0" borderId="0" xfId="2" quotePrefix="1" applyFont="1" applyBorder="1" applyAlignment="1">
      <alignment horizontal="left"/>
    </xf>
    <xf numFmtId="0" fontId="3" fillId="0" borderId="0" xfId="2" applyFont="1" applyBorder="1" applyAlignment="1">
      <alignment horizontal="left"/>
    </xf>
    <xf numFmtId="39" fontId="3" fillId="0" borderId="2" xfId="2" applyNumberFormat="1" applyFill="1" applyBorder="1"/>
    <xf numFmtId="39" fontId="3" fillId="0" borderId="0" xfId="2" applyNumberFormat="1" applyFill="1" applyAlignment="1">
      <alignment horizontal="right"/>
    </xf>
    <xf numFmtId="39" fontId="5" fillId="0" borderId="1" xfId="2" applyNumberFormat="1" applyFont="1" applyFill="1" applyBorder="1" applyAlignment="1">
      <alignment horizontal="right"/>
    </xf>
    <xf numFmtId="7" fontId="3" fillId="0" borderId="3" xfId="2" applyNumberFormat="1" applyFill="1" applyBorder="1"/>
    <xf numFmtId="164" fontId="3" fillId="0" borderId="0" xfId="2" applyNumberFormat="1" applyFill="1"/>
    <xf numFmtId="3" fontId="3" fillId="0" borderId="0" xfId="2" applyNumberFormat="1" applyFill="1"/>
    <xf numFmtId="37" fontId="5" fillId="0" borderId="0" xfId="2" applyNumberFormat="1" applyFont="1" applyFill="1"/>
    <xf numFmtId="0" fontId="4" fillId="0" borderId="0" xfId="2" applyFont="1" applyFill="1" applyAlignment="1">
      <alignment horizontal="center"/>
    </xf>
    <xf numFmtId="17" fontId="7" fillId="0" borderId="0" xfId="2" applyNumberFormat="1" applyFont="1" applyFill="1" applyAlignment="1">
      <alignment horizontal="center"/>
    </xf>
    <xf numFmtId="0" fontId="8" fillId="0" borderId="0" xfId="3" applyFont="1" applyAlignment="1">
      <alignment horizontal="center" vertical="center"/>
    </xf>
    <xf numFmtId="0" fontId="8" fillId="0" borderId="0" xfId="3" quotePrefix="1" applyFont="1" applyAlignment="1">
      <alignment horizontal="center" vertical="center"/>
    </xf>
    <xf numFmtId="0" fontId="14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3" quotePrefix="1" applyAlignment="1">
      <alignment horizontal="left"/>
    </xf>
    <xf numFmtId="0" fontId="8" fillId="0" borderId="0" xfId="0" applyFont="1" applyAlignment="1">
      <alignment horizontal="center" vertical="center"/>
    </xf>
    <xf numFmtId="0" fontId="3" fillId="0" borderId="0" xfId="2" applyFill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0" fontId="3" fillId="0" borderId="0" xfId="2" applyBorder="1" applyAlignment="1">
      <alignment horizontal="right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43" fontId="5" fillId="0" borderId="0" xfId="0" applyNumberFormat="1" applyFont="1"/>
    <xf numFmtId="44" fontId="5" fillId="0" borderId="0" xfId="0" applyNumberFormat="1" applyFont="1"/>
    <xf numFmtId="44" fontId="0" fillId="0" borderId="0" xfId="0" applyNumberFormat="1" applyBorder="1"/>
    <xf numFmtId="0" fontId="3" fillId="0" borderId="0" xfId="2" applyFill="1" applyBorder="1"/>
    <xf numFmtId="43" fontId="5" fillId="0" borderId="0" xfId="0" applyNumberFormat="1" applyFont="1" applyBorder="1"/>
    <xf numFmtId="0" fontId="0" fillId="0" borderId="0" xfId="0" applyBorder="1"/>
    <xf numFmtId="44" fontId="5" fillId="0" borderId="0" xfId="0" applyNumberFormat="1" applyFont="1" applyBorder="1"/>
    <xf numFmtId="7" fontId="0" fillId="0" borderId="4" xfId="0" applyNumberFormat="1" applyBorder="1"/>
    <xf numFmtId="168" fontId="0" fillId="0" borderId="0" xfId="0" quotePrefix="1" applyNumberFormat="1" applyAlignment="1">
      <alignment horizontal="center"/>
    </xf>
    <xf numFmtId="0" fontId="15" fillId="0" borderId="0" xfId="2" applyFont="1"/>
    <xf numFmtId="5" fontId="0" fillId="2" borderId="8" xfId="0" applyNumberFormat="1" applyFill="1" applyBorder="1" applyAlignment="1">
      <alignment horizontal="right"/>
    </xf>
    <xf numFmtId="5" fontId="0" fillId="2" borderId="9" xfId="0" applyNumberFormat="1" applyFill="1" applyBorder="1" applyAlignment="1">
      <alignment horizontal="right"/>
    </xf>
    <xf numFmtId="5" fontId="0" fillId="2" borderId="10" xfId="0" applyNumberFormat="1" applyFill="1" applyBorder="1" applyAlignment="1">
      <alignment horizontal="right"/>
    </xf>
    <xf numFmtId="37" fontId="0" fillId="2" borderId="11" xfId="4" applyNumberFormat="1" applyFont="1" applyFill="1" applyBorder="1" applyAlignment="1">
      <alignment horizontal="right"/>
    </xf>
    <xf numFmtId="37" fontId="0" fillId="2" borderId="0" xfId="4" applyNumberFormat="1" applyFont="1" applyFill="1" applyBorder="1" applyAlignment="1">
      <alignment horizontal="right"/>
    </xf>
    <xf numFmtId="37" fontId="0" fillId="2" borderId="12" xfId="4" applyNumberFormat="1" applyFont="1" applyFill="1" applyBorder="1" applyAlignment="1">
      <alignment horizontal="right"/>
    </xf>
    <xf numFmtId="167" fontId="0" fillId="2" borderId="11" xfId="0" applyNumberFormat="1" applyFill="1" applyBorder="1" applyAlignment="1">
      <alignment horizontal="right"/>
    </xf>
    <xf numFmtId="167" fontId="0" fillId="2" borderId="0" xfId="0" applyNumberFormat="1" applyFill="1" applyBorder="1" applyAlignment="1">
      <alignment horizontal="right"/>
    </xf>
    <xf numFmtId="167" fontId="0" fillId="2" borderId="12" xfId="0" applyNumberFormat="1" applyFill="1" applyBorder="1" applyAlignment="1">
      <alignment horizontal="right"/>
    </xf>
    <xf numFmtId="167" fontId="0" fillId="2" borderId="13" xfId="0" applyNumberFormat="1" applyFill="1" applyBorder="1" applyAlignment="1">
      <alignment horizontal="right"/>
    </xf>
    <xf numFmtId="167" fontId="0" fillId="2" borderId="1" xfId="0" applyNumberFormat="1" applyFill="1" applyBorder="1" applyAlignment="1">
      <alignment horizontal="right"/>
    </xf>
    <xf numFmtId="167" fontId="0" fillId="2" borderId="14" xfId="0" applyNumberFormat="1" applyFill="1" applyBorder="1" applyAlignment="1">
      <alignment horizontal="right"/>
    </xf>
    <xf numFmtId="37" fontId="0" fillId="0" borderId="0" xfId="4" applyNumberFormat="1" applyFont="1" applyFill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5" fontId="0" fillId="0" borderId="0" xfId="0" applyNumberFormat="1" applyFill="1" applyBorder="1" applyAlignment="1">
      <alignment horizontal="right"/>
    </xf>
    <xf numFmtId="7" fontId="3" fillId="0" borderId="0" xfId="0" applyNumberFormat="1" applyFont="1"/>
  </cellXfs>
  <cellStyles count="5">
    <cellStyle name="Comma" xfId="1" builtinId="3"/>
    <cellStyle name="Currency" xfId="4" builtinId="4"/>
    <cellStyle name="Normal" xfId="0" builtinId="0"/>
    <cellStyle name="Normal 10 2 2" xfId="3" xr:uid="{00000000-0005-0000-0000-000002000000}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2409825</xdr:colOff>
      <xdr:row>4</xdr:row>
      <xdr:rowOff>47626</xdr:rowOff>
    </xdr:from>
    <xdr:to>
      <xdr:col>1</xdr:col>
      <xdr:colOff>2962275</xdr:colOff>
      <xdr:row>4</xdr:row>
      <xdr:rowOff>161925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976A82F2-56C3-4F55-8AC3-A7BECE8B99D3}"/>
            </a:ext>
          </a:extLst>
        </xdr:cNvPr>
        <xdr:cNvSpPr/>
      </xdr:nvSpPr>
      <xdr:spPr>
        <a:xfrm>
          <a:off x="2686050" y="1000126"/>
          <a:ext cx="552450" cy="11429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2400300</xdr:colOff>
      <xdr:row>5</xdr:row>
      <xdr:rowOff>38100</xdr:rowOff>
    </xdr:from>
    <xdr:to>
      <xdr:col>1</xdr:col>
      <xdr:colOff>2952750</xdr:colOff>
      <xdr:row>5</xdr:row>
      <xdr:rowOff>152400</xdr:rowOff>
    </xdr:to>
    <xdr:sp macro="" textlink="">
      <xdr:nvSpPr>
        <xdr:cNvPr id="7" name="Arrow: Right 6">
          <a:extLst>
            <a:ext uri="{FF2B5EF4-FFF2-40B4-BE49-F238E27FC236}">
              <a16:creationId xmlns:a16="http://schemas.microsoft.com/office/drawing/2014/main" id="{80C0092D-449D-4F19-A62F-D0FDF35C81EC}"/>
            </a:ext>
          </a:extLst>
        </xdr:cNvPr>
        <xdr:cNvSpPr/>
      </xdr:nvSpPr>
      <xdr:spPr>
        <a:xfrm>
          <a:off x="2676525" y="1162050"/>
          <a:ext cx="552450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EK%20Rider%20Filings\DEK%20FAC%20Filing\Admin\072019%20DEK%20FAC%20Filing%20for%20092019%20Using%2012%20month%20averag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Sch 1 - Summary"/>
      <sheetName val="Sch 2 - Fuel Cost"/>
      <sheetName val="Sch 3 - Sales"/>
      <sheetName val="EST WS"/>
      <sheetName val="Sch 4 - Final Fuel Cost"/>
      <sheetName val="Sch 5 - Over (Under)"/>
      <sheetName val="Final S14 WS"/>
      <sheetName val="Sch 6 - RTO Fuel Cost"/>
      <sheetName val="Prev Mo Fin Fuel Cost Schedule"/>
      <sheetName val="S105 March"/>
      <sheetName val="Sch 7 - Prior Period"/>
    </sheetNames>
    <sheetDataSet>
      <sheetData sheetId="0" refreshError="1"/>
      <sheetData sheetId="1"/>
      <sheetData sheetId="2" refreshError="1"/>
      <sheetData sheetId="3" refreshError="1"/>
      <sheetData sheetId="4">
        <row r="90">
          <cell r="O90">
            <v>6.3E-2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39421-B9AD-4C99-8FFA-FFF0F995D9B1}">
  <dimension ref="A1:AJ85"/>
  <sheetViews>
    <sheetView tabSelected="1" view="pageLayout" zoomScaleNormal="80" workbookViewId="0">
      <selection activeCell="S51" sqref="S51"/>
    </sheetView>
  </sheetViews>
  <sheetFormatPr defaultRowHeight="12.75" x14ac:dyDescent="0.2"/>
  <cols>
    <col min="1" max="1" width="4" style="2" customWidth="1"/>
    <col min="2" max="2" width="51.28515625" style="2" customWidth="1"/>
    <col min="3" max="3" width="3.7109375" style="2" customWidth="1"/>
    <col min="4" max="14" width="13.42578125" style="2" bestFit="1" customWidth="1"/>
    <col min="15" max="22" width="14.42578125" style="2" bestFit="1" customWidth="1"/>
    <col min="23" max="23" width="13.42578125" style="2" bestFit="1" customWidth="1"/>
    <col min="24" max="25" width="14.42578125" style="2" bestFit="1" customWidth="1"/>
    <col min="26" max="26" width="14.7109375" style="2" bestFit="1" customWidth="1"/>
    <col min="27" max="29" width="14.42578125" style="2" bestFit="1" customWidth="1"/>
    <col min="30" max="30" width="14.7109375" style="2" bestFit="1" customWidth="1"/>
    <col min="31" max="31" width="17.28515625" style="2" customWidth="1"/>
    <col min="32" max="271" width="9.140625" style="2"/>
    <col min="272" max="272" width="4" style="2" customWidth="1"/>
    <col min="273" max="273" width="50.28515625" style="2" customWidth="1"/>
    <col min="274" max="274" width="3.7109375" style="2" customWidth="1"/>
    <col min="275" max="275" width="17" style="2" customWidth="1"/>
    <col min="276" max="277" width="13.42578125" style="2" bestFit="1" customWidth="1"/>
    <col min="278" max="286" width="16.7109375" style="2" customWidth="1"/>
    <col min="287" max="287" width="17.28515625" style="2" customWidth="1"/>
    <col min="288" max="527" width="9.140625" style="2"/>
    <col min="528" max="528" width="4" style="2" customWidth="1"/>
    <col min="529" max="529" width="50.28515625" style="2" customWidth="1"/>
    <col min="530" max="530" width="3.7109375" style="2" customWidth="1"/>
    <col min="531" max="531" width="17" style="2" customWidth="1"/>
    <col min="532" max="533" width="13.42578125" style="2" bestFit="1" customWidth="1"/>
    <col min="534" max="542" width="16.7109375" style="2" customWidth="1"/>
    <col min="543" max="543" width="17.28515625" style="2" customWidth="1"/>
    <col min="544" max="783" width="9.140625" style="2"/>
    <col min="784" max="784" width="4" style="2" customWidth="1"/>
    <col min="785" max="785" width="50.28515625" style="2" customWidth="1"/>
    <col min="786" max="786" width="3.7109375" style="2" customWidth="1"/>
    <col min="787" max="787" width="17" style="2" customWidth="1"/>
    <col min="788" max="789" width="13.42578125" style="2" bestFit="1" customWidth="1"/>
    <col min="790" max="798" width="16.7109375" style="2" customWidth="1"/>
    <col min="799" max="799" width="17.28515625" style="2" customWidth="1"/>
    <col min="800" max="1039" width="9.140625" style="2"/>
    <col min="1040" max="1040" width="4" style="2" customWidth="1"/>
    <col min="1041" max="1041" width="50.28515625" style="2" customWidth="1"/>
    <col min="1042" max="1042" width="3.7109375" style="2" customWidth="1"/>
    <col min="1043" max="1043" width="17" style="2" customWidth="1"/>
    <col min="1044" max="1045" width="13.42578125" style="2" bestFit="1" customWidth="1"/>
    <col min="1046" max="1054" width="16.7109375" style="2" customWidth="1"/>
    <col min="1055" max="1055" width="17.28515625" style="2" customWidth="1"/>
    <col min="1056" max="1295" width="9.140625" style="2"/>
    <col min="1296" max="1296" width="4" style="2" customWidth="1"/>
    <col min="1297" max="1297" width="50.28515625" style="2" customWidth="1"/>
    <col min="1298" max="1298" width="3.7109375" style="2" customWidth="1"/>
    <col min="1299" max="1299" width="17" style="2" customWidth="1"/>
    <col min="1300" max="1301" width="13.42578125" style="2" bestFit="1" customWidth="1"/>
    <col min="1302" max="1310" width="16.7109375" style="2" customWidth="1"/>
    <col min="1311" max="1311" width="17.28515625" style="2" customWidth="1"/>
    <col min="1312" max="1551" width="9.140625" style="2"/>
    <col min="1552" max="1552" width="4" style="2" customWidth="1"/>
    <col min="1553" max="1553" width="50.28515625" style="2" customWidth="1"/>
    <col min="1554" max="1554" width="3.7109375" style="2" customWidth="1"/>
    <col min="1555" max="1555" width="17" style="2" customWidth="1"/>
    <col min="1556" max="1557" width="13.42578125" style="2" bestFit="1" customWidth="1"/>
    <col min="1558" max="1566" width="16.7109375" style="2" customWidth="1"/>
    <col min="1567" max="1567" width="17.28515625" style="2" customWidth="1"/>
    <col min="1568" max="1807" width="9.140625" style="2"/>
    <col min="1808" max="1808" width="4" style="2" customWidth="1"/>
    <col min="1809" max="1809" width="50.28515625" style="2" customWidth="1"/>
    <col min="1810" max="1810" width="3.7109375" style="2" customWidth="1"/>
    <col min="1811" max="1811" width="17" style="2" customWidth="1"/>
    <col min="1812" max="1813" width="13.42578125" style="2" bestFit="1" customWidth="1"/>
    <col min="1814" max="1822" width="16.7109375" style="2" customWidth="1"/>
    <col min="1823" max="1823" width="17.28515625" style="2" customWidth="1"/>
    <col min="1824" max="2063" width="9.140625" style="2"/>
    <col min="2064" max="2064" width="4" style="2" customWidth="1"/>
    <col min="2065" max="2065" width="50.28515625" style="2" customWidth="1"/>
    <col min="2066" max="2066" width="3.7109375" style="2" customWidth="1"/>
    <col min="2067" max="2067" width="17" style="2" customWidth="1"/>
    <col min="2068" max="2069" width="13.42578125" style="2" bestFit="1" customWidth="1"/>
    <col min="2070" max="2078" width="16.7109375" style="2" customWidth="1"/>
    <col min="2079" max="2079" width="17.28515625" style="2" customWidth="1"/>
    <col min="2080" max="2319" width="9.140625" style="2"/>
    <col min="2320" max="2320" width="4" style="2" customWidth="1"/>
    <col min="2321" max="2321" width="50.28515625" style="2" customWidth="1"/>
    <col min="2322" max="2322" width="3.7109375" style="2" customWidth="1"/>
    <col min="2323" max="2323" width="17" style="2" customWidth="1"/>
    <col min="2324" max="2325" width="13.42578125" style="2" bestFit="1" customWidth="1"/>
    <col min="2326" max="2334" width="16.7109375" style="2" customWidth="1"/>
    <col min="2335" max="2335" width="17.28515625" style="2" customWidth="1"/>
    <col min="2336" max="2575" width="9.140625" style="2"/>
    <col min="2576" max="2576" width="4" style="2" customWidth="1"/>
    <col min="2577" max="2577" width="50.28515625" style="2" customWidth="1"/>
    <col min="2578" max="2578" width="3.7109375" style="2" customWidth="1"/>
    <col min="2579" max="2579" width="17" style="2" customWidth="1"/>
    <col min="2580" max="2581" width="13.42578125" style="2" bestFit="1" customWidth="1"/>
    <col min="2582" max="2590" width="16.7109375" style="2" customWidth="1"/>
    <col min="2591" max="2591" width="17.28515625" style="2" customWidth="1"/>
    <col min="2592" max="2831" width="9.140625" style="2"/>
    <col min="2832" max="2832" width="4" style="2" customWidth="1"/>
    <col min="2833" max="2833" width="50.28515625" style="2" customWidth="1"/>
    <col min="2834" max="2834" width="3.7109375" style="2" customWidth="1"/>
    <col min="2835" max="2835" width="17" style="2" customWidth="1"/>
    <col min="2836" max="2837" width="13.42578125" style="2" bestFit="1" customWidth="1"/>
    <col min="2838" max="2846" width="16.7109375" style="2" customWidth="1"/>
    <col min="2847" max="2847" width="17.28515625" style="2" customWidth="1"/>
    <col min="2848" max="3087" width="9.140625" style="2"/>
    <col min="3088" max="3088" width="4" style="2" customWidth="1"/>
    <col min="3089" max="3089" width="50.28515625" style="2" customWidth="1"/>
    <col min="3090" max="3090" width="3.7109375" style="2" customWidth="1"/>
    <col min="3091" max="3091" width="17" style="2" customWidth="1"/>
    <col min="3092" max="3093" width="13.42578125" style="2" bestFit="1" customWidth="1"/>
    <col min="3094" max="3102" width="16.7109375" style="2" customWidth="1"/>
    <col min="3103" max="3103" width="17.28515625" style="2" customWidth="1"/>
    <col min="3104" max="3343" width="9.140625" style="2"/>
    <col min="3344" max="3344" width="4" style="2" customWidth="1"/>
    <col min="3345" max="3345" width="50.28515625" style="2" customWidth="1"/>
    <col min="3346" max="3346" width="3.7109375" style="2" customWidth="1"/>
    <col min="3347" max="3347" width="17" style="2" customWidth="1"/>
    <col min="3348" max="3349" width="13.42578125" style="2" bestFit="1" customWidth="1"/>
    <col min="3350" max="3358" width="16.7109375" style="2" customWidth="1"/>
    <col min="3359" max="3359" width="17.28515625" style="2" customWidth="1"/>
    <col min="3360" max="3599" width="9.140625" style="2"/>
    <col min="3600" max="3600" width="4" style="2" customWidth="1"/>
    <col min="3601" max="3601" width="50.28515625" style="2" customWidth="1"/>
    <col min="3602" max="3602" width="3.7109375" style="2" customWidth="1"/>
    <col min="3603" max="3603" width="17" style="2" customWidth="1"/>
    <col min="3604" max="3605" width="13.42578125" style="2" bestFit="1" customWidth="1"/>
    <col min="3606" max="3614" width="16.7109375" style="2" customWidth="1"/>
    <col min="3615" max="3615" width="17.28515625" style="2" customWidth="1"/>
    <col min="3616" max="3855" width="9.140625" style="2"/>
    <col min="3856" max="3856" width="4" style="2" customWidth="1"/>
    <col min="3857" max="3857" width="50.28515625" style="2" customWidth="1"/>
    <col min="3858" max="3858" width="3.7109375" style="2" customWidth="1"/>
    <col min="3859" max="3859" width="17" style="2" customWidth="1"/>
    <col min="3860" max="3861" width="13.42578125" style="2" bestFit="1" customWidth="1"/>
    <col min="3862" max="3870" width="16.7109375" style="2" customWidth="1"/>
    <col min="3871" max="3871" width="17.28515625" style="2" customWidth="1"/>
    <col min="3872" max="4111" width="9.140625" style="2"/>
    <col min="4112" max="4112" width="4" style="2" customWidth="1"/>
    <col min="4113" max="4113" width="50.28515625" style="2" customWidth="1"/>
    <col min="4114" max="4114" width="3.7109375" style="2" customWidth="1"/>
    <col min="4115" max="4115" width="17" style="2" customWidth="1"/>
    <col min="4116" max="4117" width="13.42578125" style="2" bestFit="1" customWidth="1"/>
    <col min="4118" max="4126" width="16.7109375" style="2" customWidth="1"/>
    <col min="4127" max="4127" width="17.28515625" style="2" customWidth="1"/>
    <col min="4128" max="4367" width="9.140625" style="2"/>
    <col min="4368" max="4368" width="4" style="2" customWidth="1"/>
    <col min="4369" max="4369" width="50.28515625" style="2" customWidth="1"/>
    <col min="4370" max="4370" width="3.7109375" style="2" customWidth="1"/>
    <col min="4371" max="4371" width="17" style="2" customWidth="1"/>
    <col min="4372" max="4373" width="13.42578125" style="2" bestFit="1" customWidth="1"/>
    <col min="4374" max="4382" width="16.7109375" style="2" customWidth="1"/>
    <col min="4383" max="4383" width="17.28515625" style="2" customWidth="1"/>
    <col min="4384" max="4623" width="9.140625" style="2"/>
    <col min="4624" max="4624" width="4" style="2" customWidth="1"/>
    <col min="4625" max="4625" width="50.28515625" style="2" customWidth="1"/>
    <col min="4626" max="4626" width="3.7109375" style="2" customWidth="1"/>
    <col min="4627" max="4627" width="17" style="2" customWidth="1"/>
    <col min="4628" max="4629" width="13.42578125" style="2" bestFit="1" customWidth="1"/>
    <col min="4630" max="4638" width="16.7109375" style="2" customWidth="1"/>
    <col min="4639" max="4639" width="17.28515625" style="2" customWidth="1"/>
    <col min="4640" max="4879" width="9.140625" style="2"/>
    <col min="4880" max="4880" width="4" style="2" customWidth="1"/>
    <col min="4881" max="4881" width="50.28515625" style="2" customWidth="1"/>
    <col min="4882" max="4882" width="3.7109375" style="2" customWidth="1"/>
    <col min="4883" max="4883" width="17" style="2" customWidth="1"/>
    <col min="4884" max="4885" width="13.42578125" style="2" bestFit="1" customWidth="1"/>
    <col min="4886" max="4894" width="16.7109375" style="2" customWidth="1"/>
    <col min="4895" max="4895" width="17.28515625" style="2" customWidth="1"/>
    <col min="4896" max="5135" width="9.140625" style="2"/>
    <col min="5136" max="5136" width="4" style="2" customWidth="1"/>
    <col min="5137" max="5137" width="50.28515625" style="2" customWidth="1"/>
    <col min="5138" max="5138" width="3.7109375" style="2" customWidth="1"/>
    <col min="5139" max="5139" width="17" style="2" customWidth="1"/>
    <col min="5140" max="5141" width="13.42578125" style="2" bestFit="1" customWidth="1"/>
    <col min="5142" max="5150" width="16.7109375" style="2" customWidth="1"/>
    <col min="5151" max="5151" width="17.28515625" style="2" customWidth="1"/>
    <col min="5152" max="5391" width="9.140625" style="2"/>
    <col min="5392" max="5392" width="4" style="2" customWidth="1"/>
    <col min="5393" max="5393" width="50.28515625" style="2" customWidth="1"/>
    <col min="5394" max="5394" width="3.7109375" style="2" customWidth="1"/>
    <col min="5395" max="5395" width="17" style="2" customWidth="1"/>
    <col min="5396" max="5397" width="13.42578125" style="2" bestFit="1" customWidth="1"/>
    <col min="5398" max="5406" width="16.7109375" style="2" customWidth="1"/>
    <col min="5407" max="5407" width="17.28515625" style="2" customWidth="1"/>
    <col min="5408" max="5647" width="9.140625" style="2"/>
    <col min="5648" max="5648" width="4" style="2" customWidth="1"/>
    <col min="5649" max="5649" width="50.28515625" style="2" customWidth="1"/>
    <col min="5650" max="5650" width="3.7109375" style="2" customWidth="1"/>
    <col min="5651" max="5651" width="17" style="2" customWidth="1"/>
    <col min="5652" max="5653" width="13.42578125" style="2" bestFit="1" customWidth="1"/>
    <col min="5654" max="5662" width="16.7109375" style="2" customWidth="1"/>
    <col min="5663" max="5663" width="17.28515625" style="2" customWidth="1"/>
    <col min="5664" max="5903" width="9.140625" style="2"/>
    <col min="5904" max="5904" width="4" style="2" customWidth="1"/>
    <col min="5905" max="5905" width="50.28515625" style="2" customWidth="1"/>
    <col min="5906" max="5906" width="3.7109375" style="2" customWidth="1"/>
    <col min="5907" max="5907" width="17" style="2" customWidth="1"/>
    <col min="5908" max="5909" width="13.42578125" style="2" bestFit="1" customWidth="1"/>
    <col min="5910" max="5918" width="16.7109375" style="2" customWidth="1"/>
    <col min="5919" max="5919" width="17.28515625" style="2" customWidth="1"/>
    <col min="5920" max="6159" width="9.140625" style="2"/>
    <col min="6160" max="6160" width="4" style="2" customWidth="1"/>
    <col min="6161" max="6161" width="50.28515625" style="2" customWidth="1"/>
    <col min="6162" max="6162" width="3.7109375" style="2" customWidth="1"/>
    <col min="6163" max="6163" width="17" style="2" customWidth="1"/>
    <col min="6164" max="6165" width="13.42578125" style="2" bestFit="1" customWidth="1"/>
    <col min="6166" max="6174" width="16.7109375" style="2" customWidth="1"/>
    <col min="6175" max="6175" width="17.28515625" style="2" customWidth="1"/>
    <col min="6176" max="6415" width="9.140625" style="2"/>
    <col min="6416" max="6416" width="4" style="2" customWidth="1"/>
    <col min="6417" max="6417" width="50.28515625" style="2" customWidth="1"/>
    <col min="6418" max="6418" width="3.7109375" style="2" customWidth="1"/>
    <col min="6419" max="6419" width="17" style="2" customWidth="1"/>
    <col min="6420" max="6421" width="13.42578125" style="2" bestFit="1" customWidth="1"/>
    <col min="6422" max="6430" width="16.7109375" style="2" customWidth="1"/>
    <col min="6431" max="6431" width="17.28515625" style="2" customWidth="1"/>
    <col min="6432" max="6671" width="9.140625" style="2"/>
    <col min="6672" max="6672" width="4" style="2" customWidth="1"/>
    <col min="6673" max="6673" width="50.28515625" style="2" customWidth="1"/>
    <col min="6674" max="6674" width="3.7109375" style="2" customWidth="1"/>
    <col min="6675" max="6675" width="17" style="2" customWidth="1"/>
    <col min="6676" max="6677" width="13.42578125" style="2" bestFit="1" customWidth="1"/>
    <col min="6678" max="6686" width="16.7109375" style="2" customWidth="1"/>
    <col min="6687" max="6687" width="17.28515625" style="2" customWidth="1"/>
    <col min="6688" max="6927" width="9.140625" style="2"/>
    <col min="6928" max="6928" width="4" style="2" customWidth="1"/>
    <col min="6929" max="6929" width="50.28515625" style="2" customWidth="1"/>
    <col min="6930" max="6930" width="3.7109375" style="2" customWidth="1"/>
    <col min="6931" max="6931" width="17" style="2" customWidth="1"/>
    <col min="6932" max="6933" width="13.42578125" style="2" bestFit="1" customWidth="1"/>
    <col min="6934" max="6942" width="16.7109375" style="2" customWidth="1"/>
    <col min="6943" max="6943" width="17.28515625" style="2" customWidth="1"/>
    <col min="6944" max="7183" width="9.140625" style="2"/>
    <col min="7184" max="7184" width="4" style="2" customWidth="1"/>
    <col min="7185" max="7185" width="50.28515625" style="2" customWidth="1"/>
    <col min="7186" max="7186" width="3.7109375" style="2" customWidth="1"/>
    <col min="7187" max="7187" width="17" style="2" customWidth="1"/>
    <col min="7188" max="7189" width="13.42578125" style="2" bestFit="1" customWidth="1"/>
    <col min="7190" max="7198" width="16.7109375" style="2" customWidth="1"/>
    <col min="7199" max="7199" width="17.28515625" style="2" customWidth="1"/>
    <col min="7200" max="7439" width="9.140625" style="2"/>
    <col min="7440" max="7440" width="4" style="2" customWidth="1"/>
    <col min="7441" max="7441" width="50.28515625" style="2" customWidth="1"/>
    <col min="7442" max="7442" width="3.7109375" style="2" customWidth="1"/>
    <col min="7443" max="7443" width="17" style="2" customWidth="1"/>
    <col min="7444" max="7445" width="13.42578125" style="2" bestFit="1" customWidth="1"/>
    <col min="7446" max="7454" width="16.7109375" style="2" customWidth="1"/>
    <col min="7455" max="7455" width="17.28515625" style="2" customWidth="1"/>
    <col min="7456" max="7695" width="9.140625" style="2"/>
    <col min="7696" max="7696" width="4" style="2" customWidth="1"/>
    <col min="7697" max="7697" width="50.28515625" style="2" customWidth="1"/>
    <col min="7698" max="7698" width="3.7109375" style="2" customWidth="1"/>
    <col min="7699" max="7699" width="17" style="2" customWidth="1"/>
    <col min="7700" max="7701" width="13.42578125" style="2" bestFit="1" customWidth="1"/>
    <col min="7702" max="7710" width="16.7109375" style="2" customWidth="1"/>
    <col min="7711" max="7711" width="17.28515625" style="2" customWidth="1"/>
    <col min="7712" max="7951" width="9.140625" style="2"/>
    <col min="7952" max="7952" width="4" style="2" customWidth="1"/>
    <col min="7953" max="7953" width="50.28515625" style="2" customWidth="1"/>
    <col min="7954" max="7954" width="3.7109375" style="2" customWidth="1"/>
    <col min="7955" max="7955" width="17" style="2" customWidth="1"/>
    <col min="7956" max="7957" width="13.42578125" style="2" bestFit="1" customWidth="1"/>
    <col min="7958" max="7966" width="16.7109375" style="2" customWidth="1"/>
    <col min="7967" max="7967" width="17.28515625" style="2" customWidth="1"/>
    <col min="7968" max="8207" width="9.140625" style="2"/>
    <col min="8208" max="8208" width="4" style="2" customWidth="1"/>
    <col min="8209" max="8209" width="50.28515625" style="2" customWidth="1"/>
    <col min="8210" max="8210" width="3.7109375" style="2" customWidth="1"/>
    <col min="8211" max="8211" width="17" style="2" customWidth="1"/>
    <col min="8212" max="8213" width="13.42578125" style="2" bestFit="1" customWidth="1"/>
    <col min="8214" max="8222" width="16.7109375" style="2" customWidth="1"/>
    <col min="8223" max="8223" width="17.28515625" style="2" customWidth="1"/>
    <col min="8224" max="8463" width="9.140625" style="2"/>
    <col min="8464" max="8464" width="4" style="2" customWidth="1"/>
    <col min="8465" max="8465" width="50.28515625" style="2" customWidth="1"/>
    <col min="8466" max="8466" width="3.7109375" style="2" customWidth="1"/>
    <col min="8467" max="8467" width="17" style="2" customWidth="1"/>
    <col min="8468" max="8469" width="13.42578125" style="2" bestFit="1" customWidth="1"/>
    <col min="8470" max="8478" width="16.7109375" style="2" customWidth="1"/>
    <col min="8479" max="8479" width="17.28515625" style="2" customWidth="1"/>
    <col min="8480" max="8719" width="9.140625" style="2"/>
    <col min="8720" max="8720" width="4" style="2" customWidth="1"/>
    <col min="8721" max="8721" width="50.28515625" style="2" customWidth="1"/>
    <col min="8722" max="8722" width="3.7109375" style="2" customWidth="1"/>
    <col min="8723" max="8723" width="17" style="2" customWidth="1"/>
    <col min="8724" max="8725" width="13.42578125" style="2" bestFit="1" customWidth="1"/>
    <col min="8726" max="8734" width="16.7109375" style="2" customWidth="1"/>
    <col min="8735" max="8735" width="17.28515625" style="2" customWidth="1"/>
    <col min="8736" max="8975" width="9.140625" style="2"/>
    <col min="8976" max="8976" width="4" style="2" customWidth="1"/>
    <col min="8977" max="8977" width="50.28515625" style="2" customWidth="1"/>
    <col min="8978" max="8978" width="3.7109375" style="2" customWidth="1"/>
    <col min="8979" max="8979" width="17" style="2" customWidth="1"/>
    <col min="8980" max="8981" width="13.42578125" style="2" bestFit="1" customWidth="1"/>
    <col min="8982" max="8990" width="16.7109375" style="2" customWidth="1"/>
    <col min="8991" max="8991" width="17.28515625" style="2" customWidth="1"/>
    <col min="8992" max="9231" width="9.140625" style="2"/>
    <col min="9232" max="9232" width="4" style="2" customWidth="1"/>
    <col min="9233" max="9233" width="50.28515625" style="2" customWidth="1"/>
    <col min="9234" max="9234" width="3.7109375" style="2" customWidth="1"/>
    <col min="9235" max="9235" width="17" style="2" customWidth="1"/>
    <col min="9236" max="9237" width="13.42578125" style="2" bestFit="1" customWidth="1"/>
    <col min="9238" max="9246" width="16.7109375" style="2" customWidth="1"/>
    <col min="9247" max="9247" width="17.28515625" style="2" customWidth="1"/>
    <col min="9248" max="9487" width="9.140625" style="2"/>
    <col min="9488" max="9488" width="4" style="2" customWidth="1"/>
    <col min="9489" max="9489" width="50.28515625" style="2" customWidth="1"/>
    <col min="9490" max="9490" width="3.7109375" style="2" customWidth="1"/>
    <col min="9491" max="9491" width="17" style="2" customWidth="1"/>
    <col min="9492" max="9493" width="13.42578125" style="2" bestFit="1" customWidth="1"/>
    <col min="9494" max="9502" width="16.7109375" style="2" customWidth="1"/>
    <col min="9503" max="9503" width="17.28515625" style="2" customWidth="1"/>
    <col min="9504" max="9743" width="9.140625" style="2"/>
    <col min="9744" max="9744" width="4" style="2" customWidth="1"/>
    <col min="9745" max="9745" width="50.28515625" style="2" customWidth="1"/>
    <col min="9746" max="9746" width="3.7109375" style="2" customWidth="1"/>
    <col min="9747" max="9747" width="17" style="2" customWidth="1"/>
    <col min="9748" max="9749" width="13.42578125" style="2" bestFit="1" customWidth="1"/>
    <col min="9750" max="9758" width="16.7109375" style="2" customWidth="1"/>
    <col min="9759" max="9759" width="17.28515625" style="2" customWidth="1"/>
    <col min="9760" max="9999" width="9.140625" style="2"/>
    <col min="10000" max="10000" width="4" style="2" customWidth="1"/>
    <col min="10001" max="10001" width="50.28515625" style="2" customWidth="1"/>
    <col min="10002" max="10002" width="3.7109375" style="2" customWidth="1"/>
    <col min="10003" max="10003" width="17" style="2" customWidth="1"/>
    <col min="10004" max="10005" width="13.42578125" style="2" bestFit="1" customWidth="1"/>
    <col min="10006" max="10014" width="16.7109375" style="2" customWidth="1"/>
    <col min="10015" max="10015" width="17.28515625" style="2" customWidth="1"/>
    <col min="10016" max="10255" width="9.140625" style="2"/>
    <col min="10256" max="10256" width="4" style="2" customWidth="1"/>
    <col min="10257" max="10257" width="50.28515625" style="2" customWidth="1"/>
    <col min="10258" max="10258" width="3.7109375" style="2" customWidth="1"/>
    <col min="10259" max="10259" width="17" style="2" customWidth="1"/>
    <col min="10260" max="10261" width="13.42578125" style="2" bestFit="1" customWidth="1"/>
    <col min="10262" max="10270" width="16.7109375" style="2" customWidth="1"/>
    <col min="10271" max="10271" width="17.28515625" style="2" customWidth="1"/>
    <col min="10272" max="10511" width="9.140625" style="2"/>
    <col min="10512" max="10512" width="4" style="2" customWidth="1"/>
    <col min="10513" max="10513" width="50.28515625" style="2" customWidth="1"/>
    <col min="10514" max="10514" width="3.7109375" style="2" customWidth="1"/>
    <col min="10515" max="10515" width="17" style="2" customWidth="1"/>
    <col min="10516" max="10517" width="13.42578125" style="2" bestFit="1" customWidth="1"/>
    <col min="10518" max="10526" width="16.7109375" style="2" customWidth="1"/>
    <col min="10527" max="10527" width="17.28515625" style="2" customWidth="1"/>
    <col min="10528" max="10767" width="9.140625" style="2"/>
    <col min="10768" max="10768" width="4" style="2" customWidth="1"/>
    <col min="10769" max="10769" width="50.28515625" style="2" customWidth="1"/>
    <col min="10770" max="10770" width="3.7109375" style="2" customWidth="1"/>
    <col min="10771" max="10771" width="17" style="2" customWidth="1"/>
    <col min="10772" max="10773" width="13.42578125" style="2" bestFit="1" customWidth="1"/>
    <col min="10774" max="10782" width="16.7109375" style="2" customWidth="1"/>
    <col min="10783" max="10783" width="17.28515625" style="2" customWidth="1"/>
    <col min="10784" max="11023" width="9.140625" style="2"/>
    <col min="11024" max="11024" width="4" style="2" customWidth="1"/>
    <col min="11025" max="11025" width="50.28515625" style="2" customWidth="1"/>
    <col min="11026" max="11026" width="3.7109375" style="2" customWidth="1"/>
    <col min="11027" max="11027" width="17" style="2" customWidth="1"/>
    <col min="11028" max="11029" width="13.42578125" style="2" bestFit="1" customWidth="1"/>
    <col min="11030" max="11038" width="16.7109375" style="2" customWidth="1"/>
    <col min="11039" max="11039" width="17.28515625" style="2" customWidth="1"/>
    <col min="11040" max="11279" width="9.140625" style="2"/>
    <col min="11280" max="11280" width="4" style="2" customWidth="1"/>
    <col min="11281" max="11281" width="50.28515625" style="2" customWidth="1"/>
    <col min="11282" max="11282" width="3.7109375" style="2" customWidth="1"/>
    <col min="11283" max="11283" width="17" style="2" customWidth="1"/>
    <col min="11284" max="11285" width="13.42578125" style="2" bestFit="1" customWidth="1"/>
    <col min="11286" max="11294" width="16.7109375" style="2" customWidth="1"/>
    <col min="11295" max="11295" width="17.28515625" style="2" customWidth="1"/>
    <col min="11296" max="11535" width="9.140625" style="2"/>
    <col min="11536" max="11536" width="4" style="2" customWidth="1"/>
    <col min="11537" max="11537" width="50.28515625" style="2" customWidth="1"/>
    <col min="11538" max="11538" width="3.7109375" style="2" customWidth="1"/>
    <col min="11539" max="11539" width="17" style="2" customWidth="1"/>
    <col min="11540" max="11541" width="13.42578125" style="2" bestFit="1" customWidth="1"/>
    <col min="11542" max="11550" width="16.7109375" style="2" customWidth="1"/>
    <col min="11551" max="11551" width="17.28515625" style="2" customWidth="1"/>
    <col min="11552" max="11791" width="9.140625" style="2"/>
    <col min="11792" max="11792" width="4" style="2" customWidth="1"/>
    <col min="11793" max="11793" width="50.28515625" style="2" customWidth="1"/>
    <col min="11794" max="11794" width="3.7109375" style="2" customWidth="1"/>
    <col min="11795" max="11795" width="17" style="2" customWidth="1"/>
    <col min="11796" max="11797" width="13.42578125" style="2" bestFit="1" customWidth="1"/>
    <col min="11798" max="11806" width="16.7109375" style="2" customWidth="1"/>
    <col min="11807" max="11807" width="17.28515625" style="2" customWidth="1"/>
    <col min="11808" max="12047" width="9.140625" style="2"/>
    <col min="12048" max="12048" width="4" style="2" customWidth="1"/>
    <col min="12049" max="12049" width="50.28515625" style="2" customWidth="1"/>
    <col min="12050" max="12050" width="3.7109375" style="2" customWidth="1"/>
    <col min="12051" max="12051" width="17" style="2" customWidth="1"/>
    <col min="12052" max="12053" width="13.42578125" style="2" bestFit="1" customWidth="1"/>
    <col min="12054" max="12062" width="16.7109375" style="2" customWidth="1"/>
    <col min="12063" max="12063" width="17.28515625" style="2" customWidth="1"/>
    <col min="12064" max="12303" width="9.140625" style="2"/>
    <col min="12304" max="12304" width="4" style="2" customWidth="1"/>
    <col min="12305" max="12305" width="50.28515625" style="2" customWidth="1"/>
    <col min="12306" max="12306" width="3.7109375" style="2" customWidth="1"/>
    <col min="12307" max="12307" width="17" style="2" customWidth="1"/>
    <col min="12308" max="12309" width="13.42578125" style="2" bestFit="1" customWidth="1"/>
    <col min="12310" max="12318" width="16.7109375" style="2" customWidth="1"/>
    <col min="12319" max="12319" width="17.28515625" style="2" customWidth="1"/>
    <col min="12320" max="12559" width="9.140625" style="2"/>
    <col min="12560" max="12560" width="4" style="2" customWidth="1"/>
    <col min="12561" max="12561" width="50.28515625" style="2" customWidth="1"/>
    <col min="12562" max="12562" width="3.7109375" style="2" customWidth="1"/>
    <col min="12563" max="12563" width="17" style="2" customWidth="1"/>
    <col min="12564" max="12565" width="13.42578125" style="2" bestFit="1" customWidth="1"/>
    <col min="12566" max="12574" width="16.7109375" style="2" customWidth="1"/>
    <col min="12575" max="12575" width="17.28515625" style="2" customWidth="1"/>
    <col min="12576" max="12815" width="9.140625" style="2"/>
    <col min="12816" max="12816" width="4" style="2" customWidth="1"/>
    <col min="12817" max="12817" width="50.28515625" style="2" customWidth="1"/>
    <col min="12818" max="12818" width="3.7109375" style="2" customWidth="1"/>
    <col min="12819" max="12819" width="17" style="2" customWidth="1"/>
    <col min="12820" max="12821" width="13.42578125" style="2" bestFit="1" customWidth="1"/>
    <col min="12822" max="12830" width="16.7109375" style="2" customWidth="1"/>
    <col min="12831" max="12831" width="17.28515625" style="2" customWidth="1"/>
    <col min="12832" max="13071" width="9.140625" style="2"/>
    <col min="13072" max="13072" width="4" style="2" customWidth="1"/>
    <col min="13073" max="13073" width="50.28515625" style="2" customWidth="1"/>
    <col min="13074" max="13074" width="3.7109375" style="2" customWidth="1"/>
    <col min="13075" max="13075" width="17" style="2" customWidth="1"/>
    <col min="13076" max="13077" width="13.42578125" style="2" bestFit="1" customWidth="1"/>
    <col min="13078" max="13086" width="16.7109375" style="2" customWidth="1"/>
    <col min="13087" max="13087" width="17.28515625" style="2" customWidth="1"/>
    <col min="13088" max="13327" width="9.140625" style="2"/>
    <col min="13328" max="13328" width="4" style="2" customWidth="1"/>
    <col min="13329" max="13329" width="50.28515625" style="2" customWidth="1"/>
    <col min="13330" max="13330" width="3.7109375" style="2" customWidth="1"/>
    <col min="13331" max="13331" width="17" style="2" customWidth="1"/>
    <col min="13332" max="13333" width="13.42578125" style="2" bestFit="1" customWidth="1"/>
    <col min="13334" max="13342" width="16.7109375" style="2" customWidth="1"/>
    <col min="13343" max="13343" width="17.28515625" style="2" customWidth="1"/>
    <col min="13344" max="13583" width="9.140625" style="2"/>
    <col min="13584" max="13584" width="4" style="2" customWidth="1"/>
    <col min="13585" max="13585" width="50.28515625" style="2" customWidth="1"/>
    <col min="13586" max="13586" width="3.7109375" style="2" customWidth="1"/>
    <col min="13587" max="13587" width="17" style="2" customWidth="1"/>
    <col min="13588" max="13589" width="13.42578125" style="2" bestFit="1" customWidth="1"/>
    <col min="13590" max="13598" width="16.7109375" style="2" customWidth="1"/>
    <col min="13599" max="13599" width="17.28515625" style="2" customWidth="1"/>
    <col min="13600" max="13839" width="9.140625" style="2"/>
    <col min="13840" max="13840" width="4" style="2" customWidth="1"/>
    <col min="13841" max="13841" width="50.28515625" style="2" customWidth="1"/>
    <col min="13842" max="13842" width="3.7109375" style="2" customWidth="1"/>
    <col min="13843" max="13843" width="17" style="2" customWidth="1"/>
    <col min="13844" max="13845" width="13.42578125" style="2" bestFit="1" customWidth="1"/>
    <col min="13846" max="13854" width="16.7109375" style="2" customWidth="1"/>
    <col min="13855" max="13855" width="17.28515625" style="2" customWidth="1"/>
    <col min="13856" max="14095" width="9.140625" style="2"/>
    <col min="14096" max="14096" width="4" style="2" customWidth="1"/>
    <col min="14097" max="14097" width="50.28515625" style="2" customWidth="1"/>
    <col min="14098" max="14098" width="3.7109375" style="2" customWidth="1"/>
    <col min="14099" max="14099" width="17" style="2" customWidth="1"/>
    <col min="14100" max="14101" width="13.42578125" style="2" bestFit="1" customWidth="1"/>
    <col min="14102" max="14110" width="16.7109375" style="2" customWidth="1"/>
    <col min="14111" max="14111" width="17.28515625" style="2" customWidth="1"/>
    <col min="14112" max="14351" width="9.140625" style="2"/>
    <col min="14352" max="14352" width="4" style="2" customWidth="1"/>
    <col min="14353" max="14353" width="50.28515625" style="2" customWidth="1"/>
    <col min="14354" max="14354" width="3.7109375" style="2" customWidth="1"/>
    <col min="14355" max="14355" width="17" style="2" customWidth="1"/>
    <col min="14356" max="14357" width="13.42578125" style="2" bestFit="1" customWidth="1"/>
    <col min="14358" max="14366" width="16.7109375" style="2" customWidth="1"/>
    <col min="14367" max="14367" width="17.28515625" style="2" customWidth="1"/>
    <col min="14368" max="14607" width="9.140625" style="2"/>
    <col min="14608" max="14608" width="4" style="2" customWidth="1"/>
    <col min="14609" max="14609" width="50.28515625" style="2" customWidth="1"/>
    <col min="14610" max="14610" width="3.7109375" style="2" customWidth="1"/>
    <col min="14611" max="14611" width="17" style="2" customWidth="1"/>
    <col min="14612" max="14613" width="13.42578125" style="2" bestFit="1" customWidth="1"/>
    <col min="14614" max="14622" width="16.7109375" style="2" customWidth="1"/>
    <col min="14623" max="14623" width="17.28515625" style="2" customWidth="1"/>
    <col min="14624" max="14863" width="9.140625" style="2"/>
    <col min="14864" max="14864" width="4" style="2" customWidth="1"/>
    <col min="14865" max="14865" width="50.28515625" style="2" customWidth="1"/>
    <col min="14866" max="14866" width="3.7109375" style="2" customWidth="1"/>
    <col min="14867" max="14867" width="17" style="2" customWidth="1"/>
    <col min="14868" max="14869" width="13.42578125" style="2" bestFit="1" customWidth="1"/>
    <col min="14870" max="14878" width="16.7109375" style="2" customWidth="1"/>
    <col min="14879" max="14879" width="17.28515625" style="2" customWidth="1"/>
    <col min="14880" max="15119" width="9.140625" style="2"/>
    <col min="15120" max="15120" width="4" style="2" customWidth="1"/>
    <col min="15121" max="15121" width="50.28515625" style="2" customWidth="1"/>
    <col min="15122" max="15122" width="3.7109375" style="2" customWidth="1"/>
    <col min="15123" max="15123" width="17" style="2" customWidth="1"/>
    <col min="15124" max="15125" width="13.42578125" style="2" bestFit="1" customWidth="1"/>
    <col min="15126" max="15134" width="16.7109375" style="2" customWidth="1"/>
    <col min="15135" max="15135" width="17.28515625" style="2" customWidth="1"/>
    <col min="15136" max="15375" width="9.140625" style="2"/>
    <col min="15376" max="15376" width="4" style="2" customWidth="1"/>
    <col min="15377" max="15377" width="50.28515625" style="2" customWidth="1"/>
    <col min="15378" max="15378" width="3.7109375" style="2" customWidth="1"/>
    <col min="15379" max="15379" width="17" style="2" customWidth="1"/>
    <col min="15380" max="15381" width="13.42578125" style="2" bestFit="1" customWidth="1"/>
    <col min="15382" max="15390" width="16.7109375" style="2" customWidth="1"/>
    <col min="15391" max="15391" width="17.28515625" style="2" customWidth="1"/>
    <col min="15392" max="15631" width="9.140625" style="2"/>
    <col min="15632" max="15632" width="4" style="2" customWidth="1"/>
    <col min="15633" max="15633" width="50.28515625" style="2" customWidth="1"/>
    <col min="15634" max="15634" width="3.7109375" style="2" customWidth="1"/>
    <col min="15635" max="15635" width="17" style="2" customWidth="1"/>
    <col min="15636" max="15637" width="13.42578125" style="2" bestFit="1" customWidth="1"/>
    <col min="15638" max="15646" width="16.7109375" style="2" customWidth="1"/>
    <col min="15647" max="15647" width="17.28515625" style="2" customWidth="1"/>
    <col min="15648" max="15887" width="9.140625" style="2"/>
    <col min="15888" max="15888" width="4" style="2" customWidth="1"/>
    <col min="15889" max="15889" width="50.28515625" style="2" customWidth="1"/>
    <col min="15890" max="15890" width="3.7109375" style="2" customWidth="1"/>
    <col min="15891" max="15891" width="17" style="2" customWidth="1"/>
    <col min="15892" max="15893" width="13.42578125" style="2" bestFit="1" customWidth="1"/>
    <col min="15894" max="15902" width="16.7109375" style="2" customWidth="1"/>
    <col min="15903" max="15903" width="17.28515625" style="2" customWidth="1"/>
    <col min="15904" max="16377" width="9.140625" style="2"/>
    <col min="16378" max="16384" width="9.140625" style="2" customWidth="1"/>
  </cols>
  <sheetData>
    <row r="1" spans="1:32" ht="18" x14ac:dyDescent="0.25">
      <c r="B1" s="39" t="s">
        <v>0</v>
      </c>
      <c r="C1" s="4"/>
    </row>
    <row r="2" spans="1:32" ht="18" x14ac:dyDescent="0.25">
      <c r="B2" s="39" t="s">
        <v>34</v>
      </c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">
      <c r="D4" s="86">
        <v>2020</v>
      </c>
      <c r="E4" s="86">
        <v>2020</v>
      </c>
      <c r="F4" s="86">
        <v>2020</v>
      </c>
      <c r="G4" s="86">
        <v>2020</v>
      </c>
      <c r="H4" s="86">
        <v>2020</v>
      </c>
      <c r="I4" s="86">
        <v>2021</v>
      </c>
      <c r="J4" s="86">
        <v>2021</v>
      </c>
      <c r="K4" s="86">
        <v>2021</v>
      </c>
      <c r="L4" s="86">
        <v>2021</v>
      </c>
      <c r="M4" s="86">
        <v>2021</v>
      </c>
      <c r="N4" s="86">
        <v>2021</v>
      </c>
      <c r="O4" s="86">
        <v>2021</v>
      </c>
      <c r="P4" s="86">
        <v>2021</v>
      </c>
      <c r="Q4" s="86">
        <v>2021</v>
      </c>
      <c r="R4" s="86">
        <v>2021</v>
      </c>
      <c r="S4" s="86">
        <v>2021</v>
      </c>
      <c r="T4" s="86">
        <v>2021</v>
      </c>
      <c r="U4" s="86">
        <v>2022</v>
      </c>
      <c r="V4" s="86">
        <v>2022</v>
      </c>
      <c r="W4" s="86">
        <v>2022</v>
      </c>
      <c r="X4" s="86">
        <v>2022</v>
      </c>
      <c r="Y4" s="86">
        <v>2022</v>
      </c>
      <c r="Z4" s="86">
        <v>2022</v>
      </c>
      <c r="AA4" s="86">
        <f>U4</f>
        <v>2022</v>
      </c>
      <c r="AB4" s="86">
        <f>U4</f>
        <v>2022</v>
      </c>
      <c r="AC4" s="86">
        <f>U4</f>
        <v>2022</v>
      </c>
      <c r="AD4" s="86">
        <f>V4</f>
        <v>2022</v>
      </c>
      <c r="AE4" s="3"/>
      <c r="AF4" s="3"/>
    </row>
    <row r="5" spans="1:32" x14ac:dyDescent="0.2">
      <c r="B5" s="8" t="s">
        <v>77</v>
      </c>
      <c r="D5" s="86" t="s">
        <v>11</v>
      </c>
      <c r="E5" s="86" t="s">
        <v>12</v>
      </c>
      <c r="F5" s="86" t="s">
        <v>13</v>
      </c>
      <c r="G5" s="86" t="s">
        <v>14</v>
      </c>
      <c r="H5" s="86" t="s">
        <v>15</v>
      </c>
      <c r="I5" s="86" t="s">
        <v>4</v>
      </c>
      <c r="J5" s="86" t="s">
        <v>5</v>
      </c>
      <c r="K5" s="86" t="s">
        <v>6</v>
      </c>
      <c r="L5" s="86" t="s">
        <v>7</v>
      </c>
      <c r="M5" s="86" t="s">
        <v>65</v>
      </c>
      <c r="N5" s="86" t="s">
        <v>9</v>
      </c>
      <c r="O5" s="86" t="s">
        <v>10</v>
      </c>
      <c r="P5" s="86" t="s">
        <v>11</v>
      </c>
      <c r="Q5" s="86" t="s">
        <v>12</v>
      </c>
      <c r="R5" s="86" t="s">
        <v>13</v>
      </c>
      <c r="S5" s="86" t="s">
        <v>14</v>
      </c>
      <c r="T5" s="86" t="s">
        <v>15</v>
      </c>
      <c r="U5" s="86" t="s">
        <v>4</v>
      </c>
      <c r="V5" s="86" t="s">
        <v>5</v>
      </c>
      <c r="W5" s="86" t="s">
        <v>6</v>
      </c>
      <c r="X5" s="86" t="s">
        <v>7</v>
      </c>
      <c r="Y5" s="86" t="s">
        <v>65</v>
      </c>
      <c r="Z5" s="86" t="s">
        <v>9</v>
      </c>
      <c r="AA5" s="86" t="str">
        <f t="shared" ref="AA5:AD6" si="0">O5</f>
        <v>July</v>
      </c>
      <c r="AB5" s="86" t="str">
        <f t="shared" si="0"/>
        <v>August</v>
      </c>
      <c r="AC5" s="86" t="str">
        <f t="shared" si="0"/>
        <v>September</v>
      </c>
      <c r="AD5" s="86" t="str">
        <f t="shared" si="0"/>
        <v>October</v>
      </c>
      <c r="AE5" s="3"/>
      <c r="AF5" s="3"/>
    </row>
    <row r="6" spans="1:32" x14ac:dyDescent="0.2">
      <c r="B6" s="8" t="s">
        <v>78</v>
      </c>
      <c r="D6" s="86" t="s">
        <v>13</v>
      </c>
      <c r="E6" s="86" t="s">
        <v>14</v>
      </c>
      <c r="F6" s="86" t="s">
        <v>15</v>
      </c>
      <c r="G6" s="86" t="s">
        <v>4</v>
      </c>
      <c r="H6" s="86" t="s">
        <v>5</v>
      </c>
      <c r="I6" s="86" t="s">
        <v>6</v>
      </c>
      <c r="J6" s="86" t="s">
        <v>7</v>
      </c>
      <c r="K6" s="86" t="s">
        <v>65</v>
      </c>
      <c r="L6" s="86" t="s">
        <v>9</v>
      </c>
      <c r="M6" s="86" t="s">
        <v>10</v>
      </c>
      <c r="N6" s="86" t="s">
        <v>11</v>
      </c>
      <c r="O6" s="86" t="s">
        <v>12</v>
      </c>
      <c r="P6" s="86" t="s">
        <v>13</v>
      </c>
      <c r="Q6" s="86" t="s">
        <v>14</v>
      </c>
      <c r="R6" s="86" t="s">
        <v>15</v>
      </c>
      <c r="S6" s="86" t="s">
        <v>4</v>
      </c>
      <c r="T6" s="86" t="s">
        <v>5</v>
      </c>
      <c r="U6" s="86" t="s">
        <v>6</v>
      </c>
      <c r="V6" s="86" t="s">
        <v>7</v>
      </c>
      <c r="W6" s="86" t="s">
        <v>65</v>
      </c>
      <c r="X6" s="86" t="s">
        <v>9</v>
      </c>
      <c r="Y6" s="86" t="str">
        <f t="shared" ref="Y6" si="1">M6</f>
        <v>July</v>
      </c>
      <c r="Z6" s="86" t="str">
        <f t="shared" ref="Z6" si="2">N6</f>
        <v>August</v>
      </c>
      <c r="AA6" s="86" t="str">
        <f t="shared" si="0"/>
        <v>September</v>
      </c>
      <c r="AB6" s="86" t="str">
        <f t="shared" si="0"/>
        <v>October</v>
      </c>
      <c r="AC6" s="86" t="str">
        <f t="shared" ref="AC6" si="3">Q6</f>
        <v>November</v>
      </c>
      <c r="AD6" s="86" t="str">
        <f t="shared" ref="AD6" si="4">R6</f>
        <v>December</v>
      </c>
      <c r="AE6" s="3"/>
      <c r="AF6" s="3"/>
    </row>
    <row r="7" spans="1:32" x14ac:dyDescent="0.2">
      <c r="D7" s="87" t="s">
        <v>16</v>
      </c>
      <c r="E7" s="87" t="s">
        <v>16</v>
      </c>
      <c r="F7" s="87" t="s">
        <v>16</v>
      </c>
      <c r="G7" s="87" t="s">
        <v>16</v>
      </c>
      <c r="H7" s="87" t="s">
        <v>16</v>
      </c>
      <c r="I7" s="87" t="s">
        <v>16</v>
      </c>
      <c r="J7" s="87" t="s">
        <v>16</v>
      </c>
      <c r="K7" s="87" t="s">
        <v>16</v>
      </c>
      <c r="L7" s="87" t="s">
        <v>16</v>
      </c>
      <c r="M7" s="87" t="s">
        <v>16</v>
      </c>
      <c r="N7" s="87" t="s">
        <v>16</v>
      </c>
      <c r="O7" s="87" t="s">
        <v>16</v>
      </c>
      <c r="P7" s="87" t="s">
        <v>16</v>
      </c>
      <c r="Q7" s="87" t="s">
        <v>16</v>
      </c>
      <c r="R7" s="87" t="s">
        <v>16</v>
      </c>
      <c r="S7" s="87" t="s">
        <v>16</v>
      </c>
      <c r="T7" s="87" t="s">
        <v>16</v>
      </c>
      <c r="U7" s="87" t="s">
        <v>16</v>
      </c>
      <c r="V7" s="87" t="s">
        <v>16</v>
      </c>
      <c r="W7" s="87" t="s">
        <v>16</v>
      </c>
      <c r="X7" s="87" t="s">
        <v>16</v>
      </c>
      <c r="Y7" s="87" t="s">
        <v>16</v>
      </c>
      <c r="Z7" s="87" t="s">
        <v>16</v>
      </c>
      <c r="AA7" s="87" t="s">
        <v>16</v>
      </c>
      <c r="AB7" s="87" t="s">
        <v>16</v>
      </c>
      <c r="AC7" s="87" t="s">
        <v>16</v>
      </c>
      <c r="AD7" s="87" t="s">
        <v>16</v>
      </c>
      <c r="AE7" s="3"/>
      <c r="AF7" s="3"/>
    </row>
    <row r="8" spans="1:32" x14ac:dyDescent="0.2">
      <c r="A8" s="15" t="s">
        <v>17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x14ac:dyDescent="0.2">
      <c r="B9" s="2" t="s">
        <v>18</v>
      </c>
      <c r="C9" s="16" t="s">
        <v>19</v>
      </c>
      <c r="D9" s="46">
        <v>7864884.6100000003</v>
      </c>
      <c r="E9" s="46">
        <v>3688943.92</v>
      </c>
      <c r="F9" s="46">
        <v>0</v>
      </c>
      <c r="G9" s="46">
        <v>1617603.73</v>
      </c>
      <c r="H9" s="46">
        <v>7791501.6600000001</v>
      </c>
      <c r="I9" s="46">
        <v>5716137.1299999999</v>
      </c>
      <c r="J9" s="46">
        <v>7516245.8700000001</v>
      </c>
      <c r="K9" s="46">
        <v>6489964.3600000003</v>
      </c>
      <c r="L9" s="46">
        <v>5331139.8600000003</v>
      </c>
      <c r="M9" s="46">
        <v>5488967.75</v>
      </c>
      <c r="N9" s="46">
        <v>7332974.6600000001</v>
      </c>
      <c r="O9" s="46">
        <v>6938910.3600000003</v>
      </c>
      <c r="P9" s="46">
        <v>6113636.8300000001</v>
      </c>
      <c r="Q9" s="46">
        <v>842768.46</v>
      </c>
      <c r="R9" s="46">
        <v>-326122.68</v>
      </c>
      <c r="S9" s="46">
        <v>0</v>
      </c>
      <c r="T9" s="46">
        <v>1055995.53</v>
      </c>
      <c r="U9" s="46">
        <v>7476853.4299999997</v>
      </c>
      <c r="V9" s="46">
        <v>6414479.9199999999</v>
      </c>
      <c r="W9" s="46">
        <v>6885984.5199999996</v>
      </c>
      <c r="X9" s="46">
        <v>4444351.74</v>
      </c>
      <c r="Y9" s="46">
        <v>6032691.2199999997</v>
      </c>
      <c r="Z9" s="46">
        <v>8522735.4299999997</v>
      </c>
      <c r="AA9" s="46">
        <v>7226973.1100000003</v>
      </c>
      <c r="AB9" s="46">
        <v>3207070.88</v>
      </c>
      <c r="AC9" s="46">
        <v>5261728.21</v>
      </c>
      <c r="AD9" s="46">
        <v>0</v>
      </c>
      <c r="AE9" s="3"/>
      <c r="AF9" s="3"/>
    </row>
    <row r="10" spans="1:32" x14ac:dyDescent="0.2">
      <c r="B10" s="2" t="s">
        <v>20</v>
      </c>
      <c r="C10" s="16" t="s">
        <v>19</v>
      </c>
      <c r="D10" s="46">
        <v>83127.740000000005</v>
      </c>
      <c r="E10" s="46">
        <v>77029.31</v>
      </c>
      <c r="F10" s="46">
        <v>68951.58</v>
      </c>
      <c r="G10" s="46">
        <v>157233.99</v>
      </c>
      <c r="H10" s="46">
        <v>163530.72</v>
      </c>
      <c r="I10" s="46">
        <v>378940.63</v>
      </c>
      <c r="J10" s="46">
        <v>513291.64</v>
      </c>
      <c r="K10" s="46">
        <v>118040.26</v>
      </c>
      <c r="L10" s="46">
        <v>94300.56</v>
      </c>
      <c r="M10" s="46">
        <v>199289.49</v>
      </c>
      <c r="N10" s="46">
        <v>208007.2</v>
      </c>
      <c r="O10" s="46">
        <v>172053.68</v>
      </c>
      <c r="P10" s="46">
        <v>125805.03000000001</v>
      </c>
      <c r="Q10" s="46">
        <v>176644.74</v>
      </c>
      <c r="R10" s="46">
        <v>0</v>
      </c>
      <c r="S10" s="46">
        <v>89049.95</v>
      </c>
      <c r="T10" s="46">
        <v>454576.85</v>
      </c>
      <c r="U10" s="46">
        <v>569348.65</v>
      </c>
      <c r="V10" s="46">
        <v>371895.47</v>
      </c>
      <c r="W10" s="46">
        <v>154732.62</v>
      </c>
      <c r="X10" s="46">
        <v>184625.12</v>
      </c>
      <c r="Y10" s="46">
        <v>584268.14</v>
      </c>
      <c r="Z10" s="46">
        <v>242396.51</v>
      </c>
      <c r="AA10" s="46">
        <v>128605.31</v>
      </c>
      <c r="AB10" s="46">
        <v>363894.41</v>
      </c>
      <c r="AC10" s="46">
        <v>467406.17</v>
      </c>
      <c r="AD10" s="46">
        <v>105516.98</v>
      </c>
      <c r="AE10" s="3"/>
      <c r="AF10" s="3"/>
    </row>
    <row r="11" spans="1:32" x14ac:dyDescent="0.2">
      <c r="B11" s="2" t="s">
        <v>21</v>
      </c>
      <c r="C11" s="16" t="s">
        <v>19</v>
      </c>
      <c r="D11" s="46">
        <v>343250.35</v>
      </c>
      <c r="E11" s="46">
        <v>67819</v>
      </c>
      <c r="F11" s="46">
        <v>342000</v>
      </c>
      <c r="G11" s="46">
        <v>-956.45</v>
      </c>
      <c r="H11" s="46">
        <v>346650</v>
      </c>
      <c r="I11" s="46">
        <v>45350</v>
      </c>
      <c r="J11" s="46">
        <v>440235.33</v>
      </c>
      <c r="K11" s="46">
        <v>-21000</v>
      </c>
      <c r="L11" s="46">
        <v>84650</v>
      </c>
      <c r="M11" s="46">
        <v>550950</v>
      </c>
      <c r="N11" s="46">
        <v>327419.59999999998</v>
      </c>
      <c r="O11" s="46">
        <v>386994.8</v>
      </c>
      <c r="P11" s="46">
        <v>788510</v>
      </c>
      <c r="Q11" s="46">
        <v>148800</v>
      </c>
      <c r="R11" s="46">
        <v>291600</v>
      </c>
      <c r="S11" s="46">
        <v>530302.80000000005</v>
      </c>
      <c r="T11" s="46">
        <v>-12741.4</v>
      </c>
      <c r="U11" s="46">
        <v>1066985.31</v>
      </c>
      <c r="V11" s="46">
        <v>25500</v>
      </c>
      <c r="W11" s="46">
        <v>312250</v>
      </c>
      <c r="X11" s="46">
        <v>290094.55</v>
      </c>
      <c r="Y11" s="46">
        <v>218.5</v>
      </c>
      <c r="Z11" s="46">
        <v>893000</v>
      </c>
      <c r="AA11" s="46">
        <v>2102900</v>
      </c>
      <c r="AB11" s="46">
        <v>1206684</v>
      </c>
      <c r="AC11" s="46">
        <v>214650</v>
      </c>
      <c r="AD11" s="46">
        <v>427850</v>
      </c>
      <c r="AE11" s="3"/>
    </row>
    <row r="12" spans="1:32" x14ac:dyDescent="0.2">
      <c r="B12" s="2" t="s">
        <v>35</v>
      </c>
      <c r="C12" s="18" t="s">
        <v>22</v>
      </c>
      <c r="D12" s="46">
        <v>-234685.29</v>
      </c>
      <c r="E12" s="46">
        <v>-140365.92000000001</v>
      </c>
      <c r="F12" s="46">
        <v>288850.86</v>
      </c>
      <c r="G12" s="46">
        <v>45417.1</v>
      </c>
      <c r="H12" s="46">
        <v>-137097.87</v>
      </c>
      <c r="I12" s="46">
        <v>-300867.25</v>
      </c>
      <c r="J12" s="46">
        <v>-511820.94</v>
      </c>
      <c r="K12" s="46">
        <v>-1370851.65</v>
      </c>
      <c r="L12" s="46">
        <v>-469183.22</v>
      </c>
      <c r="M12" s="46">
        <v>-359816.86</v>
      </c>
      <c r="N12" s="46">
        <v>-123940.46</v>
      </c>
      <c r="O12" s="46">
        <v>2215.6</v>
      </c>
      <c r="P12" s="46">
        <v>-191247.65</v>
      </c>
      <c r="Q12" s="46">
        <v>-117892.39</v>
      </c>
      <c r="R12" s="46">
        <v>28022.26</v>
      </c>
      <c r="S12" s="46">
        <v>296817.96999999997</v>
      </c>
      <c r="T12" s="46">
        <v>-238885.63</v>
      </c>
      <c r="U12" s="46">
        <v>-561337.63</v>
      </c>
      <c r="V12" s="46">
        <v>-518361.48</v>
      </c>
      <c r="W12" s="46">
        <v>-26527.61</v>
      </c>
      <c r="X12" s="46">
        <v>-303464.28000000003</v>
      </c>
      <c r="Y12" s="46">
        <v>-732229.26</v>
      </c>
      <c r="Z12" s="46">
        <v>709395.33</v>
      </c>
      <c r="AA12" s="46">
        <v>234769.08</v>
      </c>
      <c r="AB12" s="46">
        <v>-51230.7</v>
      </c>
      <c r="AC12" s="46">
        <v>-259203.65</v>
      </c>
      <c r="AD12" s="46">
        <v>784636.04</v>
      </c>
      <c r="AE12" s="3"/>
    </row>
    <row r="13" spans="1:32" ht="14.25" x14ac:dyDescent="0.2">
      <c r="B13" s="19" t="s">
        <v>23</v>
      </c>
      <c r="C13" s="16" t="s">
        <v>19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738976.6</v>
      </c>
      <c r="J13" s="46">
        <v>0</v>
      </c>
      <c r="K13" s="46">
        <v>31777.4</v>
      </c>
      <c r="L13" s="46">
        <v>203939.79</v>
      </c>
      <c r="M13" s="46">
        <v>0</v>
      </c>
      <c r="N13" s="46">
        <v>46770.49</v>
      </c>
      <c r="O13" s="46">
        <v>523738.44</v>
      </c>
      <c r="P13" s="46">
        <v>1819003</v>
      </c>
      <c r="Q13" s="46">
        <v>1065236.21</v>
      </c>
      <c r="R13" s="46">
        <v>0</v>
      </c>
      <c r="S13" s="46">
        <v>0</v>
      </c>
      <c r="T13" s="46">
        <v>122041.5</v>
      </c>
      <c r="U13" s="46">
        <v>11428.41</v>
      </c>
      <c r="V13" s="46">
        <v>269854.13</v>
      </c>
      <c r="W13" s="46">
        <v>0</v>
      </c>
      <c r="X13" s="46">
        <v>0</v>
      </c>
      <c r="Y13" s="46">
        <v>632122.62</v>
      </c>
      <c r="Z13" s="46">
        <v>375626.32</v>
      </c>
      <c r="AA13" s="46">
        <v>469296.58</v>
      </c>
      <c r="AB13" s="46">
        <v>324894.14</v>
      </c>
      <c r="AC13" s="46">
        <v>41348.89</v>
      </c>
      <c r="AD13" s="46">
        <v>0</v>
      </c>
      <c r="AE13" s="3"/>
    </row>
    <row r="14" spans="1:32" ht="14.25" x14ac:dyDescent="0.2">
      <c r="B14" s="20" t="s">
        <v>24</v>
      </c>
      <c r="C14" s="16" t="s">
        <v>22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21305.4</v>
      </c>
      <c r="J14" s="46">
        <v>0</v>
      </c>
      <c r="K14" s="46">
        <v>8039.57</v>
      </c>
      <c r="L14" s="46">
        <v>60250.85</v>
      </c>
      <c r="M14" s="46">
        <v>0</v>
      </c>
      <c r="N14" s="46">
        <v>0</v>
      </c>
      <c r="O14" s="46">
        <v>79535.91</v>
      </c>
      <c r="P14" s="46">
        <v>0</v>
      </c>
      <c r="Q14" s="46">
        <v>5831.76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396717.32</v>
      </c>
      <c r="AB14" s="46">
        <v>56047.55</v>
      </c>
      <c r="AC14" s="46">
        <v>0</v>
      </c>
      <c r="AD14" s="46">
        <v>0</v>
      </c>
      <c r="AE14" s="3"/>
    </row>
    <row r="15" spans="1:32" x14ac:dyDescent="0.2">
      <c r="B15" s="19" t="s">
        <v>25</v>
      </c>
      <c r="C15" s="18"/>
      <c r="D15" s="79">
        <f t="shared" ref="D15:AC15" si="5">D9+D10+D11-D12+D13-D14</f>
        <v>8525947.9900000002</v>
      </c>
      <c r="E15" s="79">
        <f t="shared" si="5"/>
        <v>3974158.15</v>
      </c>
      <c r="F15" s="79">
        <f t="shared" si="5"/>
        <v>122100.72000000003</v>
      </c>
      <c r="G15" s="79">
        <f t="shared" si="5"/>
        <v>1728464.17</v>
      </c>
      <c r="H15" s="79">
        <f t="shared" si="5"/>
        <v>8438780.25</v>
      </c>
      <c r="I15" s="79">
        <f t="shared" si="5"/>
        <v>7158966.209999999</v>
      </c>
      <c r="J15" s="79">
        <f t="shared" si="5"/>
        <v>8981593.7799999993</v>
      </c>
      <c r="K15" s="79">
        <f t="shared" si="5"/>
        <v>7981594.0999999996</v>
      </c>
      <c r="L15" s="79">
        <f t="shared" si="5"/>
        <v>6122962.5800000001</v>
      </c>
      <c r="M15" s="79">
        <f t="shared" si="5"/>
        <v>6599024.1000000006</v>
      </c>
      <c r="N15" s="79">
        <f t="shared" si="5"/>
        <v>8039112.4100000001</v>
      </c>
      <c r="O15" s="79">
        <f t="shared" si="5"/>
        <v>7939945.7700000005</v>
      </c>
      <c r="P15" s="79">
        <f t="shared" si="5"/>
        <v>9038202.5100000016</v>
      </c>
      <c r="Q15" s="79">
        <f t="shared" si="5"/>
        <v>2345510.04</v>
      </c>
      <c r="R15" s="79">
        <f t="shared" si="5"/>
        <v>-62544.939999999988</v>
      </c>
      <c r="S15" s="79">
        <f t="shared" si="5"/>
        <v>322534.78000000003</v>
      </c>
      <c r="T15" s="79">
        <f t="shared" si="5"/>
        <v>1858758.1099999999</v>
      </c>
      <c r="U15" s="79">
        <f t="shared" si="5"/>
        <v>9685953.4300000016</v>
      </c>
      <c r="V15" s="79">
        <f t="shared" si="5"/>
        <v>7600090.9999999991</v>
      </c>
      <c r="W15" s="79">
        <f t="shared" si="5"/>
        <v>7379494.75</v>
      </c>
      <c r="X15" s="79">
        <f t="shared" si="5"/>
        <v>5222535.6900000004</v>
      </c>
      <c r="Y15" s="79">
        <f t="shared" si="5"/>
        <v>7981529.7399999993</v>
      </c>
      <c r="Z15" s="79">
        <f t="shared" si="5"/>
        <v>9324362.9299999997</v>
      </c>
      <c r="AA15" s="79">
        <f t="shared" si="5"/>
        <v>9296288.5999999996</v>
      </c>
      <c r="AB15" s="79">
        <f t="shared" si="5"/>
        <v>5097726.58</v>
      </c>
      <c r="AC15" s="79">
        <f t="shared" si="5"/>
        <v>6244336.9199999999</v>
      </c>
      <c r="AD15" s="79">
        <f t="shared" ref="AD15" si="6">AD9+AD10+AD11-AD12+AD13-AD14</f>
        <v>-251269.06000000006</v>
      </c>
      <c r="AE15" s="3"/>
    </row>
    <row r="16" spans="1:32" x14ac:dyDescent="0.2">
      <c r="C16" s="18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3"/>
    </row>
    <row r="17" spans="1:36" x14ac:dyDescent="0.2">
      <c r="A17" s="2" t="s">
        <v>26</v>
      </c>
      <c r="C17" s="18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3"/>
    </row>
    <row r="18" spans="1:36" x14ac:dyDescent="0.2">
      <c r="B18" s="19" t="s">
        <v>27</v>
      </c>
      <c r="C18" s="16" t="s">
        <v>19</v>
      </c>
      <c r="D18" s="46">
        <v>773507.13</v>
      </c>
      <c r="E18" s="46">
        <v>2891823.73</v>
      </c>
      <c r="F18" s="46">
        <v>7478132.080000001</v>
      </c>
      <c r="G18" s="46">
        <v>5415654.5300000003</v>
      </c>
      <c r="H18" s="46">
        <v>457932.9</v>
      </c>
      <c r="I18" s="46">
        <v>3196436.58</v>
      </c>
      <c r="J18" s="46">
        <v>416801.81</v>
      </c>
      <c r="K18" s="46">
        <v>659771.94000000006</v>
      </c>
      <c r="L18" s="46">
        <v>2395449.7800000003</v>
      </c>
      <c r="M18" s="46">
        <v>2829001.52</v>
      </c>
      <c r="N18" s="46">
        <v>1005228.79</v>
      </c>
      <c r="O18" s="46">
        <v>3576247.61</v>
      </c>
      <c r="P18" s="46">
        <v>5154741.3600000003</v>
      </c>
      <c r="Q18" s="46">
        <v>13971151.970424</v>
      </c>
      <c r="R18" s="46">
        <v>15299896.684615998</v>
      </c>
      <c r="S18" s="46">
        <v>18419366.537743997</v>
      </c>
      <c r="T18" s="46">
        <v>16526604.636398997</v>
      </c>
      <c r="U18" s="46">
        <v>2720331.7477520001</v>
      </c>
      <c r="V18" s="46">
        <v>4082871.2982600001</v>
      </c>
      <c r="W18" s="46">
        <v>3033678.8531530001</v>
      </c>
      <c r="X18" s="46">
        <v>9487445.8519630004</v>
      </c>
      <c r="Y18" s="46">
        <v>6343954.7007380007</v>
      </c>
      <c r="Z18" s="46">
        <v>4706418.9469109997</v>
      </c>
      <c r="AA18" s="46">
        <v>12169879.817118</v>
      </c>
      <c r="AB18" s="46">
        <v>28551397.544794999</v>
      </c>
      <c r="AC18" s="46">
        <v>14240152.386422001</v>
      </c>
      <c r="AD18" s="46">
        <v>17284488.914285999</v>
      </c>
      <c r="AE18" s="3"/>
    </row>
    <row r="19" spans="1:36" x14ac:dyDescent="0.2">
      <c r="B19" s="2" t="s">
        <v>28</v>
      </c>
      <c r="C19" s="16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3"/>
    </row>
    <row r="20" spans="1:36" ht="14.25" x14ac:dyDescent="0.2">
      <c r="B20" s="23" t="s">
        <v>29</v>
      </c>
      <c r="C20" s="16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1057570.33</v>
      </c>
      <c r="J20" s="46">
        <v>0</v>
      </c>
      <c r="K20" s="46">
        <v>37694.699999999997</v>
      </c>
      <c r="L20" s="46">
        <v>295541.21999999997</v>
      </c>
      <c r="M20" s="46">
        <v>0</v>
      </c>
      <c r="N20" s="46">
        <v>91953.919999999998</v>
      </c>
      <c r="O20" s="46">
        <v>988651.04</v>
      </c>
      <c r="P20" s="46">
        <v>3561396.39</v>
      </c>
      <c r="Q20" s="46">
        <v>1791455.04</v>
      </c>
      <c r="R20" s="46">
        <v>0</v>
      </c>
      <c r="S20" s="46">
        <v>0</v>
      </c>
      <c r="T20" s="46">
        <v>185208.95999999999</v>
      </c>
      <c r="U20" s="46">
        <v>27973.93</v>
      </c>
      <c r="V20" s="46">
        <v>656553.22</v>
      </c>
      <c r="W20" s="46">
        <v>0</v>
      </c>
      <c r="X20" s="46">
        <v>0</v>
      </c>
      <c r="Y20" s="46">
        <v>1976659.13</v>
      </c>
      <c r="Z20" s="46">
        <v>1212552.28</v>
      </c>
      <c r="AA20" s="46">
        <v>1484515.4</v>
      </c>
      <c r="AB20" s="46">
        <v>1190624.1100000001</v>
      </c>
      <c r="AC20" s="46">
        <v>127489.35</v>
      </c>
      <c r="AD20" s="46">
        <v>0</v>
      </c>
      <c r="AE20" s="3"/>
    </row>
    <row r="21" spans="1:36" x14ac:dyDescent="0.2">
      <c r="B21" s="20" t="s">
        <v>30</v>
      </c>
      <c r="C21" s="16" t="s">
        <v>22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6336.76</v>
      </c>
      <c r="AA21" s="80">
        <v>0</v>
      </c>
      <c r="AB21" s="80">
        <v>0</v>
      </c>
      <c r="AC21" s="80">
        <v>0</v>
      </c>
      <c r="AD21" s="80">
        <v>0</v>
      </c>
      <c r="AE21" s="3"/>
    </row>
    <row r="22" spans="1:36" x14ac:dyDescent="0.2">
      <c r="B22" s="19" t="s">
        <v>25</v>
      </c>
      <c r="C22" s="18"/>
      <c r="D22" s="79">
        <f t="shared" ref="D22:AC22" si="7">SUM(D18:D19)-D20-D21</f>
        <v>773507.13</v>
      </c>
      <c r="E22" s="79">
        <f t="shared" si="7"/>
        <v>2891823.73</v>
      </c>
      <c r="F22" s="79">
        <f t="shared" si="7"/>
        <v>7478132.080000001</v>
      </c>
      <c r="G22" s="79">
        <f t="shared" si="7"/>
        <v>5415654.5300000003</v>
      </c>
      <c r="H22" s="79">
        <f t="shared" si="7"/>
        <v>457932.9</v>
      </c>
      <c r="I22" s="79">
        <f t="shared" si="7"/>
        <v>2138866.25</v>
      </c>
      <c r="J22" s="79">
        <f t="shared" si="7"/>
        <v>416801.81</v>
      </c>
      <c r="K22" s="79">
        <f t="shared" si="7"/>
        <v>622077.24000000011</v>
      </c>
      <c r="L22" s="79">
        <f t="shared" si="7"/>
        <v>2099908.5600000005</v>
      </c>
      <c r="M22" s="79">
        <f t="shared" si="7"/>
        <v>2829001.52</v>
      </c>
      <c r="N22" s="79">
        <f t="shared" si="7"/>
        <v>913274.87</v>
      </c>
      <c r="O22" s="79">
        <f t="shared" si="7"/>
        <v>2587596.5699999998</v>
      </c>
      <c r="P22" s="79">
        <f t="shared" si="7"/>
        <v>1593344.9700000002</v>
      </c>
      <c r="Q22" s="79">
        <f t="shared" si="7"/>
        <v>12179696.930424001</v>
      </c>
      <c r="R22" s="79">
        <f t="shared" si="7"/>
        <v>15299896.684615998</v>
      </c>
      <c r="S22" s="79">
        <f t="shared" si="7"/>
        <v>18419366.537743997</v>
      </c>
      <c r="T22" s="79">
        <f t="shared" si="7"/>
        <v>16341395.676398996</v>
      </c>
      <c r="U22" s="79">
        <f t="shared" si="7"/>
        <v>2692357.8177519999</v>
      </c>
      <c r="V22" s="79">
        <f t="shared" si="7"/>
        <v>3426318.0782599999</v>
      </c>
      <c r="W22" s="79">
        <f t="shared" si="7"/>
        <v>3033678.8531530001</v>
      </c>
      <c r="X22" s="79">
        <f t="shared" si="7"/>
        <v>9487445.8519630004</v>
      </c>
      <c r="Y22" s="79">
        <f t="shared" si="7"/>
        <v>4367295.5707380008</v>
      </c>
      <c r="Z22" s="79">
        <f t="shared" si="7"/>
        <v>3487529.9069109997</v>
      </c>
      <c r="AA22" s="79">
        <f t="shared" si="7"/>
        <v>10685364.417118</v>
      </c>
      <c r="AB22" s="79">
        <f t="shared" si="7"/>
        <v>27360773.434795</v>
      </c>
      <c r="AC22" s="79">
        <f t="shared" si="7"/>
        <v>14112663.036422001</v>
      </c>
      <c r="AD22" s="79">
        <f t="shared" ref="AD22" si="8">SUM(AD18:AD19)-AD20-AD21</f>
        <v>17284488.914285999</v>
      </c>
      <c r="AE22" s="3"/>
    </row>
    <row r="23" spans="1:36" x14ac:dyDescent="0.2">
      <c r="C23" s="18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3"/>
    </row>
    <row r="24" spans="1:36" x14ac:dyDescent="0.2">
      <c r="A24" s="3" t="s">
        <v>31</v>
      </c>
      <c r="B24" s="3" t="s">
        <v>32</v>
      </c>
      <c r="C24" s="24"/>
      <c r="D24" s="81">
        <v>564764.84000000288</v>
      </c>
      <c r="E24" s="81">
        <v>162965.50000000006</v>
      </c>
      <c r="F24" s="81">
        <v>1163.3300000000163</v>
      </c>
      <c r="G24" s="81">
        <v>117760.57000000007</v>
      </c>
      <c r="H24" s="81">
        <v>1501374.5900000003</v>
      </c>
      <c r="I24" s="81">
        <v>948095.93999999797</v>
      </c>
      <c r="J24" s="81">
        <v>1237838.6599999971</v>
      </c>
      <c r="K24" s="81">
        <v>723810.18999999971</v>
      </c>
      <c r="L24" s="81">
        <v>1114892.9000000006</v>
      </c>
      <c r="M24" s="81">
        <v>1135663.6600000011</v>
      </c>
      <c r="N24" s="81">
        <v>572429.64</v>
      </c>
      <c r="O24" s="81">
        <v>264114.28999999998</v>
      </c>
      <c r="P24" s="81">
        <v>539710.96</v>
      </c>
      <c r="Q24" s="81">
        <v>92091.35</v>
      </c>
      <c r="R24" s="81">
        <v>-30407.3</v>
      </c>
      <c r="S24" s="81">
        <v>0</v>
      </c>
      <c r="T24" s="81">
        <v>70092.95</v>
      </c>
      <c r="U24" s="81">
        <v>1171055.69</v>
      </c>
      <c r="V24" s="81">
        <v>388747.71</v>
      </c>
      <c r="W24" s="81">
        <v>539491.12</v>
      </c>
      <c r="X24" s="81">
        <v>514797.97</v>
      </c>
      <c r="Y24" s="81">
        <v>779258.14</v>
      </c>
      <c r="Z24" s="81">
        <v>821504.2</v>
      </c>
      <c r="AA24" s="81">
        <v>558011.84</v>
      </c>
      <c r="AB24" s="81">
        <v>304808.59999999998</v>
      </c>
      <c r="AC24" s="81">
        <v>237388.9</v>
      </c>
      <c r="AD24" s="81">
        <v>84081.27</v>
      </c>
      <c r="AE24" s="3"/>
    </row>
    <row r="25" spans="1:36" x14ac:dyDescent="0.2">
      <c r="A25" s="3"/>
      <c r="B25" s="3"/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3"/>
    </row>
    <row r="26" spans="1:36" ht="13.5" thickBot="1" x14ac:dyDescent="0.25">
      <c r="A26" s="19" t="s">
        <v>75</v>
      </c>
      <c r="C26" s="18"/>
      <c r="D26" s="82">
        <f t="shared" ref="D26:AC26" si="9">D15+D22-D24</f>
        <v>8734690.2799999975</v>
      </c>
      <c r="E26" s="82">
        <f t="shared" si="9"/>
        <v>6703016.3799999999</v>
      </c>
      <c r="F26" s="82">
        <f t="shared" si="9"/>
        <v>7599069.4700000007</v>
      </c>
      <c r="G26" s="82">
        <f t="shared" si="9"/>
        <v>7026358.1299999999</v>
      </c>
      <c r="H26" s="82">
        <f t="shared" si="9"/>
        <v>7395338.5600000005</v>
      </c>
      <c r="I26" s="82">
        <f t="shared" si="9"/>
        <v>8349736.5200000014</v>
      </c>
      <c r="J26" s="82">
        <f t="shared" si="9"/>
        <v>8160556.9300000025</v>
      </c>
      <c r="K26" s="82">
        <f t="shared" si="9"/>
        <v>7879861.1500000004</v>
      </c>
      <c r="L26" s="82">
        <f t="shared" si="9"/>
        <v>7107978.2400000002</v>
      </c>
      <c r="M26" s="82">
        <f t="shared" si="9"/>
        <v>8292361.96</v>
      </c>
      <c r="N26" s="82">
        <f t="shared" si="9"/>
        <v>8379957.6399999997</v>
      </c>
      <c r="O26" s="82">
        <f t="shared" si="9"/>
        <v>10263428.050000001</v>
      </c>
      <c r="P26" s="82">
        <f t="shared" si="9"/>
        <v>10091836.520000003</v>
      </c>
      <c r="Q26" s="82">
        <f t="shared" si="9"/>
        <v>14433115.620424001</v>
      </c>
      <c r="R26" s="82">
        <f t="shared" si="9"/>
        <v>15267759.044615999</v>
      </c>
      <c r="S26" s="82">
        <f t="shared" si="9"/>
        <v>18741901.317743998</v>
      </c>
      <c r="T26" s="82">
        <f t="shared" si="9"/>
        <v>18130060.836398996</v>
      </c>
      <c r="U26" s="82">
        <f t="shared" si="9"/>
        <v>11207255.557752002</v>
      </c>
      <c r="V26" s="82">
        <f t="shared" si="9"/>
        <v>10637661.368259998</v>
      </c>
      <c r="W26" s="82">
        <f t="shared" si="9"/>
        <v>9873682.4831530005</v>
      </c>
      <c r="X26" s="82">
        <f t="shared" si="9"/>
        <v>14195183.571962999</v>
      </c>
      <c r="Y26" s="82">
        <f t="shared" si="9"/>
        <v>11569567.170738</v>
      </c>
      <c r="Z26" s="82">
        <f t="shared" si="9"/>
        <v>11990388.636911001</v>
      </c>
      <c r="AA26" s="82">
        <f t="shared" si="9"/>
        <v>19423641.177118</v>
      </c>
      <c r="AB26" s="82">
        <f t="shared" si="9"/>
        <v>32153691.414794996</v>
      </c>
      <c r="AC26" s="82">
        <f t="shared" si="9"/>
        <v>20119611.056422003</v>
      </c>
      <c r="AD26" s="82">
        <f t="shared" ref="AD26" si="10">AD15+AD22-AD24</f>
        <v>16949138.584286001</v>
      </c>
      <c r="AE26" s="104"/>
      <c r="AF26" s="7"/>
      <c r="AG26" s="7"/>
    </row>
    <row r="27" spans="1:36" ht="13.5" thickTop="1" x14ac:dyDescent="0.2">
      <c r="A27" s="19"/>
      <c r="C27" s="18"/>
      <c r="D27" s="84"/>
      <c r="E27" s="84"/>
      <c r="F27" s="84"/>
      <c r="G27" s="84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104"/>
      <c r="AF27" s="7"/>
      <c r="AG27" s="7"/>
    </row>
    <row r="28" spans="1:36" x14ac:dyDescent="0.2">
      <c r="A28" s="53" t="s">
        <v>76</v>
      </c>
      <c r="B28"/>
      <c r="C28" s="89" t="s">
        <v>22</v>
      </c>
      <c r="D28" s="102">
        <v>-143519.9</v>
      </c>
      <c r="E28" s="102">
        <v>-82946.289999999994</v>
      </c>
      <c r="F28" s="102">
        <v>-33095.72</v>
      </c>
      <c r="G28" s="102">
        <v>75005.740000000005</v>
      </c>
      <c r="H28" s="102">
        <v>203023.98</v>
      </c>
      <c r="I28" s="102">
        <v>137344.72</v>
      </c>
      <c r="J28" s="102">
        <v>-10654.03</v>
      </c>
      <c r="K28" s="102">
        <v>302.89</v>
      </c>
      <c r="L28" s="102">
        <v>-59311.18</v>
      </c>
      <c r="M28" s="102">
        <v>-55952.02</v>
      </c>
      <c r="N28" s="102">
        <v>100718.49</v>
      </c>
      <c r="O28" s="102">
        <v>222056.83</v>
      </c>
      <c r="P28" s="102">
        <v>-8368.81</v>
      </c>
      <c r="Q28" s="102">
        <v>-128859.12</v>
      </c>
      <c r="R28" s="102">
        <v>125425.47</v>
      </c>
      <c r="S28" s="102">
        <v>-897363.5</v>
      </c>
      <c r="T28" s="102">
        <v>844247.06</v>
      </c>
      <c r="U28" s="102">
        <v>2042481.82</v>
      </c>
      <c r="V28" s="102">
        <v>825421.36</v>
      </c>
      <c r="W28" s="102">
        <v>141865.07999999999</v>
      </c>
      <c r="X28" s="102">
        <v>-738997.71</v>
      </c>
      <c r="Y28" s="102">
        <v>-222697.58</v>
      </c>
      <c r="Z28" s="102">
        <v>-1775863.94</v>
      </c>
      <c r="AA28" s="102">
        <v>3274310.65</v>
      </c>
      <c r="AB28" s="102">
        <v>845983.16</v>
      </c>
      <c r="AC28" s="102">
        <v>-99343.45</v>
      </c>
      <c r="AD28" s="102">
        <v>-6764914.8799999999</v>
      </c>
      <c r="AE28" s="104"/>
      <c r="AF28" s="7"/>
      <c r="AG28" s="7"/>
    </row>
    <row r="29" spans="1:36" x14ac:dyDescent="0.2">
      <c r="A29" s="19"/>
      <c r="C29" s="18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104"/>
      <c r="AF29" s="7"/>
      <c r="AG29" s="7"/>
    </row>
    <row r="30" spans="1:36" x14ac:dyDescent="0.2">
      <c r="A30" s="60" t="s">
        <v>56</v>
      </c>
      <c r="B30"/>
      <c r="C30" s="88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5"/>
      <c r="AF30" s="106"/>
      <c r="AG30" s="106"/>
      <c r="AH30"/>
      <c r="AI30"/>
      <c r="AJ30"/>
    </row>
    <row r="31" spans="1:36" x14ac:dyDescent="0.2">
      <c r="A31" s="53"/>
      <c r="B31" s="52" t="s">
        <v>66</v>
      </c>
      <c r="C31" s="88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5"/>
      <c r="AF31" s="106"/>
      <c r="AG31" s="106"/>
      <c r="AH31"/>
      <c r="AI31"/>
      <c r="AJ31"/>
    </row>
    <row r="32" spans="1:36" x14ac:dyDescent="0.2">
      <c r="A32" s="53"/>
      <c r="B32" s="126" t="s">
        <v>67</v>
      </c>
      <c r="C32" s="89" t="s">
        <v>19</v>
      </c>
      <c r="D32" s="102">
        <v>-152197.81000000052</v>
      </c>
      <c r="E32" s="102">
        <v>-43558.759999999776</v>
      </c>
      <c r="F32" s="102">
        <v>-41489.530000000261</v>
      </c>
      <c r="G32" s="102">
        <v>-31752.370000000112</v>
      </c>
      <c r="H32" s="102">
        <v>389335.16999999993</v>
      </c>
      <c r="I32" s="102">
        <v>-15663.349999999627</v>
      </c>
      <c r="J32" s="102">
        <v>52906.320000000298</v>
      </c>
      <c r="K32" s="102">
        <v>-112254.79000000004</v>
      </c>
      <c r="L32" s="102">
        <v>-7702.0800000000745</v>
      </c>
      <c r="M32" s="102">
        <v>-28766.589999999851</v>
      </c>
      <c r="N32" s="102">
        <v>-51545.969999999739</v>
      </c>
      <c r="O32" s="102">
        <v>-117738.71999999974</v>
      </c>
      <c r="P32" s="102">
        <v>-414562.63000000082</v>
      </c>
      <c r="Q32" s="102">
        <v>-271428.41999999993</v>
      </c>
      <c r="R32" s="102">
        <v>-59067.069999998435</v>
      </c>
      <c r="S32" s="102">
        <v>13390.400000000373</v>
      </c>
      <c r="T32" s="102">
        <v>-49077.190000001341</v>
      </c>
      <c r="U32" s="102">
        <v>14363.309999998659</v>
      </c>
      <c r="V32" s="102">
        <v>206368.27999999933</v>
      </c>
      <c r="W32" s="102">
        <v>128594.31000000052</v>
      </c>
      <c r="X32" s="102">
        <v>-21864.410000000149</v>
      </c>
      <c r="Y32" s="102">
        <v>61859.959999999031</v>
      </c>
      <c r="Z32" s="102">
        <v>346509.31000000052</v>
      </c>
      <c r="AA32" s="102">
        <v>-98987.910000000149</v>
      </c>
      <c r="AB32" s="102">
        <v>-543277.66000000015</v>
      </c>
      <c r="AC32" s="102">
        <v>-382864.75</v>
      </c>
      <c r="AD32" s="102">
        <v>-13129.379999998957</v>
      </c>
      <c r="AE32" s="107"/>
      <c r="AF32" s="106"/>
      <c r="AG32" s="106"/>
      <c r="AH32"/>
      <c r="AI32"/>
      <c r="AJ32"/>
    </row>
    <row r="33" spans="1:36" x14ac:dyDescent="0.2">
      <c r="A33" s="53"/>
      <c r="B33" s="92" t="s">
        <v>57</v>
      </c>
      <c r="C33" s="88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5"/>
      <c r="AF33" s="106"/>
      <c r="AG33" s="106"/>
      <c r="AH33"/>
      <c r="AI33"/>
      <c r="AJ33"/>
    </row>
    <row r="34" spans="1:36" x14ac:dyDescent="0.2">
      <c r="A34" s="53"/>
      <c r="B34" s="90"/>
      <c r="C34" s="88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5"/>
      <c r="AF34" s="106"/>
      <c r="AG34" s="106"/>
      <c r="AH34"/>
      <c r="AI34"/>
      <c r="AJ34"/>
    </row>
    <row r="35" spans="1:36" x14ac:dyDescent="0.2">
      <c r="A35" s="91" t="s">
        <v>58</v>
      </c>
      <c r="B35" s="90"/>
      <c r="C35" s="88" t="s">
        <v>19</v>
      </c>
      <c r="D35" s="102">
        <v>187005.15000000037</v>
      </c>
      <c r="E35" s="102">
        <v>594.89000000059605</v>
      </c>
      <c r="F35" s="102">
        <v>-43034.840000000782</v>
      </c>
      <c r="G35" s="102">
        <v>-48202.420000001788</v>
      </c>
      <c r="H35" s="102">
        <v>-44566.810000000522</v>
      </c>
      <c r="I35" s="102">
        <v>-21140.709999999963</v>
      </c>
      <c r="J35" s="102">
        <v>7280.3700000001118</v>
      </c>
      <c r="K35" s="102">
        <v>45529.260000000708</v>
      </c>
      <c r="L35" s="102">
        <v>-13611.860000001267</v>
      </c>
      <c r="M35" s="102">
        <v>-42866.629999999888</v>
      </c>
      <c r="N35" s="102">
        <v>44815.939999998547</v>
      </c>
      <c r="O35" s="102">
        <v>42608.370000000112</v>
      </c>
      <c r="P35" s="102">
        <v>-37769.120000000112</v>
      </c>
      <c r="Q35" s="102">
        <v>-55246.369999998249</v>
      </c>
      <c r="R35" s="102">
        <v>-73698.429999997839</v>
      </c>
      <c r="S35" s="102">
        <v>-118890.57999999821</v>
      </c>
      <c r="T35" s="102">
        <v>-9788.3799999970943</v>
      </c>
      <c r="U35" s="102">
        <v>-77473.800000000745</v>
      </c>
      <c r="V35" s="102">
        <v>-119883.28999999538</v>
      </c>
      <c r="W35" s="102">
        <v>-120893.81999999657</v>
      </c>
      <c r="X35" s="102">
        <v>-62297.910000000149</v>
      </c>
      <c r="Y35" s="102">
        <v>-204518.81450899877</v>
      </c>
      <c r="Z35" s="102">
        <v>-52205.919355001301</v>
      </c>
      <c r="AA35" s="102">
        <v>450908.22420000471</v>
      </c>
      <c r="AB35" s="102">
        <v>-87267.289315991104</v>
      </c>
      <c r="AC35" s="102">
        <v>-92837.371355995536</v>
      </c>
      <c r="AD35" s="102">
        <v>-580090.10967801139</v>
      </c>
      <c r="AE35" s="107"/>
      <c r="AF35" s="106"/>
      <c r="AG35" s="106"/>
      <c r="AH35"/>
      <c r="AI35"/>
      <c r="AJ35"/>
    </row>
    <row r="36" spans="1:36" x14ac:dyDescent="0.2">
      <c r="A36" s="91"/>
      <c r="B36" s="90"/>
      <c r="C36" s="88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5"/>
      <c r="AF36" s="106"/>
      <c r="AG36" s="106"/>
      <c r="AH36"/>
      <c r="AI36"/>
      <c r="AJ36"/>
    </row>
    <row r="37" spans="1:36" x14ac:dyDescent="0.2">
      <c r="A37" s="92" t="s">
        <v>59</v>
      </c>
      <c r="B37" s="90"/>
      <c r="C37" s="88" t="s">
        <v>19</v>
      </c>
      <c r="D37" s="102">
        <v>0</v>
      </c>
      <c r="E37" s="102">
        <v>0</v>
      </c>
      <c r="F37" s="102">
        <v>-13380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  <c r="S37" s="102">
        <v>-11.011964067816734</v>
      </c>
      <c r="T37" s="102">
        <v>0</v>
      </c>
      <c r="U37" s="102">
        <v>0</v>
      </c>
      <c r="V37" s="102">
        <v>56990.040000000969</v>
      </c>
      <c r="W37" s="102">
        <v>0</v>
      </c>
      <c r="X37" s="102">
        <v>0</v>
      </c>
      <c r="Y37" s="102">
        <v>0</v>
      </c>
      <c r="Z37" s="102">
        <v>0</v>
      </c>
      <c r="AA37" s="102">
        <v>0</v>
      </c>
      <c r="AB37" s="102">
        <v>0</v>
      </c>
      <c r="AC37" s="102">
        <v>0</v>
      </c>
      <c r="AD37" s="102">
        <v>0</v>
      </c>
      <c r="AE37" s="107"/>
      <c r="AF37" s="106"/>
      <c r="AG37" s="106"/>
      <c r="AH37"/>
      <c r="AI37"/>
      <c r="AJ37"/>
    </row>
    <row r="38" spans="1:36" x14ac:dyDescent="0.2">
      <c r="A38" s="91"/>
      <c r="B38" s="90"/>
      <c r="C38" s="88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5"/>
      <c r="AF38" s="106"/>
      <c r="AG38" s="106"/>
      <c r="AH38"/>
      <c r="AI38"/>
      <c r="AJ38"/>
    </row>
    <row r="39" spans="1:36" x14ac:dyDescent="0.2">
      <c r="A39" s="62" t="s">
        <v>60</v>
      </c>
      <c r="B39"/>
      <c r="C39" s="89" t="s">
        <v>22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0</v>
      </c>
      <c r="S39" s="102">
        <v>0</v>
      </c>
      <c r="T39" s="102">
        <v>0</v>
      </c>
      <c r="U39" s="102">
        <v>0</v>
      </c>
      <c r="V39" s="102">
        <v>0</v>
      </c>
      <c r="W39" s="102">
        <v>0</v>
      </c>
      <c r="X39" s="102">
        <v>0</v>
      </c>
      <c r="Y39" s="102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0</v>
      </c>
      <c r="AE39" s="107"/>
      <c r="AF39" s="106"/>
      <c r="AG39" s="106"/>
      <c r="AH39"/>
      <c r="AI39"/>
      <c r="AJ39"/>
    </row>
    <row r="40" spans="1:36" s="7" customFormat="1" x14ac:dyDescent="0.2">
      <c r="A40"/>
      <c r="B40"/>
      <c r="C40" s="89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5"/>
      <c r="AF40" s="106"/>
      <c r="AG40" s="106"/>
      <c r="AH40"/>
      <c r="AI40"/>
      <c r="AJ40"/>
    </row>
    <row r="41" spans="1:36" s="7" customFormat="1" x14ac:dyDescent="0.2">
      <c r="A41" s="93" t="s">
        <v>61</v>
      </c>
      <c r="B41"/>
      <c r="C41" s="88" t="s">
        <v>19</v>
      </c>
      <c r="D41" s="102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2">
        <v>0</v>
      </c>
      <c r="R41" s="102">
        <v>0</v>
      </c>
      <c r="S41" s="102">
        <v>0</v>
      </c>
      <c r="T41" s="102">
        <v>0</v>
      </c>
      <c r="U41" s="102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102">
        <v>0</v>
      </c>
      <c r="AC41" s="102">
        <v>0</v>
      </c>
      <c r="AD41" s="102">
        <v>0</v>
      </c>
      <c r="AE41" s="107"/>
      <c r="AF41" s="106"/>
      <c r="AG41" s="106"/>
      <c r="AH41"/>
      <c r="AI41"/>
      <c r="AJ41"/>
    </row>
    <row r="42" spans="1:36" s="7" customFormat="1" x14ac:dyDescent="0.2">
      <c r="A42"/>
      <c r="B42"/>
      <c r="C42" s="89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5"/>
      <c r="AF42" s="106"/>
      <c r="AG42" s="106"/>
      <c r="AH42"/>
      <c r="AI42"/>
      <c r="AJ42"/>
    </row>
    <row r="43" spans="1:36" s="7" customFormat="1" ht="13.5" thickBot="1" x14ac:dyDescent="0.25">
      <c r="A43" s="91" t="s">
        <v>62</v>
      </c>
      <c r="B43"/>
      <c r="C43" s="94"/>
      <c r="D43" s="108">
        <f t="shared" ref="D43:AC43" si="11">D26-D28+D32-D39+D35+D37+D41</f>
        <v>8913017.5199999977</v>
      </c>
      <c r="E43" s="108">
        <f t="shared" si="11"/>
        <v>6742998.8000000007</v>
      </c>
      <c r="F43" s="108">
        <f t="shared" si="11"/>
        <v>7534260.8199999994</v>
      </c>
      <c r="G43" s="108">
        <f t="shared" si="11"/>
        <v>6871397.5999999978</v>
      </c>
      <c r="H43" s="108">
        <f t="shared" si="11"/>
        <v>7537082.9399999995</v>
      </c>
      <c r="I43" s="108">
        <f t="shared" si="11"/>
        <v>8175587.7400000021</v>
      </c>
      <c r="J43" s="108">
        <f t="shared" si="11"/>
        <v>8231397.6500000032</v>
      </c>
      <c r="K43" s="108">
        <f t="shared" si="11"/>
        <v>7812832.7300000014</v>
      </c>
      <c r="L43" s="108">
        <f t="shared" si="11"/>
        <v>7145975.4799999986</v>
      </c>
      <c r="M43" s="108">
        <f t="shared" si="11"/>
        <v>8276680.7599999998</v>
      </c>
      <c r="N43" s="108">
        <f t="shared" si="11"/>
        <v>8272509.1199999982</v>
      </c>
      <c r="O43" s="108">
        <f t="shared" si="11"/>
        <v>9966240.870000001</v>
      </c>
      <c r="P43" s="108">
        <f t="shared" si="11"/>
        <v>9647873.5800000019</v>
      </c>
      <c r="Q43" s="108">
        <f t="shared" si="11"/>
        <v>14235299.950424001</v>
      </c>
      <c r="R43" s="108">
        <f t="shared" si="11"/>
        <v>15009568.074616002</v>
      </c>
      <c r="S43" s="108">
        <f t="shared" si="11"/>
        <v>19533753.625779934</v>
      </c>
      <c r="T43" s="108">
        <f t="shared" si="11"/>
        <v>17226948.206399001</v>
      </c>
      <c r="U43" s="108">
        <f t="shared" si="11"/>
        <v>9101663.2477519996</v>
      </c>
      <c r="V43" s="108">
        <f t="shared" si="11"/>
        <v>9955715.0382600036</v>
      </c>
      <c r="W43" s="108">
        <f t="shared" si="11"/>
        <v>9739517.8931530043</v>
      </c>
      <c r="X43" s="108">
        <f t="shared" si="11"/>
        <v>14850018.961962998</v>
      </c>
      <c r="Y43" s="108">
        <f t="shared" si="11"/>
        <v>11649605.896229001</v>
      </c>
      <c r="Z43" s="108">
        <f t="shared" si="11"/>
        <v>14060555.967556</v>
      </c>
      <c r="AA43" s="108">
        <f t="shared" si="11"/>
        <v>16501250.841318004</v>
      </c>
      <c r="AB43" s="108">
        <f t="shared" si="11"/>
        <v>30677163.305479005</v>
      </c>
      <c r="AC43" s="108">
        <f t="shared" si="11"/>
        <v>19743252.385066006</v>
      </c>
      <c r="AD43" s="108">
        <f t="shared" ref="AD43" si="12">AD26-AD28+AD32-AD39+AD35+AD37+AD41</f>
        <v>23120833.974607989</v>
      </c>
      <c r="AE43" s="103"/>
      <c r="AF43" s="106"/>
      <c r="AG43" s="106"/>
      <c r="AH43"/>
      <c r="AI43"/>
      <c r="AJ43"/>
    </row>
    <row r="44" spans="1:36" s="7" customFormat="1" ht="13.5" thickTop="1" x14ac:dyDescent="0.2">
      <c r="A44" s="91"/>
      <c r="B44"/>
      <c r="C44" s="94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6"/>
      <c r="AG44" s="106"/>
      <c r="AH44"/>
      <c r="AI44"/>
      <c r="AJ44"/>
    </row>
    <row r="45" spans="1:36" x14ac:dyDescent="0.2">
      <c r="A45" s="17"/>
      <c r="B45" s="34" t="s">
        <v>74</v>
      </c>
      <c r="C45" s="17"/>
      <c r="D45" s="85">
        <v>368266169</v>
      </c>
      <c r="E45" s="85">
        <v>312223321</v>
      </c>
      <c r="F45" s="85">
        <v>276561171</v>
      </c>
      <c r="G45" s="85">
        <v>271235251</v>
      </c>
      <c r="H45" s="85">
        <v>331139835</v>
      </c>
      <c r="I45" s="85">
        <v>345771012</v>
      </c>
      <c r="J45" s="85">
        <v>329316865</v>
      </c>
      <c r="K45" s="85">
        <v>302826675</v>
      </c>
      <c r="L45" s="85">
        <v>276949391</v>
      </c>
      <c r="M45" s="85">
        <v>305405220</v>
      </c>
      <c r="N45" s="85">
        <v>359198707</v>
      </c>
      <c r="O45" s="85">
        <v>389302229</v>
      </c>
      <c r="P45" s="85">
        <v>400337761</v>
      </c>
      <c r="Q45" s="85">
        <v>330017940</v>
      </c>
      <c r="R45" s="85">
        <v>297401448</v>
      </c>
      <c r="S45" s="85">
        <v>299893968</v>
      </c>
      <c r="T45" s="85">
        <v>319017287</v>
      </c>
      <c r="U45" s="85">
        <v>375886048</v>
      </c>
      <c r="V45" s="85">
        <v>317173784</v>
      </c>
      <c r="W45" s="85">
        <v>311837927</v>
      </c>
      <c r="X45" s="85">
        <v>285387492</v>
      </c>
      <c r="Y45" s="85">
        <v>319688693</v>
      </c>
      <c r="Z45" s="85">
        <v>361106224</v>
      </c>
      <c r="AA45" s="85">
        <v>391323738</v>
      </c>
      <c r="AB45" s="85">
        <v>383918237</v>
      </c>
      <c r="AC45" s="85">
        <v>321177184</v>
      </c>
      <c r="AD45" s="85">
        <v>265818130</v>
      </c>
      <c r="AE45" s="3"/>
    </row>
    <row r="46" spans="1:36" x14ac:dyDescent="0.2">
      <c r="A46" s="17"/>
      <c r="B46" s="34"/>
      <c r="C46" s="17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6" x14ac:dyDescent="0.2">
      <c r="A47" s="17"/>
      <c r="B47" t="s">
        <v>68</v>
      </c>
      <c r="C47" s="17"/>
      <c r="D47" s="95">
        <f t="shared" ref="D47:AD47" si="13">ROUND(D43/D45,6)</f>
        <v>2.4202999999999999E-2</v>
      </c>
      <c r="E47" s="95">
        <f t="shared" si="13"/>
        <v>2.1597000000000002E-2</v>
      </c>
      <c r="F47" s="95">
        <f t="shared" si="13"/>
        <v>2.7243E-2</v>
      </c>
      <c r="G47" s="95">
        <f t="shared" si="13"/>
        <v>2.5333999999999999E-2</v>
      </c>
      <c r="H47" s="95">
        <f t="shared" si="13"/>
        <v>2.2761E-2</v>
      </c>
      <c r="I47" s="95">
        <f t="shared" si="13"/>
        <v>2.3644999999999999E-2</v>
      </c>
      <c r="J47" s="95">
        <f t="shared" si="13"/>
        <v>2.4995E-2</v>
      </c>
      <c r="K47" s="95">
        <f t="shared" si="13"/>
        <v>2.58E-2</v>
      </c>
      <c r="L47" s="95">
        <f t="shared" si="13"/>
        <v>2.5801999999999999E-2</v>
      </c>
      <c r="M47" s="95">
        <f t="shared" si="13"/>
        <v>2.7101E-2</v>
      </c>
      <c r="N47" s="95">
        <f t="shared" si="13"/>
        <v>2.3029999999999998E-2</v>
      </c>
      <c r="O47" s="95">
        <f t="shared" si="13"/>
        <v>2.5600000000000001E-2</v>
      </c>
      <c r="P47" s="95">
        <f t="shared" si="13"/>
        <v>2.4098999999999999E-2</v>
      </c>
      <c r="Q47" s="95">
        <f t="shared" si="13"/>
        <v>4.3135E-2</v>
      </c>
      <c r="R47" s="95">
        <f t="shared" si="13"/>
        <v>5.0469E-2</v>
      </c>
      <c r="S47" s="95">
        <f t="shared" si="13"/>
        <v>6.5135999999999999E-2</v>
      </c>
      <c r="T47" s="95">
        <f t="shared" si="13"/>
        <v>5.3999999999999999E-2</v>
      </c>
      <c r="U47" s="95">
        <f t="shared" si="13"/>
        <v>2.4213999999999999E-2</v>
      </c>
      <c r="V47" s="95">
        <f t="shared" si="13"/>
        <v>3.1389E-2</v>
      </c>
      <c r="W47" s="95">
        <f t="shared" si="13"/>
        <v>3.1233E-2</v>
      </c>
      <c r="X47" s="95">
        <f t="shared" si="13"/>
        <v>5.2034999999999998E-2</v>
      </c>
      <c r="Y47" s="95">
        <f t="shared" si="13"/>
        <v>3.644E-2</v>
      </c>
      <c r="Z47" s="95">
        <f t="shared" si="13"/>
        <v>3.8936999999999999E-2</v>
      </c>
      <c r="AA47" s="95">
        <f t="shared" si="13"/>
        <v>4.2167999999999997E-2</v>
      </c>
      <c r="AB47" s="95">
        <f t="shared" si="13"/>
        <v>7.9905000000000004E-2</v>
      </c>
      <c r="AC47" s="95">
        <f t="shared" si="13"/>
        <v>6.1471999999999999E-2</v>
      </c>
      <c r="AD47" s="95">
        <f t="shared" si="13"/>
        <v>8.6980000000000002E-2</v>
      </c>
    </row>
    <row r="48" spans="1:36" x14ac:dyDescent="0.2">
      <c r="A48" s="17"/>
      <c r="B48"/>
      <c r="C48" s="17"/>
    </row>
    <row r="49" spans="1:36" x14ac:dyDescent="0.2">
      <c r="A49" s="22"/>
      <c r="B49" t="s">
        <v>52</v>
      </c>
      <c r="C49" s="22"/>
      <c r="D49" s="38">
        <v>2.3837000000000001E-2</v>
      </c>
      <c r="E49" s="38">
        <f>$D$49</f>
        <v>2.3837000000000001E-2</v>
      </c>
      <c r="F49" s="38">
        <f t="shared" ref="F49:O49" si="14">$D$49</f>
        <v>2.3837000000000001E-2</v>
      </c>
      <c r="G49" s="38">
        <f t="shared" si="14"/>
        <v>2.3837000000000001E-2</v>
      </c>
      <c r="H49" s="38">
        <f t="shared" si="14"/>
        <v>2.3837000000000001E-2</v>
      </c>
      <c r="I49" s="38">
        <f t="shared" si="14"/>
        <v>2.3837000000000001E-2</v>
      </c>
      <c r="J49" s="38">
        <f t="shared" si="14"/>
        <v>2.3837000000000001E-2</v>
      </c>
      <c r="K49" s="38">
        <f t="shared" si="14"/>
        <v>2.3837000000000001E-2</v>
      </c>
      <c r="L49" s="38">
        <f t="shared" si="14"/>
        <v>2.3837000000000001E-2</v>
      </c>
      <c r="M49" s="38">
        <f t="shared" si="14"/>
        <v>2.3837000000000001E-2</v>
      </c>
      <c r="N49" s="38">
        <f t="shared" si="14"/>
        <v>2.3837000000000001E-2</v>
      </c>
      <c r="O49" s="38">
        <f t="shared" si="14"/>
        <v>2.3837000000000001E-2</v>
      </c>
      <c r="P49" s="38">
        <v>2.5401E-2</v>
      </c>
      <c r="Q49" s="38">
        <f>$P$49</f>
        <v>2.5401E-2</v>
      </c>
      <c r="R49" s="38">
        <f t="shared" ref="R49:AD49" si="15">$P$49</f>
        <v>2.5401E-2</v>
      </c>
      <c r="S49" s="38">
        <f t="shared" si="15"/>
        <v>2.5401E-2</v>
      </c>
      <c r="T49" s="38">
        <f t="shared" si="15"/>
        <v>2.5401E-2</v>
      </c>
      <c r="U49" s="38">
        <f t="shared" si="15"/>
        <v>2.5401E-2</v>
      </c>
      <c r="V49" s="38">
        <f t="shared" si="15"/>
        <v>2.5401E-2</v>
      </c>
      <c r="W49" s="38">
        <f t="shared" si="15"/>
        <v>2.5401E-2</v>
      </c>
      <c r="X49" s="38">
        <f t="shared" si="15"/>
        <v>2.5401E-2</v>
      </c>
      <c r="Y49" s="38">
        <f t="shared" si="15"/>
        <v>2.5401E-2</v>
      </c>
      <c r="Z49" s="38">
        <f t="shared" si="15"/>
        <v>2.5401E-2</v>
      </c>
      <c r="AA49" s="38">
        <f t="shared" si="15"/>
        <v>2.5401E-2</v>
      </c>
      <c r="AB49" s="38">
        <f t="shared" si="15"/>
        <v>2.5401E-2</v>
      </c>
      <c r="AC49" s="38">
        <f t="shared" si="15"/>
        <v>2.5401E-2</v>
      </c>
      <c r="AD49" s="38">
        <f t="shared" si="15"/>
        <v>2.5401E-2</v>
      </c>
      <c r="AE49" s="7"/>
      <c r="AF49" s="7"/>
      <c r="AG49" s="7"/>
      <c r="AH49" s="7"/>
      <c r="AI49" s="7"/>
      <c r="AJ49" s="7"/>
    </row>
    <row r="50" spans="1:36" x14ac:dyDescent="0.2">
      <c r="A50" s="22"/>
      <c r="B50"/>
      <c r="C50" s="22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x14ac:dyDescent="0.2">
      <c r="A51" s="22"/>
      <c r="B51" t="s">
        <v>69</v>
      </c>
      <c r="C51" s="22"/>
      <c r="D51" s="96">
        <f t="shared" ref="D51:AC51" si="16">D47-D49</f>
        <v>3.6599999999999827E-4</v>
      </c>
      <c r="E51" s="96">
        <f t="shared" si="16"/>
        <v>-2.2399999999999989E-3</v>
      </c>
      <c r="F51" s="96">
        <f t="shared" si="16"/>
        <v>3.4059999999999993E-3</v>
      </c>
      <c r="G51" s="96">
        <f t="shared" si="16"/>
        <v>1.4969999999999983E-3</v>
      </c>
      <c r="H51" s="96">
        <f t="shared" si="16"/>
        <v>-1.0760000000000006E-3</v>
      </c>
      <c r="I51" s="96">
        <f t="shared" si="16"/>
        <v>-1.920000000000012E-4</v>
      </c>
      <c r="J51" s="96">
        <f t="shared" si="16"/>
        <v>1.1579999999999993E-3</v>
      </c>
      <c r="K51" s="96">
        <f t="shared" si="16"/>
        <v>1.9629999999999995E-3</v>
      </c>
      <c r="L51" s="96">
        <f t="shared" si="16"/>
        <v>1.964999999999998E-3</v>
      </c>
      <c r="M51" s="96">
        <f t="shared" si="16"/>
        <v>3.2639999999999995E-3</v>
      </c>
      <c r="N51" s="96">
        <f t="shared" si="16"/>
        <v>-8.0700000000000216E-4</v>
      </c>
      <c r="O51" s="96">
        <f t="shared" si="16"/>
        <v>1.7630000000000007E-3</v>
      </c>
      <c r="P51" s="96">
        <f t="shared" si="16"/>
        <v>-1.3020000000000011E-3</v>
      </c>
      <c r="Q51" s="96">
        <f t="shared" si="16"/>
        <v>1.7734E-2</v>
      </c>
      <c r="R51" s="96">
        <f t="shared" si="16"/>
        <v>2.5068E-2</v>
      </c>
      <c r="S51" s="96">
        <f t="shared" si="16"/>
        <v>3.9734999999999999E-2</v>
      </c>
      <c r="T51" s="96">
        <f t="shared" si="16"/>
        <v>2.8598999999999999E-2</v>
      </c>
      <c r="U51" s="96">
        <f t="shared" si="16"/>
        <v>-1.1870000000000006E-3</v>
      </c>
      <c r="V51" s="96">
        <f t="shared" si="16"/>
        <v>5.9880000000000003E-3</v>
      </c>
      <c r="W51" s="96">
        <f t="shared" si="16"/>
        <v>5.8320000000000004E-3</v>
      </c>
      <c r="X51" s="96">
        <f t="shared" si="16"/>
        <v>2.6633999999999998E-2</v>
      </c>
      <c r="Y51" s="96">
        <f t="shared" si="16"/>
        <v>1.1039E-2</v>
      </c>
      <c r="Z51" s="96">
        <f t="shared" si="16"/>
        <v>1.3535999999999999E-2</v>
      </c>
      <c r="AA51" s="96">
        <f t="shared" si="16"/>
        <v>1.6766999999999997E-2</v>
      </c>
      <c r="AB51" s="96">
        <f t="shared" si="16"/>
        <v>5.4504000000000004E-2</v>
      </c>
      <c r="AC51" s="96">
        <f t="shared" si="16"/>
        <v>3.6070999999999999E-2</v>
      </c>
      <c r="AD51" s="96">
        <f t="shared" ref="AD51" si="17">AD47-AD49</f>
        <v>6.1579000000000002E-2</v>
      </c>
      <c r="AE51" s="7"/>
      <c r="AF51" s="7"/>
      <c r="AG51" s="7"/>
      <c r="AH51" s="7"/>
      <c r="AI51" s="7"/>
      <c r="AJ51" s="7"/>
    </row>
    <row r="52" spans="1:36" x14ac:dyDescent="0.2">
      <c r="A52" s="22"/>
      <c r="B52"/>
      <c r="C52" s="22"/>
      <c r="D52" s="7"/>
      <c r="E52" s="7"/>
      <c r="F52" s="7"/>
      <c r="G52" s="7"/>
      <c r="H52" s="9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x14ac:dyDescent="0.2">
      <c r="A53" s="22"/>
      <c r="B53" s="98" t="s">
        <v>70</v>
      </c>
      <c r="C53" s="22"/>
      <c r="D53" s="7"/>
      <c r="E53" s="7"/>
      <c r="F53" s="7"/>
      <c r="G53" s="7"/>
      <c r="H53" s="125"/>
      <c r="I53" s="125"/>
      <c r="J53" s="125"/>
      <c r="K53" s="125"/>
      <c r="L53" s="125"/>
      <c r="M53" s="125"/>
      <c r="N53" s="125"/>
      <c r="O53" s="111">
        <f t="shared" ref="O53:AD53" si="18">ROUND(AVERAGE(D43:O43),2)</f>
        <v>7956665.1699999999</v>
      </c>
      <c r="P53" s="112">
        <f t="shared" si="18"/>
        <v>8017903.1699999999</v>
      </c>
      <c r="Q53" s="112">
        <f t="shared" si="18"/>
        <v>8642261.5999999996</v>
      </c>
      <c r="R53" s="112">
        <f t="shared" si="18"/>
        <v>9265203.8699999992</v>
      </c>
      <c r="S53" s="112">
        <f t="shared" si="18"/>
        <v>10320400.210000001</v>
      </c>
      <c r="T53" s="112">
        <f t="shared" si="18"/>
        <v>11127888.98</v>
      </c>
      <c r="U53" s="112">
        <f t="shared" si="18"/>
        <v>11205061.939999999</v>
      </c>
      <c r="V53" s="112">
        <f t="shared" si="18"/>
        <v>11348755.060000001</v>
      </c>
      <c r="W53" s="112">
        <f t="shared" si="18"/>
        <v>11509312.15</v>
      </c>
      <c r="X53" s="112">
        <f t="shared" si="18"/>
        <v>12151315.779999999</v>
      </c>
      <c r="Y53" s="112">
        <f t="shared" si="18"/>
        <v>12432392.869999999</v>
      </c>
      <c r="Z53" s="112">
        <f t="shared" si="18"/>
        <v>12914730.109999999</v>
      </c>
      <c r="AA53" s="112">
        <f t="shared" si="18"/>
        <v>13459314.27</v>
      </c>
      <c r="AB53" s="112">
        <f t="shared" si="18"/>
        <v>15211755.08</v>
      </c>
      <c r="AC53" s="112">
        <f t="shared" si="18"/>
        <v>15670751.119999999</v>
      </c>
      <c r="AD53" s="113">
        <f t="shared" si="18"/>
        <v>16346689.949999999</v>
      </c>
      <c r="AE53" s="7"/>
      <c r="AF53" s="7"/>
      <c r="AG53" s="7"/>
      <c r="AH53" s="7"/>
      <c r="AI53" s="7"/>
      <c r="AJ53" s="7"/>
    </row>
    <row r="54" spans="1:36" x14ac:dyDescent="0.2">
      <c r="A54" s="22"/>
      <c r="B54" s="99" t="s">
        <v>71</v>
      </c>
      <c r="C54" s="22"/>
      <c r="D54" s="7"/>
      <c r="E54" s="7"/>
      <c r="F54" s="7"/>
      <c r="G54" s="7"/>
      <c r="H54" s="123"/>
      <c r="I54" s="123"/>
      <c r="J54" s="123"/>
      <c r="K54" s="123"/>
      <c r="L54" s="123"/>
      <c r="M54" s="123"/>
      <c r="N54" s="123"/>
      <c r="O54" s="114">
        <f t="shared" ref="O54:AD54" si="19">ROUND(AVERAGE(D45:O45),2)</f>
        <v>322349653.82999998</v>
      </c>
      <c r="P54" s="115">
        <f t="shared" si="19"/>
        <v>325022286.5</v>
      </c>
      <c r="Q54" s="115">
        <f t="shared" si="19"/>
        <v>326505171.42000002</v>
      </c>
      <c r="R54" s="115">
        <f t="shared" si="19"/>
        <v>328241861.17000002</v>
      </c>
      <c r="S54" s="115">
        <f t="shared" si="19"/>
        <v>330630087.57999998</v>
      </c>
      <c r="T54" s="115">
        <f t="shared" si="19"/>
        <v>329619875.25</v>
      </c>
      <c r="U54" s="115">
        <f t="shared" si="19"/>
        <v>332129461.57999998</v>
      </c>
      <c r="V54" s="115">
        <f t="shared" si="19"/>
        <v>331117538.17000002</v>
      </c>
      <c r="W54" s="115">
        <f t="shared" si="19"/>
        <v>331868475.82999998</v>
      </c>
      <c r="X54" s="115">
        <f t="shared" si="19"/>
        <v>332571650.92000002</v>
      </c>
      <c r="Y54" s="115">
        <f t="shared" si="19"/>
        <v>333761940.32999998</v>
      </c>
      <c r="Z54" s="115">
        <f t="shared" si="19"/>
        <v>333920900.07999998</v>
      </c>
      <c r="AA54" s="115">
        <f t="shared" si="19"/>
        <v>334089359.17000002</v>
      </c>
      <c r="AB54" s="115">
        <f t="shared" si="19"/>
        <v>332721065.5</v>
      </c>
      <c r="AC54" s="115">
        <f t="shared" si="19"/>
        <v>331984335.82999998</v>
      </c>
      <c r="AD54" s="116">
        <f t="shared" si="19"/>
        <v>329352392.67000002</v>
      </c>
      <c r="AE54" s="7"/>
      <c r="AF54" s="7"/>
      <c r="AG54" s="7"/>
      <c r="AH54" s="7"/>
      <c r="AI54" s="7"/>
      <c r="AJ54" s="7"/>
    </row>
    <row r="55" spans="1:36" x14ac:dyDescent="0.2">
      <c r="A55" s="22"/>
      <c r="B55" s="99" t="s">
        <v>72</v>
      </c>
      <c r="C55" s="22"/>
      <c r="D55" s="7"/>
      <c r="E55" s="7"/>
      <c r="F55" s="7"/>
      <c r="G55" s="7"/>
      <c r="H55" s="124"/>
      <c r="I55" s="124"/>
      <c r="J55" s="124"/>
      <c r="K55" s="124"/>
      <c r="L55" s="124"/>
      <c r="M55" s="124"/>
      <c r="N55" s="124"/>
      <c r="O55" s="117">
        <f t="shared" ref="O55:AD55" si="20">ROUND(O53/O54,6)</f>
        <v>2.4683E-2</v>
      </c>
      <c r="P55" s="118">
        <f t="shared" si="20"/>
        <v>2.4669E-2</v>
      </c>
      <c r="Q55" s="118">
        <f t="shared" si="20"/>
        <v>2.6468999999999999E-2</v>
      </c>
      <c r="R55" s="118">
        <f t="shared" si="20"/>
        <v>2.8226999999999999E-2</v>
      </c>
      <c r="S55" s="118">
        <f t="shared" si="20"/>
        <v>3.1213999999999999E-2</v>
      </c>
      <c r="T55" s="118">
        <f t="shared" si="20"/>
        <v>3.3759999999999998E-2</v>
      </c>
      <c r="U55" s="118">
        <f t="shared" si="20"/>
        <v>3.3737000000000003E-2</v>
      </c>
      <c r="V55" s="118">
        <f t="shared" si="20"/>
        <v>3.4273999999999999E-2</v>
      </c>
      <c r="W55" s="118">
        <f t="shared" si="20"/>
        <v>3.4680000000000002E-2</v>
      </c>
      <c r="X55" s="118">
        <f t="shared" si="20"/>
        <v>3.6537E-2</v>
      </c>
      <c r="Y55" s="118">
        <f t="shared" si="20"/>
        <v>3.7248999999999997E-2</v>
      </c>
      <c r="Z55" s="118">
        <f t="shared" si="20"/>
        <v>3.8676000000000002E-2</v>
      </c>
      <c r="AA55" s="118">
        <f t="shared" si="20"/>
        <v>4.0287000000000003E-2</v>
      </c>
      <c r="AB55" s="118">
        <f t="shared" si="20"/>
        <v>4.5719000000000003E-2</v>
      </c>
      <c r="AC55" s="118">
        <f t="shared" si="20"/>
        <v>4.7203000000000002E-2</v>
      </c>
      <c r="AD55" s="119">
        <f t="shared" si="20"/>
        <v>4.9632999999999997E-2</v>
      </c>
      <c r="AE55" s="7"/>
      <c r="AF55" s="7"/>
      <c r="AG55" s="7"/>
      <c r="AH55" s="7"/>
      <c r="AI55" s="7"/>
      <c r="AJ55" s="7"/>
    </row>
    <row r="56" spans="1:36" x14ac:dyDescent="0.2">
      <c r="A56" s="17"/>
      <c r="B56" s="99" t="s">
        <v>52</v>
      </c>
      <c r="C56" s="17"/>
      <c r="H56" s="124"/>
      <c r="I56" s="124"/>
      <c r="J56" s="124"/>
      <c r="K56" s="124"/>
      <c r="L56" s="124"/>
      <c r="M56" s="124"/>
      <c r="N56" s="124"/>
      <c r="O56" s="117">
        <f t="shared" ref="O56:AD56" si="21">O49</f>
        <v>2.3837000000000001E-2</v>
      </c>
      <c r="P56" s="118">
        <f t="shared" si="21"/>
        <v>2.5401E-2</v>
      </c>
      <c r="Q56" s="118">
        <f t="shared" si="21"/>
        <v>2.5401E-2</v>
      </c>
      <c r="R56" s="118">
        <f t="shared" si="21"/>
        <v>2.5401E-2</v>
      </c>
      <c r="S56" s="118">
        <f t="shared" si="21"/>
        <v>2.5401E-2</v>
      </c>
      <c r="T56" s="118">
        <f t="shared" si="21"/>
        <v>2.5401E-2</v>
      </c>
      <c r="U56" s="118">
        <f t="shared" si="21"/>
        <v>2.5401E-2</v>
      </c>
      <c r="V56" s="118">
        <f t="shared" si="21"/>
        <v>2.5401E-2</v>
      </c>
      <c r="W56" s="118">
        <f t="shared" si="21"/>
        <v>2.5401E-2</v>
      </c>
      <c r="X56" s="118">
        <f t="shared" si="21"/>
        <v>2.5401E-2</v>
      </c>
      <c r="Y56" s="118">
        <f t="shared" si="21"/>
        <v>2.5401E-2</v>
      </c>
      <c r="Z56" s="118">
        <f t="shared" si="21"/>
        <v>2.5401E-2</v>
      </c>
      <c r="AA56" s="118">
        <f t="shared" si="21"/>
        <v>2.5401E-2</v>
      </c>
      <c r="AB56" s="118">
        <f t="shared" si="21"/>
        <v>2.5401E-2</v>
      </c>
      <c r="AC56" s="118">
        <f t="shared" si="21"/>
        <v>2.5401E-2</v>
      </c>
      <c r="AD56" s="119">
        <f t="shared" si="21"/>
        <v>2.5401E-2</v>
      </c>
    </row>
    <row r="57" spans="1:36" x14ac:dyDescent="0.2">
      <c r="A57" s="17"/>
      <c r="B57" s="100" t="s">
        <v>73</v>
      </c>
      <c r="C57" s="17"/>
      <c r="H57" s="124"/>
      <c r="I57" s="124"/>
      <c r="J57" s="124"/>
      <c r="K57" s="124"/>
      <c r="L57" s="124"/>
      <c r="M57" s="124"/>
      <c r="N57" s="124"/>
      <c r="O57" s="120">
        <f t="shared" ref="O57:AD57" si="22">O55-O49</f>
        <v>8.4599999999999953E-4</v>
      </c>
      <c r="P57" s="121">
        <f t="shared" si="22"/>
        <v>-7.3200000000000001E-4</v>
      </c>
      <c r="Q57" s="121">
        <f t="shared" si="22"/>
        <v>1.0679999999999995E-3</v>
      </c>
      <c r="R57" s="121">
        <f t="shared" si="22"/>
        <v>2.8259999999999987E-3</v>
      </c>
      <c r="S57" s="121">
        <f t="shared" si="22"/>
        <v>5.8129999999999987E-3</v>
      </c>
      <c r="T57" s="121">
        <f t="shared" si="22"/>
        <v>8.3589999999999984E-3</v>
      </c>
      <c r="U57" s="121">
        <f t="shared" si="22"/>
        <v>8.3360000000000031E-3</v>
      </c>
      <c r="V57" s="121">
        <f t="shared" si="22"/>
        <v>8.8729999999999989E-3</v>
      </c>
      <c r="W57" s="121">
        <f t="shared" si="22"/>
        <v>9.2790000000000025E-3</v>
      </c>
      <c r="X57" s="121">
        <f t="shared" si="22"/>
        <v>1.1136E-2</v>
      </c>
      <c r="Y57" s="121">
        <f t="shared" si="22"/>
        <v>1.1847999999999997E-2</v>
      </c>
      <c r="Z57" s="121">
        <f t="shared" si="22"/>
        <v>1.3275000000000002E-2</v>
      </c>
      <c r="AA57" s="121">
        <f t="shared" si="22"/>
        <v>1.4886000000000003E-2</v>
      </c>
      <c r="AB57" s="121">
        <f t="shared" si="22"/>
        <v>2.0318000000000003E-2</v>
      </c>
      <c r="AC57" s="121">
        <f t="shared" si="22"/>
        <v>2.1802000000000002E-2</v>
      </c>
      <c r="AD57" s="122">
        <f t="shared" si="22"/>
        <v>2.4231999999999997E-2</v>
      </c>
    </row>
    <row r="58" spans="1:36" x14ac:dyDescent="0.2">
      <c r="A58" s="17"/>
      <c r="B58" s="17"/>
      <c r="C58" s="17"/>
    </row>
    <row r="59" spans="1:36" x14ac:dyDescent="0.2">
      <c r="A59" s="17"/>
      <c r="B59" s="17"/>
      <c r="C59" s="17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</row>
    <row r="60" spans="1:36" x14ac:dyDescent="0.2">
      <c r="A60" s="17"/>
      <c r="B60" s="17"/>
      <c r="C60" s="17"/>
      <c r="H60"/>
    </row>
    <row r="61" spans="1:36" x14ac:dyDescent="0.2">
      <c r="A61" s="17"/>
      <c r="B61" s="17"/>
      <c r="C61" s="17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6" x14ac:dyDescent="0.2">
      <c r="A62" s="17"/>
      <c r="B62" s="17"/>
      <c r="C62" s="17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6" x14ac:dyDescent="0.2">
      <c r="A63" s="17"/>
      <c r="B63" s="17"/>
      <c r="C63" s="17"/>
    </row>
    <row r="64" spans="1:36" x14ac:dyDescent="0.2">
      <c r="A64" s="17"/>
      <c r="B64" s="17"/>
      <c r="C64" s="17"/>
    </row>
    <row r="65" spans="1:3" x14ac:dyDescent="0.2">
      <c r="A65" s="17"/>
      <c r="B65" s="17"/>
      <c r="C65" s="17"/>
    </row>
    <row r="66" spans="1:3" x14ac:dyDescent="0.2">
      <c r="A66" s="17"/>
      <c r="B66" s="17"/>
      <c r="C66" s="17"/>
    </row>
    <row r="85" spans="9:9" x14ac:dyDescent="0.2">
      <c r="I85" s="110"/>
    </row>
  </sheetData>
  <phoneticPr fontId="8" type="noConversion"/>
  <pageMargins left="0.3" right="0.31" top="0.75" bottom="0.41" header="0.3" footer="0.18"/>
  <pageSetup scale="70" orientation="landscape" r:id="rId1"/>
  <headerFooter>
    <oddHeader>&amp;R&amp;"Times New Roman,Bold"Attachment SEL-2
Page &amp;P of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E68"/>
  <sheetViews>
    <sheetView zoomScale="90" zoomScaleNormal="9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D9" sqref="D9"/>
    </sheetView>
  </sheetViews>
  <sheetFormatPr defaultRowHeight="12.75" x14ac:dyDescent="0.2"/>
  <cols>
    <col min="1" max="1" width="4" style="2" customWidth="1"/>
    <col min="2" max="2" width="57.7109375" style="2" customWidth="1"/>
    <col min="3" max="3" width="3.7109375" style="2" customWidth="1"/>
    <col min="4" max="4" width="17" style="2" customWidth="1"/>
    <col min="5" max="5" width="14.42578125" style="2" bestFit="1" customWidth="1"/>
    <col min="6" max="6" width="16.28515625" style="2" customWidth="1"/>
    <col min="7" max="207" width="16.7109375" style="2" customWidth="1"/>
    <col min="208" max="251" width="8.85546875" style="2"/>
    <col min="252" max="252" width="4" style="2" customWidth="1"/>
    <col min="253" max="253" width="50.28515625" style="2" customWidth="1"/>
    <col min="254" max="254" width="3.7109375" style="2" customWidth="1"/>
    <col min="255" max="255" width="17" style="2" customWidth="1"/>
    <col min="256" max="257" width="13.42578125" style="2" bestFit="1" customWidth="1"/>
    <col min="258" max="266" width="16.7109375" style="2" customWidth="1"/>
    <col min="267" max="267" width="17.28515625" style="2" customWidth="1"/>
    <col min="268" max="507" width="8.85546875" style="2"/>
    <col min="508" max="508" width="4" style="2" customWidth="1"/>
    <col min="509" max="509" width="50.28515625" style="2" customWidth="1"/>
    <col min="510" max="510" width="3.7109375" style="2" customWidth="1"/>
    <col min="511" max="511" width="17" style="2" customWidth="1"/>
    <col min="512" max="513" width="13.42578125" style="2" bestFit="1" customWidth="1"/>
    <col min="514" max="522" width="16.7109375" style="2" customWidth="1"/>
    <col min="523" max="523" width="17.28515625" style="2" customWidth="1"/>
    <col min="524" max="763" width="8.85546875" style="2"/>
    <col min="764" max="764" width="4" style="2" customWidth="1"/>
    <col min="765" max="765" width="50.28515625" style="2" customWidth="1"/>
    <col min="766" max="766" width="3.7109375" style="2" customWidth="1"/>
    <col min="767" max="767" width="17" style="2" customWidth="1"/>
    <col min="768" max="769" width="13.42578125" style="2" bestFit="1" customWidth="1"/>
    <col min="770" max="778" width="16.7109375" style="2" customWidth="1"/>
    <col min="779" max="779" width="17.28515625" style="2" customWidth="1"/>
    <col min="780" max="1019" width="8.85546875" style="2"/>
    <col min="1020" max="1020" width="4" style="2" customWidth="1"/>
    <col min="1021" max="1021" width="50.28515625" style="2" customWidth="1"/>
    <col min="1022" max="1022" width="3.7109375" style="2" customWidth="1"/>
    <col min="1023" max="1023" width="17" style="2" customWidth="1"/>
    <col min="1024" max="1025" width="13.42578125" style="2" bestFit="1" customWidth="1"/>
    <col min="1026" max="1034" width="16.7109375" style="2" customWidth="1"/>
    <col min="1035" max="1035" width="17.28515625" style="2" customWidth="1"/>
    <col min="1036" max="1275" width="8.85546875" style="2"/>
    <col min="1276" max="1276" width="4" style="2" customWidth="1"/>
    <col min="1277" max="1277" width="50.28515625" style="2" customWidth="1"/>
    <col min="1278" max="1278" width="3.7109375" style="2" customWidth="1"/>
    <col min="1279" max="1279" width="17" style="2" customWidth="1"/>
    <col min="1280" max="1281" width="13.42578125" style="2" bestFit="1" customWidth="1"/>
    <col min="1282" max="1290" width="16.7109375" style="2" customWidth="1"/>
    <col min="1291" max="1291" width="17.28515625" style="2" customWidth="1"/>
    <col min="1292" max="1531" width="8.85546875" style="2"/>
    <col min="1532" max="1532" width="4" style="2" customWidth="1"/>
    <col min="1533" max="1533" width="50.28515625" style="2" customWidth="1"/>
    <col min="1534" max="1534" width="3.7109375" style="2" customWidth="1"/>
    <col min="1535" max="1535" width="17" style="2" customWidth="1"/>
    <col min="1536" max="1537" width="13.42578125" style="2" bestFit="1" customWidth="1"/>
    <col min="1538" max="1546" width="16.7109375" style="2" customWidth="1"/>
    <col min="1547" max="1547" width="17.28515625" style="2" customWidth="1"/>
    <col min="1548" max="1787" width="8.85546875" style="2"/>
    <col min="1788" max="1788" width="4" style="2" customWidth="1"/>
    <col min="1789" max="1789" width="50.28515625" style="2" customWidth="1"/>
    <col min="1790" max="1790" width="3.7109375" style="2" customWidth="1"/>
    <col min="1791" max="1791" width="17" style="2" customWidth="1"/>
    <col min="1792" max="1793" width="13.42578125" style="2" bestFit="1" customWidth="1"/>
    <col min="1794" max="1802" width="16.7109375" style="2" customWidth="1"/>
    <col min="1803" max="1803" width="17.28515625" style="2" customWidth="1"/>
    <col min="1804" max="2043" width="8.85546875" style="2"/>
    <col min="2044" max="2044" width="4" style="2" customWidth="1"/>
    <col min="2045" max="2045" width="50.28515625" style="2" customWidth="1"/>
    <col min="2046" max="2046" width="3.7109375" style="2" customWidth="1"/>
    <col min="2047" max="2047" width="17" style="2" customWidth="1"/>
    <col min="2048" max="2049" width="13.42578125" style="2" bestFit="1" customWidth="1"/>
    <col min="2050" max="2058" width="16.7109375" style="2" customWidth="1"/>
    <col min="2059" max="2059" width="17.28515625" style="2" customWidth="1"/>
    <col min="2060" max="2299" width="8.85546875" style="2"/>
    <col min="2300" max="2300" width="4" style="2" customWidth="1"/>
    <col min="2301" max="2301" width="50.28515625" style="2" customWidth="1"/>
    <col min="2302" max="2302" width="3.7109375" style="2" customWidth="1"/>
    <col min="2303" max="2303" width="17" style="2" customWidth="1"/>
    <col min="2304" max="2305" width="13.42578125" style="2" bestFit="1" customWidth="1"/>
    <col min="2306" max="2314" width="16.7109375" style="2" customWidth="1"/>
    <col min="2315" max="2315" width="17.28515625" style="2" customWidth="1"/>
    <col min="2316" max="2555" width="8.85546875" style="2"/>
    <col min="2556" max="2556" width="4" style="2" customWidth="1"/>
    <col min="2557" max="2557" width="50.28515625" style="2" customWidth="1"/>
    <col min="2558" max="2558" width="3.7109375" style="2" customWidth="1"/>
    <col min="2559" max="2559" width="17" style="2" customWidth="1"/>
    <col min="2560" max="2561" width="13.42578125" style="2" bestFit="1" customWidth="1"/>
    <col min="2562" max="2570" width="16.7109375" style="2" customWidth="1"/>
    <col min="2571" max="2571" width="17.28515625" style="2" customWidth="1"/>
    <col min="2572" max="2811" width="8.85546875" style="2"/>
    <col min="2812" max="2812" width="4" style="2" customWidth="1"/>
    <col min="2813" max="2813" width="50.28515625" style="2" customWidth="1"/>
    <col min="2814" max="2814" width="3.7109375" style="2" customWidth="1"/>
    <col min="2815" max="2815" width="17" style="2" customWidth="1"/>
    <col min="2816" max="2817" width="13.42578125" style="2" bestFit="1" customWidth="1"/>
    <col min="2818" max="2826" width="16.7109375" style="2" customWidth="1"/>
    <col min="2827" max="2827" width="17.28515625" style="2" customWidth="1"/>
    <col min="2828" max="3067" width="8.85546875" style="2"/>
    <col min="3068" max="3068" width="4" style="2" customWidth="1"/>
    <col min="3069" max="3069" width="50.28515625" style="2" customWidth="1"/>
    <col min="3070" max="3070" width="3.7109375" style="2" customWidth="1"/>
    <col min="3071" max="3071" width="17" style="2" customWidth="1"/>
    <col min="3072" max="3073" width="13.42578125" style="2" bestFit="1" customWidth="1"/>
    <col min="3074" max="3082" width="16.7109375" style="2" customWidth="1"/>
    <col min="3083" max="3083" width="17.28515625" style="2" customWidth="1"/>
    <col min="3084" max="3323" width="8.85546875" style="2"/>
    <col min="3324" max="3324" width="4" style="2" customWidth="1"/>
    <col min="3325" max="3325" width="50.28515625" style="2" customWidth="1"/>
    <col min="3326" max="3326" width="3.7109375" style="2" customWidth="1"/>
    <col min="3327" max="3327" width="17" style="2" customWidth="1"/>
    <col min="3328" max="3329" width="13.42578125" style="2" bestFit="1" customWidth="1"/>
    <col min="3330" max="3338" width="16.7109375" style="2" customWidth="1"/>
    <col min="3339" max="3339" width="17.28515625" style="2" customWidth="1"/>
    <col min="3340" max="3579" width="8.85546875" style="2"/>
    <col min="3580" max="3580" width="4" style="2" customWidth="1"/>
    <col min="3581" max="3581" width="50.28515625" style="2" customWidth="1"/>
    <col min="3582" max="3582" width="3.7109375" style="2" customWidth="1"/>
    <col min="3583" max="3583" width="17" style="2" customWidth="1"/>
    <col min="3584" max="3585" width="13.42578125" style="2" bestFit="1" customWidth="1"/>
    <col min="3586" max="3594" width="16.7109375" style="2" customWidth="1"/>
    <col min="3595" max="3595" width="17.28515625" style="2" customWidth="1"/>
    <col min="3596" max="3835" width="8.85546875" style="2"/>
    <col min="3836" max="3836" width="4" style="2" customWidth="1"/>
    <col min="3837" max="3837" width="50.28515625" style="2" customWidth="1"/>
    <col min="3838" max="3838" width="3.7109375" style="2" customWidth="1"/>
    <col min="3839" max="3839" width="17" style="2" customWidth="1"/>
    <col min="3840" max="3841" width="13.42578125" style="2" bestFit="1" customWidth="1"/>
    <col min="3842" max="3850" width="16.7109375" style="2" customWidth="1"/>
    <col min="3851" max="3851" width="17.28515625" style="2" customWidth="1"/>
    <col min="3852" max="4091" width="8.85546875" style="2"/>
    <col min="4092" max="4092" width="4" style="2" customWidth="1"/>
    <col min="4093" max="4093" width="50.28515625" style="2" customWidth="1"/>
    <col min="4094" max="4094" width="3.7109375" style="2" customWidth="1"/>
    <col min="4095" max="4095" width="17" style="2" customWidth="1"/>
    <col min="4096" max="4097" width="13.42578125" style="2" bestFit="1" customWidth="1"/>
    <col min="4098" max="4106" width="16.7109375" style="2" customWidth="1"/>
    <col min="4107" max="4107" width="17.28515625" style="2" customWidth="1"/>
    <col min="4108" max="4347" width="8.85546875" style="2"/>
    <col min="4348" max="4348" width="4" style="2" customWidth="1"/>
    <col min="4349" max="4349" width="50.28515625" style="2" customWidth="1"/>
    <col min="4350" max="4350" width="3.7109375" style="2" customWidth="1"/>
    <col min="4351" max="4351" width="17" style="2" customWidth="1"/>
    <col min="4352" max="4353" width="13.42578125" style="2" bestFit="1" customWidth="1"/>
    <col min="4354" max="4362" width="16.7109375" style="2" customWidth="1"/>
    <col min="4363" max="4363" width="17.28515625" style="2" customWidth="1"/>
    <col min="4364" max="4603" width="8.85546875" style="2"/>
    <col min="4604" max="4604" width="4" style="2" customWidth="1"/>
    <col min="4605" max="4605" width="50.28515625" style="2" customWidth="1"/>
    <col min="4606" max="4606" width="3.7109375" style="2" customWidth="1"/>
    <col min="4607" max="4607" width="17" style="2" customWidth="1"/>
    <col min="4608" max="4609" width="13.42578125" style="2" bestFit="1" customWidth="1"/>
    <col min="4610" max="4618" width="16.7109375" style="2" customWidth="1"/>
    <col min="4619" max="4619" width="17.28515625" style="2" customWidth="1"/>
    <col min="4620" max="4859" width="8.85546875" style="2"/>
    <col min="4860" max="4860" width="4" style="2" customWidth="1"/>
    <col min="4861" max="4861" width="50.28515625" style="2" customWidth="1"/>
    <col min="4862" max="4862" width="3.7109375" style="2" customWidth="1"/>
    <col min="4863" max="4863" width="17" style="2" customWidth="1"/>
    <col min="4864" max="4865" width="13.42578125" style="2" bestFit="1" customWidth="1"/>
    <col min="4866" max="4874" width="16.7109375" style="2" customWidth="1"/>
    <col min="4875" max="4875" width="17.28515625" style="2" customWidth="1"/>
    <col min="4876" max="5115" width="8.85546875" style="2"/>
    <col min="5116" max="5116" width="4" style="2" customWidth="1"/>
    <col min="5117" max="5117" width="50.28515625" style="2" customWidth="1"/>
    <col min="5118" max="5118" width="3.7109375" style="2" customWidth="1"/>
    <col min="5119" max="5119" width="17" style="2" customWidth="1"/>
    <col min="5120" max="5121" width="13.42578125" style="2" bestFit="1" customWidth="1"/>
    <col min="5122" max="5130" width="16.7109375" style="2" customWidth="1"/>
    <col min="5131" max="5131" width="17.28515625" style="2" customWidth="1"/>
    <col min="5132" max="5371" width="8.85546875" style="2"/>
    <col min="5372" max="5372" width="4" style="2" customWidth="1"/>
    <col min="5373" max="5373" width="50.28515625" style="2" customWidth="1"/>
    <col min="5374" max="5374" width="3.7109375" style="2" customWidth="1"/>
    <col min="5375" max="5375" width="17" style="2" customWidth="1"/>
    <col min="5376" max="5377" width="13.42578125" style="2" bestFit="1" customWidth="1"/>
    <col min="5378" max="5386" width="16.7109375" style="2" customWidth="1"/>
    <col min="5387" max="5387" width="17.28515625" style="2" customWidth="1"/>
    <col min="5388" max="5627" width="8.85546875" style="2"/>
    <col min="5628" max="5628" width="4" style="2" customWidth="1"/>
    <col min="5629" max="5629" width="50.28515625" style="2" customWidth="1"/>
    <col min="5630" max="5630" width="3.7109375" style="2" customWidth="1"/>
    <col min="5631" max="5631" width="17" style="2" customWidth="1"/>
    <col min="5632" max="5633" width="13.42578125" style="2" bestFit="1" customWidth="1"/>
    <col min="5634" max="5642" width="16.7109375" style="2" customWidth="1"/>
    <col min="5643" max="5643" width="17.28515625" style="2" customWidth="1"/>
    <col min="5644" max="5883" width="8.85546875" style="2"/>
    <col min="5884" max="5884" width="4" style="2" customWidth="1"/>
    <col min="5885" max="5885" width="50.28515625" style="2" customWidth="1"/>
    <col min="5886" max="5886" width="3.7109375" style="2" customWidth="1"/>
    <col min="5887" max="5887" width="17" style="2" customWidth="1"/>
    <col min="5888" max="5889" width="13.42578125" style="2" bestFit="1" customWidth="1"/>
    <col min="5890" max="5898" width="16.7109375" style="2" customWidth="1"/>
    <col min="5899" max="5899" width="17.28515625" style="2" customWidth="1"/>
    <col min="5900" max="6139" width="8.85546875" style="2"/>
    <col min="6140" max="6140" width="4" style="2" customWidth="1"/>
    <col min="6141" max="6141" width="50.28515625" style="2" customWidth="1"/>
    <col min="6142" max="6142" width="3.7109375" style="2" customWidth="1"/>
    <col min="6143" max="6143" width="17" style="2" customWidth="1"/>
    <col min="6144" max="6145" width="13.42578125" style="2" bestFit="1" customWidth="1"/>
    <col min="6146" max="6154" width="16.7109375" style="2" customWidth="1"/>
    <col min="6155" max="6155" width="17.28515625" style="2" customWidth="1"/>
    <col min="6156" max="6395" width="8.85546875" style="2"/>
    <col min="6396" max="6396" width="4" style="2" customWidth="1"/>
    <col min="6397" max="6397" width="50.28515625" style="2" customWidth="1"/>
    <col min="6398" max="6398" width="3.7109375" style="2" customWidth="1"/>
    <col min="6399" max="6399" width="17" style="2" customWidth="1"/>
    <col min="6400" max="6401" width="13.42578125" style="2" bestFit="1" customWidth="1"/>
    <col min="6402" max="6410" width="16.7109375" style="2" customWidth="1"/>
    <col min="6411" max="6411" width="17.28515625" style="2" customWidth="1"/>
    <col min="6412" max="6651" width="8.85546875" style="2"/>
    <col min="6652" max="6652" width="4" style="2" customWidth="1"/>
    <col min="6653" max="6653" width="50.28515625" style="2" customWidth="1"/>
    <col min="6654" max="6654" width="3.7109375" style="2" customWidth="1"/>
    <col min="6655" max="6655" width="17" style="2" customWidth="1"/>
    <col min="6656" max="6657" width="13.42578125" style="2" bestFit="1" customWidth="1"/>
    <col min="6658" max="6666" width="16.7109375" style="2" customWidth="1"/>
    <col min="6667" max="6667" width="17.28515625" style="2" customWidth="1"/>
    <col min="6668" max="6907" width="8.85546875" style="2"/>
    <col min="6908" max="6908" width="4" style="2" customWidth="1"/>
    <col min="6909" max="6909" width="50.28515625" style="2" customWidth="1"/>
    <col min="6910" max="6910" width="3.7109375" style="2" customWidth="1"/>
    <col min="6911" max="6911" width="17" style="2" customWidth="1"/>
    <col min="6912" max="6913" width="13.42578125" style="2" bestFit="1" customWidth="1"/>
    <col min="6914" max="6922" width="16.7109375" style="2" customWidth="1"/>
    <col min="6923" max="6923" width="17.28515625" style="2" customWidth="1"/>
    <col min="6924" max="7163" width="8.85546875" style="2"/>
    <col min="7164" max="7164" width="4" style="2" customWidth="1"/>
    <col min="7165" max="7165" width="50.28515625" style="2" customWidth="1"/>
    <col min="7166" max="7166" width="3.7109375" style="2" customWidth="1"/>
    <col min="7167" max="7167" width="17" style="2" customWidth="1"/>
    <col min="7168" max="7169" width="13.42578125" style="2" bestFit="1" customWidth="1"/>
    <col min="7170" max="7178" width="16.7109375" style="2" customWidth="1"/>
    <col min="7179" max="7179" width="17.28515625" style="2" customWidth="1"/>
    <col min="7180" max="7419" width="8.85546875" style="2"/>
    <col min="7420" max="7420" width="4" style="2" customWidth="1"/>
    <col min="7421" max="7421" width="50.28515625" style="2" customWidth="1"/>
    <col min="7422" max="7422" width="3.7109375" style="2" customWidth="1"/>
    <col min="7423" max="7423" width="17" style="2" customWidth="1"/>
    <col min="7424" max="7425" width="13.42578125" style="2" bestFit="1" customWidth="1"/>
    <col min="7426" max="7434" width="16.7109375" style="2" customWidth="1"/>
    <col min="7435" max="7435" width="17.28515625" style="2" customWidth="1"/>
    <col min="7436" max="7675" width="8.85546875" style="2"/>
    <col min="7676" max="7676" width="4" style="2" customWidth="1"/>
    <col min="7677" max="7677" width="50.28515625" style="2" customWidth="1"/>
    <col min="7678" max="7678" width="3.7109375" style="2" customWidth="1"/>
    <col min="7679" max="7679" width="17" style="2" customWidth="1"/>
    <col min="7680" max="7681" width="13.42578125" style="2" bestFit="1" customWidth="1"/>
    <col min="7682" max="7690" width="16.7109375" style="2" customWidth="1"/>
    <col min="7691" max="7691" width="17.28515625" style="2" customWidth="1"/>
    <col min="7692" max="7931" width="8.85546875" style="2"/>
    <col min="7932" max="7932" width="4" style="2" customWidth="1"/>
    <col min="7933" max="7933" width="50.28515625" style="2" customWidth="1"/>
    <col min="7934" max="7934" width="3.7109375" style="2" customWidth="1"/>
    <col min="7935" max="7935" width="17" style="2" customWidth="1"/>
    <col min="7936" max="7937" width="13.42578125" style="2" bestFit="1" customWidth="1"/>
    <col min="7938" max="7946" width="16.7109375" style="2" customWidth="1"/>
    <col min="7947" max="7947" width="17.28515625" style="2" customWidth="1"/>
    <col min="7948" max="8187" width="8.85546875" style="2"/>
    <col min="8188" max="8188" width="4" style="2" customWidth="1"/>
    <col min="8189" max="8189" width="50.28515625" style="2" customWidth="1"/>
    <col min="8190" max="8190" width="3.7109375" style="2" customWidth="1"/>
    <col min="8191" max="8191" width="17" style="2" customWidth="1"/>
    <col min="8192" max="8193" width="13.42578125" style="2" bestFit="1" customWidth="1"/>
    <col min="8194" max="8202" width="16.7109375" style="2" customWidth="1"/>
    <col min="8203" max="8203" width="17.28515625" style="2" customWidth="1"/>
    <col min="8204" max="8443" width="8.85546875" style="2"/>
    <col min="8444" max="8444" width="4" style="2" customWidth="1"/>
    <col min="8445" max="8445" width="50.28515625" style="2" customWidth="1"/>
    <col min="8446" max="8446" width="3.7109375" style="2" customWidth="1"/>
    <col min="8447" max="8447" width="17" style="2" customWidth="1"/>
    <col min="8448" max="8449" width="13.42578125" style="2" bestFit="1" customWidth="1"/>
    <col min="8450" max="8458" width="16.7109375" style="2" customWidth="1"/>
    <col min="8459" max="8459" width="17.28515625" style="2" customWidth="1"/>
    <col min="8460" max="8699" width="8.85546875" style="2"/>
    <col min="8700" max="8700" width="4" style="2" customWidth="1"/>
    <col min="8701" max="8701" width="50.28515625" style="2" customWidth="1"/>
    <col min="8702" max="8702" width="3.7109375" style="2" customWidth="1"/>
    <col min="8703" max="8703" width="17" style="2" customWidth="1"/>
    <col min="8704" max="8705" width="13.42578125" style="2" bestFit="1" customWidth="1"/>
    <col min="8706" max="8714" width="16.7109375" style="2" customWidth="1"/>
    <col min="8715" max="8715" width="17.28515625" style="2" customWidth="1"/>
    <col min="8716" max="8955" width="8.85546875" style="2"/>
    <col min="8956" max="8956" width="4" style="2" customWidth="1"/>
    <col min="8957" max="8957" width="50.28515625" style="2" customWidth="1"/>
    <col min="8958" max="8958" width="3.7109375" style="2" customWidth="1"/>
    <col min="8959" max="8959" width="17" style="2" customWidth="1"/>
    <col min="8960" max="8961" width="13.42578125" style="2" bestFit="1" customWidth="1"/>
    <col min="8962" max="8970" width="16.7109375" style="2" customWidth="1"/>
    <col min="8971" max="8971" width="17.28515625" style="2" customWidth="1"/>
    <col min="8972" max="9211" width="8.85546875" style="2"/>
    <col min="9212" max="9212" width="4" style="2" customWidth="1"/>
    <col min="9213" max="9213" width="50.28515625" style="2" customWidth="1"/>
    <col min="9214" max="9214" width="3.7109375" style="2" customWidth="1"/>
    <col min="9215" max="9215" width="17" style="2" customWidth="1"/>
    <col min="9216" max="9217" width="13.42578125" style="2" bestFit="1" customWidth="1"/>
    <col min="9218" max="9226" width="16.7109375" style="2" customWidth="1"/>
    <col min="9227" max="9227" width="17.28515625" style="2" customWidth="1"/>
    <col min="9228" max="9467" width="8.85546875" style="2"/>
    <col min="9468" max="9468" width="4" style="2" customWidth="1"/>
    <col min="9469" max="9469" width="50.28515625" style="2" customWidth="1"/>
    <col min="9470" max="9470" width="3.7109375" style="2" customWidth="1"/>
    <col min="9471" max="9471" width="17" style="2" customWidth="1"/>
    <col min="9472" max="9473" width="13.42578125" style="2" bestFit="1" customWidth="1"/>
    <col min="9474" max="9482" width="16.7109375" style="2" customWidth="1"/>
    <col min="9483" max="9483" width="17.28515625" style="2" customWidth="1"/>
    <col min="9484" max="9723" width="8.85546875" style="2"/>
    <col min="9724" max="9724" width="4" style="2" customWidth="1"/>
    <col min="9725" max="9725" width="50.28515625" style="2" customWidth="1"/>
    <col min="9726" max="9726" width="3.7109375" style="2" customWidth="1"/>
    <col min="9727" max="9727" width="17" style="2" customWidth="1"/>
    <col min="9728" max="9729" width="13.42578125" style="2" bestFit="1" customWidth="1"/>
    <col min="9730" max="9738" width="16.7109375" style="2" customWidth="1"/>
    <col min="9739" max="9739" width="17.28515625" style="2" customWidth="1"/>
    <col min="9740" max="9979" width="8.85546875" style="2"/>
    <col min="9980" max="9980" width="4" style="2" customWidth="1"/>
    <col min="9981" max="9981" width="50.28515625" style="2" customWidth="1"/>
    <col min="9982" max="9982" width="3.7109375" style="2" customWidth="1"/>
    <col min="9983" max="9983" width="17" style="2" customWidth="1"/>
    <col min="9984" max="9985" width="13.42578125" style="2" bestFit="1" customWidth="1"/>
    <col min="9986" max="9994" width="16.7109375" style="2" customWidth="1"/>
    <col min="9995" max="9995" width="17.28515625" style="2" customWidth="1"/>
    <col min="9996" max="10235" width="8.85546875" style="2"/>
    <col min="10236" max="10236" width="4" style="2" customWidth="1"/>
    <col min="10237" max="10237" width="50.28515625" style="2" customWidth="1"/>
    <col min="10238" max="10238" width="3.7109375" style="2" customWidth="1"/>
    <col min="10239" max="10239" width="17" style="2" customWidth="1"/>
    <col min="10240" max="10241" width="13.42578125" style="2" bestFit="1" customWidth="1"/>
    <col min="10242" max="10250" width="16.7109375" style="2" customWidth="1"/>
    <col min="10251" max="10251" width="17.28515625" style="2" customWidth="1"/>
    <col min="10252" max="10491" width="8.85546875" style="2"/>
    <col min="10492" max="10492" width="4" style="2" customWidth="1"/>
    <col min="10493" max="10493" width="50.28515625" style="2" customWidth="1"/>
    <col min="10494" max="10494" width="3.7109375" style="2" customWidth="1"/>
    <col min="10495" max="10495" width="17" style="2" customWidth="1"/>
    <col min="10496" max="10497" width="13.42578125" style="2" bestFit="1" customWidth="1"/>
    <col min="10498" max="10506" width="16.7109375" style="2" customWidth="1"/>
    <col min="10507" max="10507" width="17.28515625" style="2" customWidth="1"/>
    <col min="10508" max="10747" width="8.85546875" style="2"/>
    <col min="10748" max="10748" width="4" style="2" customWidth="1"/>
    <col min="10749" max="10749" width="50.28515625" style="2" customWidth="1"/>
    <col min="10750" max="10750" width="3.7109375" style="2" customWidth="1"/>
    <col min="10751" max="10751" width="17" style="2" customWidth="1"/>
    <col min="10752" max="10753" width="13.42578125" style="2" bestFit="1" customWidth="1"/>
    <col min="10754" max="10762" width="16.7109375" style="2" customWidth="1"/>
    <col min="10763" max="10763" width="17.28515625" style="2" customWidth="1"/>
    <col min="10764" max="11003" width="8.85546875" style="2"/>
    <col min="11004" max="11004" width="4" style="2" customWidth="1"/>
    <col min="11005" max="11005" width="50.28515625" style="2" customWidth="1"/>
    <col min="11006" max="11006" width="3.7109375" style="2" customWidth="1"/>
    <col min="11007" max="11007" width="17" style="2" customWidth="1"/>
    <col min="11008" max="11009" width="13.42578125" style="2" bestFit="1" customWidth="1"/>
    <col min="11010" max="11018" width="16.7109375" style="2" customWidth="1"/>
    <col min="11019" max="11019" width="17.28515625" style="2" customWidth="1"/>
    <col min="11020" max="11259" width="8.85546875" style="2"/>
    <col min="11260" max="11260" width="4" style="2" customWidth="1"/>
    <col min="11261" max="11261" width="50.28515625" style="2" customWidth="1"/>
    <col min="11262" max="11262" width="3.7109375" style="2" customWidth="1"/>
    <col min="11263" max="11263" width="17" style="2" customWidth="1"/>
    <col min="11264" max="11265" width="13.42578125" style="2" bestFit="1" customWidth="1"/>
    <col min="11266" max="11274" width="16.7109375" style="2" customWidth="1"/>
    <col min="11275" max="11275" width="17.28515625" style="2" customWidth="1"/>
    <col min="11276" max="11515" width="8.85546875" style="2"/>
    <col min="11516" max="11516" width="4" style="2" customWidth="1"/>
    <col min="11517" max="11517" width="50.28515625" style="2" customWidth="1"/>
    <col min="11518" max="11518" width="3.7109375" style="2" customWidth="1"/>
    <col min="11519" max="11519" width="17" style="2" customWidth="1"/>
    <col min="11520" max="11521" width="13.42578125" style="2" bestFit="1" customWidth="1"/>
    <col min="11522" max="11530" width="16.7109375" style="2" customWidth="1"/>
    <col min="11531" max="11531" width="17.28515625" style="2" customWidth="1"/>
    <col min="11532" max="11771" width="8.85546875" style="2"/>
    <col min="11772" max="11772" width="4" style="2" customWidth="1"/>
    <col min="11773" max="11773" width="50.28515625" style="2" customWidth="1"/>
    <col min="11774" max="11774" width="3.7109375" style="2" customWidth="1"/>
    <col min="11775" max="11775" width="17" style="2" customWidth="1"/>
    <col min="11776" max="11777" width="13.42578125" style="2" bestFit="1" customWidth="1"/>
    <col min="11778" max="11786" width="16.7109375" style="2" customWidth="1"/>
    <col min="11787" max="11787" width="17.28515625" style="2" customWidth="1"/>
    <col min="11788" max="12027" width="8.85546875" style="2"/>
    <col min="12028" max="12028" width="4" style="2" customWidth="1"/>
    <col min="12029" max="12029" width="50.28515625" style="2" customWidth="1"/>
    <col min="12030" max="12030" width="3.7109375" style="2" customWidth="1"/>
    <col min="12031" max="12031" width="17" style="2" customWidth="1"/>
    <col min="12032" max="12033" width="13.42578125" style="2" bestFit="1" customWidth="1"/>
    <col min="12034" max="12042" width="16.7109375" style="2" customWidth="1"/>
    <col min="12043" max="12043" width="17.28515625" style="2" customWidth="1"/>
    <col min="12044" max="12283" width="8.85546875" style="2"/>
    <col min="12284" max="12284" width="4" style="2" customWidth="1"/>
    <col min="12285" max="12285" width="50.28515625" style="2" customWidth="1"/>
    <col min="12286" max="12286" width="3.7109375" style="2" customWidth="1"/>
    <col min="12287" max="12287" width="17" style="2" customWidth="1"/>
    <col min="12288" max="12289" width="13.42578125" style="2" bestFit="1" customWidth="1"/>
    <col min="12290" max="12298" width="16.7109375" style="2" customWidth="1"/>
    <col min="12299" max="12299" width="17.28515625" style="2" customWidth="1"/>
    <col min="12300" max="12539" width="8.85546875" style="2"/>
    <col min="12540" max="12540" width="4" style="2" customWidth="1"/>
    <col min="12541" max="12541" width="50.28515625" style="2" customWidth="1"/>
    <col min="12542" max="12542" width="3.7109375" style="2" customWidth="1"/>
    <col min="12543" max="12543" width="17" style="2" customWidth="1"/>
    <col min="12544" max="12545" width="13.42578125" style="2" bestFit="1" customWidth="1"/>
    <col min="12546" max="12554" width="16.7109375" style="2" customWidth="1"/>
    <col min="12555" max="12555" width="17.28515625" style="2" customWidth="1"/>
    <col min="12556" max="12795" width="8.85546875" style="2"/>
    <col min="12796" max="12796" width="4" style="2" customWidth="1"/>
    <col min="12797" max="12797" width="50.28515625" style="2" customWidth="1"/>
    <col min="12798" max="12798" width="3.7109375" style="2" customWidth="1"/>
    <col min="12799" max="12799" width="17" style="2" customWidth="1"/>
    <col min="12800" max="12801" width="13.42578125" style="2" bestFit="1" customWidth="1"/>
    <col min="12802" max="12810" width="16.7109375" style="2" customWidth="1"/>
    <col min="12811" max="12811" width="17.28515625" style="2" customWidth="1"/>
    <col min="12812" max="13051" width="8.85546875" style="2"/>
    <col min="13052" max="13052" width="4" style="2" customWidth="1"/>
    <col min="13053" max="13053" width="50.28515625" style="2" customWidth="1"/>
    <col min="13054" max="13054" width="3.7109375" style="2" customWidth="1"/>
    <col min="13055" max="13055" width="17" style="2" customWidth="1"/>
    <col min="13056" max="13057" width="13.42578125" style="2" bestFit="1" customWidth="1"/>
    <col min="13058" max="13066" width="16.7109375" style="2" customWidth="1"/>
    <col min="13067" max="13067" width="17.28515625" style="2" customWidth="1"/>
    <col min="13068" max="13307" width="8.85546875" style="2"/>
    <col min="13308" max="13308" width="4" style="2" customWidth="1"/>
    <col min="13309" max="13309" width="50.28515625" style="2" customWidth="1"/>
    <col min="13310" max="13310" width="3.7109375" style="2" customWidth="1"/>
    <col min="13311" max="13311" width="17" style="2" customWidth="1"/>
    <col min="13312" max="13313" width="13.42578125" style="2" bestFit="1" customWidth="1"/>
    <col min="13314" max="13322" width="16.7109375" style="2" customWidth="1"/>
    <col min="13323" max="13323" width="17.28515625" style="2" customWidth="1"/>
    <col min="13324" max="13563" width="8.85546875" style="2"/>
    <col min="13564" max="13564" width="4" style="2" customWidth="1"/>
    <col min="13565" max="13565" width="50.28515625" style="2" customWidth="1"/>
    <col min="13566" max="13566" width="3.7109375" style="2" customWidth="1"/>
    <col min="13567" max="13567" width="17" style="2" customWidth="1"/>
    <col min="13568" max="13569" width="13.42578125" style="2" bestFit="1" customWidth="1"/>
    <col min="13570" max="13578" width="16.7109375" style="2" customWidth="1"/>
    <col min="13579" max="13579" width="17.28515625" style="2" customWidth="1"/>
    <col min="13580" max="13819" width="8.85546875" style="2"/>
    <col min="13820" max="13820" width="4" style="2" customWidth="1"/>
    <col min="13821" max="13821" width="50.28515625" style="2" customWidth="1"/>
    <col min="13822" max="13822" width="3.7109375" style="2" customWidth="1"/>
    <col min="13823" max="13823" width="17" style="2" customWidth="1"/>
    <col min="13824" max="13825" width="13.42578125" style="2" bestFit="1" customWidth="1"/>
    <col min="13826" max="13834" width="16.7109375" style="2" customWidth="1"/>
    <col min="13835" max="13835" width="17.28515625" style="2" customWidth="1"/>
    <col min="13836" max="14075" width="8.85546875" style="2"/>
    <col min="14076" max="14076" width="4" style="2" customWidth="1"/>
    <col min="14077" max="14077" width="50.28515625" style="2" customWidth="1"/>
    <col min="14078" max="14078" width="3.7109375" style="2" customWidth="1"/>
    <col min="14079" max="14079" width="17" style="2" customWidth="1"/>
    <col min="14080" max="14081" width="13.42578125" style="2" bestFit="1" customWidth="1"/>
    <col min="14082" max="14090" width="16.7109375" style="2" customWidth="1"/>
    <col min="14091" max="14091" width="17.28515625" style="2" customWidth="1"/>
    <col min="14092" max="14331" width="8.85546875" style="2"/>
    <col min="14332" max="14332" width="4" style="2" customWidth="1"/>
    <col min="14333" max="14333" width="50.28515625" style="2" customWidth="1"/>
    <col min="14334" max="14334" width="3.7109375" style="2" customWidth="1"/>
    <col min="14335" max="14335" width="17" style="2" customWidth="1"/>
    <col min="14336" max="14337" width="13.42578125" style="2" bestFit="1" customWidth="1"/>
    <col min="14338" max="14346" width="16.7109375" style="2" customWidth="1"/>
    <col min="14347" max="14347" width="17.28515625" style="2" customWidth="1"/>
    <col min="14348" max="14587" width="8.85546875" style="2"/>
    <col min="14588" max="14588" width="4" style="2" customWidth="1"/>
    <col min="14589" max="14589" width="50.28515625" style="2" customWidth="1"/>
    <col min="14590" max="14590" width="3.7109375" style="2" customWidth="1"/>
    <col min="14591" max="14591" width="17" style="2" customWidth="1"/>
    <col min="14592" max="14593" width="13.42578125" style="2" bestFit="1" customWidth="1"/>
    <col min="14594" max="14602" width="16.7109375" style="2" customWidth="1"/>
    <col min="14603" max="14603" width="17.28515625" style="2" customWidth="1"/>
    <col min="14604" max="14843" width="8.85546875" style="2"/>
    <col min="14844" max="14844" width="4" style="2" customWidth="1"/>
    <col min="14845" max="14845" width="50.28515625" style="2" customWidth="1"/>
    <col min="14846" max="14846" width="3.7109375" style="2" customWidth="1"/>
    <col min="14847" max="14847" width="17" style="2" customWidth="1"/>
    <col min="14848" max="14849" width="13.42578125" style="2" bestFit="1" customWidth="1"/>
    <col min="14850" max="14858" width="16.7109375" style="2" customWidth="1"/>
    <col min="14859" max="14859" width="17.28515625" style="2" customWidth="1"/>
    <col min="14860" max="15099" width="8.85546875" style="2"/>
    <col min="15100" max="15100" width="4" style="2" customWidth="1"/>
    <col min="15101" max="15101" width="50.28515625" style="2" customWidth="1"/>
    <col min="15102" max="15102" width="3.7109375" style="2" customWidth="1"/>
    <col min="15103" max="15103" width="17" style="2" customWidth="1"/>
    <col min="15104" max="15105" width="13.42578125" style="2" bestFit="1" customWidth="1"/>
    <col min="15106" max="15114" width="16.7109375" style="2" customWidth="1"/>
    <col min="15115" max="15115" width="17.28515625" style="2" customWidth="1"/>
    <col min="15116" max="15355" width="8.85546875" style="2"/>
    <col min="15356" max="15356" width="4" style="2" customWidth="1"/>
    <col min="15357" max="15357" width="50.28515625" style="2" customWidth="1"/>
    <col min="15358" max="15358" width="3.7109375" style="2" customWidth="1"/>
    <col min="15359" max="15359" width="17" style="2" customWidth="1"/>
    <col min="15360" max="15361" width="13.42578125" style="2" bestFit="1" customWidth="1"/>
    <col min="15362" max="15370" width="16.7109375" style="2" customWidth="1"/>
    <col min="15371" max="15371" width="17.28515625" style="2" customWidth="1"/>
    <col min="15372" max="15611" width="8.85546875" style="2"/>
    <col min="15612" max="15612" width="4" style="2" customWidth="1"/>
    <col min="15613" max="15613" width="50.28515625" style="2" customWidth="1"/>
    <col min="15614" max="15614" width="3.7109375" style="2" customWidth="1"/>
    <col min="15615" max="15615" width="17" style="2" customWidth="1"/>
    <col min="15616" max="15617" width="13.42578125" style="2" bestFit="1" customWidth="1"/>
    <col min="15618" max="15626" width="16.7109375" style="2" customWidth="1"/>
    <col min="15627" max="15627" width="17.28515625" style="2" customWidth="1"/>
    <col min="15628" max="15867" width="8.85546875" style="2"/>
    <col min="15868" max="15868" width="4" style="2" customWidth="1"/>
    <col min="15869" max="15869" width="50.28515625" style="2" customWidth="1"/>
    <col min="15870" max="15870" width="3.7109375" style="2" customWidth="1"/>
    <col min="15871" max="15871" width="17" style="2" customWidth="1"/>
    <col min="15872" max="15873" width="13.42578125" style="2" bestFit="1" customWidth="1"/>
    <col min="15874" max="15882" width="16.7109375" style="2" customWidth="1"/>
    <col min="15883" max="15883" width="17.28515625" style="2" customWidth="1"/>
    <col min="15884" max="16123" width="8.85546875" style="2"/>
    <col min="16124" max="16124" width="4" style="2" customWidth="1"/>
    <col min="16125" max="16125" width="50.28515625" style="2" customWidth="1"/>
    <col min="16126" max="16126" width="3.7109375" style="2" customWidth="1"/>
    <col min="16127" max="16127" width="17" style="2" customWidth="1"/>
    <col min="16128" max="16129" width="13.42578125" style="2" bestFit="1" customWidth="1"/>
    <col min="16130" max="16138" width="16.7109375" style="2" customWidth="1"/>
    <col min="16139" max="16139" width="17.28515625" style="2" customWidth="1"/>
    <col min="16140" max="16384" width="8.85546875" style="2"/>
  </cols>
  <sheetData>
    <row r="1" spans="1:207" x14ac:dyDescent="0.2">
      <c r="A1" s="1"/>
      <c r="B1" s="1"/>
      <c r="C1" s="1"/>
      <c r="D1" s="1"/>
      <c r="E1" s="1"/>
      <c r="H1" s="3"/>
    </row>
    <row r="2" spans="1:207" ht="18" x14ac:dyDescent="0.25">
      <c r="A2" s="39" t="s">
        <v>0</v>
      </c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07" ht="18" x14ac:dyDescent="0.25">
      <c r="A3" s="39" t="s">
        <v>34</v>
      </c>
      <c r="B3" s="4"/>
      <c r="C3" s="4"/>
      <c r="D3" s="4"/>
      <c r="E3" s="4"/>
      <c r="F3" s="4"/>
      <c r="G3" s="6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</row>
    <row r="4" spans="1:207" x14ac:dyDescent="0.2">
      <c r="G4" s="7"/>
      <c r="M4" s="7"/>
    </row>
    <row r="5" spans="1:207" x14ac:dyDescent="0.2">
      <c r="D5" s="48">
        <v>2018</v>
      </c>
      <c r="E5" s="8">
        <f>D5</f>
        <v>2018</v>
      </c>
      <c r="F5" s="8">
        <f>D5</f>
        <v>2018</v>
      </c>
      <c r="G5" s="8">
        <f>D5</f>
        <v>2018</v>
      </c>
      <c r="H5" s="8">
        <f>D5</f>
        <v>2018</v>
      </c>
      <c r="I5" s="8">
        <f>D5</f>
        <v>2018</v>
      </c>
      <c r="J5" s="8">
        <f>D5</f>
        <v>2018</v>
      </c>
      <c r="K5" s="8">
        <f>D5</f>
        <v>2018</v>
      </c>
      <c r="L5" s="8">
        <f>D5</f>
        <v>2018</v>
      </c>
      <c r="M5" s="8">
        <f>D5</f>
        <v>2018</v>
      </c>
      <c r="N5" s="8">
        <f>D5</f>
        <v>2018</v>
      </c>
      <c r="O5" s="8">
        <f>D5</f>
        <v>2018</v>
      </c>
      <c r="P5" s="48">
        <f>D5+1</f>
        <v>2019</v>
      </c>
      <c r="Q5" s="8">
        <f>P5</f>
        <v>2019</v>
      </c>
      <c r="R5" s="8">
        <f>P5</f>
        <v>2019</v>
      </c>
      <c r="S5" s="8">
        <f>P5</f>
        <v>2019</v>
      </c>
      <c r="T5" s="8">
        <f>P5</f>
        <v>2019</v>
      </c>
      <c r="U5" s="8">
        <f>P5</f>
        <v>2019</v>
      </c>
      <c r="V5" s="8">
        <f>P5</f>
        <v>2019</v>
      </c>
      <c r="W5" s="8">
        <f>P5</f>
        <v>2019</v>
      </c>
      <c r="X5" s="8">
        <f>P5</f>
        <v>2019</v>
      </c>
      <c r="Y5" s="8">
        <f>P5</f>
        <v>2019</v>
      </c>
      <c r="Z5" s="8">
        <f>P5</f>
        <v>2019</v>
      </c>
      <c r="AA5" s="8">
        <f>P5</f>
        <v>2019</v>
      </c>
      <c r="AB5" s="8">
        <f>P5+1</f>
        <v>2020</v>
      </c>
      <c r="AC5" s="8">
        <f>AB5</f>
        <v>2020</v>
      </c>
      <c r="AD5" s="8">
        <f>AB5</f>
        <v>2020</v>
      </c>
      <c r="AE5" s="8">
        <f>AB5</f>
        <v>2020</v>
      </c>
      <c r="AF5" s="8">
        <f>AB5</f>
        <v>2020</v>
      </c>
      <c r="AG5" s="8">
        <f>AB5</f>
        <v>2020</v>
      </c>
      <c r="AH5" s="8">
        <f>AB5</f>
        <v>2020</v>
      </c>
      <c r="AI5" s="8">
        <f>AB5</f>
        <v>2020</v>
      </c>
      <c r="AJ5" s="8">
        <f>AB5</f>
        <v>2020</v>
      </c>
      <c r="AK5" s="8">
        <f>AB5</f>
        <v>2020</v>
      </c>
      <c r="AL5" s="8">
        <f>AB5</f>
        <v>2020</v>
      </c>
      <c r="AM5" s="8">
        <f>AB5</f>
        <v>2020</v>
      </c>
      <c r="AN5" s="8">
        <f>AB5+1</f>
        <v>2021</v>
      </c>
      <c r="AO5" s="8">
        <f>AN5</f>
        <v>2021</v>
      </c>
      <c r="AP5" s="8">
        <f>AN5</f>
        <v>2021</v>
      </c>
      <c r="AQ5" s="8">
        <f>AN5</f>
        <v>2021</v>
      </c>
      <c r="AR5" s="8">
        <f>AN5</f>
        <v>2021</v>
      </c>
      <c r="AS5" s="8">
        <f>AN5</f>
        <v>2021</v>
      </c>
      <c r="AT5" s="8">
        <f>AN5</f>
        <v>2021</v>
      </c>
      <c r="AU5" s="8">
        <f>AN5</f>
        <v>2021</v>
      </c>
      <c r="AV5" s="8">
        <f>AN5</f>
        <v>2021</v>
      </c>
      <c r="AW5" s="8">
        <f>AN5</f>
        <v>2021</v>
      </c>
      <c r="AX5" s="8">
        <f>AN5</f>
        <v>2021</v>
      </c>
      <c r="AY5" s="8">
        <f>AN5</f>
        <v>2021</v>
      </c>
      <c r="AZ5" s="8">
        <f>AN5+1</f>
        <v>2022</v>
      </c>
      <c r="BA5" s="8">
        <f>AZ5</f>
        <v>2022</v>
      </c>
      <c r="BB5" s="8">
        <f>AZ5</f>
        <v>2022</v>
      </c>
      <c r="BC5" s="8">
        <f>AZ5</f>
        <v>2022</v>
      </c>
      <c r="BD5" s="8">
        <f>AZ5</f>
        <v>2022</v>
      </c>
      <c r="BE5" s="8">
        <f>AZ5</f>
        <v>2022</v>
      </c>
      <c r="BF5" s="8">
        <f>AZ5</f>
        <v>2022</v>
      </c>
      <c r="BG5" s="8">
        <f>AZ5</f>
        <v>2022</v>
      </c>
      <c r="BH5" s="8">
        <f>AZ5</f>
        <v>2022</v>
      </c>
      <c r="BI5" s="8">
        <f>AZ5</f>
        <v>2022</v>
      </c>
      <c r="BJ5" s="8">
        <f>AZ5</f>
        <v>2022</v>
      </c>
      <c r="BK5" s="8">
        <f>AZ5</f>
        <v>2022</v>
      </c>
      <c r="BL5" s="8">
        <f>AZ5+1</f>
        <v>2023</v>
      </c>
      <c r="BM5" s="8">
        <f>BL5</f>
        <v>2023</v>
      </c>
      <c r="BN5" s="8">
        <f>BL5</f>
        <v>2023</v>
      </c>
      <c r="BO5" s="8">
        <f>BL5</f>
        <v>2023</v>
      </c>
      <c r="BP5" s="8">
        <f>BL5</f>
        <v>2023</v>
      </c>
      <c r="BQ5" s="8">
        <f>BL5</f>
        <v>2023</v>
      </c>
      <c r="BR5" s="8">
        <f>BL5</f>
        <v>2023</v>
      </c>
      <c r="BS5" s="8">
        <f>BL5</f>
        <v>2023</v>
      </c>
      <c r="BT5" s="8">
        <f>BL5</f>
        <v>2023</v>
      </c>
      <c r="BU5" s="8">
        <f>BL5</f>
        <v>2023</v>
      </c>
      <c r="BV5" s="8">
        <f>BL5</f>
        <v>2023</v>
      </c>
      <c r="BW5" s="8">
        <f>BL5</f>
        <v>2023</v>
      </c>
      <c r="BX5" s="8">
        <f>BL5+1</f>
        <v>2024</v>
      </c>
      <c r="BY5" s="8">
        <f>BX5</f>
        <v>2024</v>
      </c>
      <c r="BZ5" s="8">
        <f>BX5</f>
        <v>2024</v>
      </c>
      <c r="CA5" s="8">
        <f>BX5</f>
        <v>2024</v>
      </c>
      <c r="CB5" s="8">
        <f>BX5</f>
        <v>2024</v>
      </c>
      <c r="CC5" s="8">
        <f>BX5</f>
        <v>2024</v>
      </c>
      <c r="CD5" s="8">
        <f>BX5</f>
        <v>2024</v>
      </c>
      <c r="CE5" s="8">
        <f>BX5</f>
        <v>2024</v>
      </c>
      <c r="CF5" s="8">
        <f>BX5</f>
        <v>2024</v>
      </c>
      <c r="CG5" s="8">
        <f>BX5</f>
        <v>2024</v>
      </c>
      <c r="CH5" s="8">
        <f>BX5</f>
        <v>2024</v>
      </c>
      <c r="CI5" s="8">
        <f>BX5</f>
        <v>2024</v>
      </c>
      <c r="CJ5" s="8">
        <f>BX5+1</f>
        <v>2025</v>
      </c>
      <c r="CK5" s="8">
        <f>CJ5</f>
        <v>2025</v>
      </c>
      <c r="CL5" s="8">
        <f>CJ5</f>
        <v>2025</v>
      </c>
      <c r="CM5" s="8">
        <f>CJ5</f>
        <v>2025</v>
      </c>
      <c r="CN5" s="8">
        <f>CJ5</f>
        <v>2025</v>
      </c>
      <c r="CO5" s="8">
        <f>CJ5</f>
        <v>2025</v>
      </c>
      <c r="CP5" s="8">
        <f>CJ5</f>
        <v>2025</v>
      </c>
      <c r="CQ5" s="8">
        <f>CJ5</f>
        <v>2025</v>
      </c>
      <c r="CR5" s="8">
        <f>CJ5</f>
        <v>2025</v>
      </c>
      <c r="CS5" s="8">
        <f>CJ5</f>
        <v>2025</v>
      </c>
      <c r="CT5" s="8">
        <f>CJ5</f>
        <v>2025</v>
      </c>
      <c r="CU5" s="8">
        <f>CJ5</f>
        <v>2025</v>
      </c>
      <c r="CV5" s="8">
        <f>CJ5+1</f>
        <v>2026</v>
      </c>
      <c r="CW5" s="8">
        <f>CV5</f>
        <v>2026</v>
      </c>
      <c r="CX5" s="8">
        <f>CV5</f>
        <v>2026</v>
      </c>
      <c r="CY5" s="8">
        <f>CV5</f>
        <v>2026</v>
      </c>
      <c r="CZ5" s="8">
        <f>CV5</f>
        <v>2026</v>
      </c>
      <c r="DA5" s="8">
        <f>CV5</f>
        <v>2026</v>
      </c>
      <c r="DB5" s="8">
        <f>CV5</f>
        <v>2026</v>
      </c>
      <c r="DC5" s="8">
        <f>CV5</f>
        <v>2026</v>
      </c>
      <c r="DD5" s="8">
        <f>CV5</f>
        <v>2026</v>
      </c>
      <c r="DE5" s="8">
        <f>CV5</f>
        <v>2026</v>
      </c>
      <c r="DF5" s="8">
        <f>CV5</f>
        <v>2026</v>
      </c>
      <c r="DG5" s="8">
        <f>CV5</f>
        <v>2026</v>
      </c>
      <c r="DH5" s="8">
        <f>CV5+1</f>
        <v>2027</v>
      </c>
      <c r="DI5" s="8">
        <f>DH5</f>
        <v>2027</v>
      </c>
      <c r="DJ5" s="8">
        <f>DH5</f>
        <v>2027</v>
      </c>
      <c r="DK5" s="8">
        <f>DH5</f>
        <v>2027</v>
      </c>
      <c r="DL5" s="8">
        <f>DH5</f>
        <v>2027</v>
      </c>
      <c r="DM5" s="8">
        <f>DH5</f>
        <v>2027</v>
      </c>
      <c r="DN5" s="8">
        <f>DH5</f>
        <v>2027</v>
      </c>
      <c r="DO5" s="8">
        <f>DH5</f>
        <v>2027</v>
      </c>
      <c r="DP5" s="8">
        <f>DH5</f>
        <v>2027</v>
      </c>
      <c r="DQ5" s="8">
        <f>DH5</f>
        <v>2027</v>
      </c>
      <c r="DR5" s="8">
        <f>DH5</f>
        <v>2027</v>
      </c>
      <c r="DS5" s="8">
        <f>DH5</f>
        <v>2027</v>
      </c>
      <c r="DT5" s="8">
        <f>DH5+1</f>
        <v>2028</v>
      </c>
      <c r="DU5" s="8">
        <f>DT5</f>
        <v>2028</v>
      </c>
      <c r="DV5" s="8">
        <f>DT5</f>
        <v>2028</v>
      </c>
      <c r="DW5" s="8">
        <f>DT5</f>
        <v>2028</v>
      </c>
      <c r="DX5" s="8">
        <f>DT5</f>
        <v>2028</v>
      </c>
      <c r="DY5" s="8">
        <f>DT5</f>
        <v>2028</v>
      </c>
      <c r="DZ5" s="8">
        <f>DT5</f>
        <v>2028</v>
      </c>
      <c r="EA5" s="8">
        <f>DT5</f>
        <v>2028</v>
      </c>
      <c r="EB5" s="8">
        <f>DT5</f>
        <v>2028</v>
      </c>
      <c r="EC5" s="8">
        <f>DT5</f>
        <v>2028</v>
      </c>
      <c r="ED5" s="8">
        <f>DT5</f>
        <v>2028</v>
      </c>
      <c r="EE5" s="8">
        <f>DT5</f>
        <v>2028</v>
      </c>
      <c r="EF5" s="8">
        <f>DT5+1</f>
        <v>2029</v>
      </c>
      <c r="EG5" s="8">
        <f>EF5</f>
        <v>2029</v>
      </c>
      <c r="EH5" s="8">
        <f>EF5</f>
        <v>2029</v>
      </c>
      <c r="EI5" s="8">
        <f>EF5</f>
        <v>2029</v>
      </c>
      <c r="EJ5" s="8">
        <f>EF5</f>
        <v>2029</v>
      </c>
      <c r="EK5" s="8">
        <f>EF5</f>
        <v>2029</v>
      </c>
      <c r="EL5" s="8">
        <f>EF5</f>
        <v>2029</v>
      </c>
      <c r="EM5" s="8">
        <f>EF5</f>
        <v>2029</v>
      </c>
      <c r="EN5" s="8">
        <f>EF5</f>
        <v>2029</v>
      </c>
      <c r="EO5" s="8">
        <f>EF5</f>
        <v>2029</v>
      </c>
      <c r="EP5" s="8">
        <f>EF5</f>
        <v>2029</v>
      </c>
      <c r="EQ5" s="8">
        <f>EF5</f>
        <v>2029</v>
      </c>
      <c r="ER5" s="8">
        <f>EF5+1</f>
        <v>2030</v>
      </c>
      <c r="ES5" s="8">
        <f>ER5</f>
        <v>2030</v>
      </c>
      <c r="ET5" s="8">
        <f>ER5</f>
        <v>2030</v>
      </c>
      <c r="EU5" s="8">
        <f>ER5</f>
        <v>2030</v>
      </c>
      <c r="EV5" s="8">
        <f>ER5</f>
        <v>2030</v>
      </c>
      <c r="EW5" s="8">
        <f>ER5</f>
        <v>2030</v>
      </c>
      <c r="EX5" s="8">
        <f>ER5</f>
        <v>2030</v>
      </c>
      <c r="EY5" s="8">
        <f>ER5</f>
        <v>2030</v>
      </c>
      <c r="EZ5" s="8">
        <f>ER5</f>
        <v>2030</v>
      </c>
      <c r="FA5" s="8">
        <f>ER5</f>
        <v>2030</v>
      </c>
      <c r="FB5" s="8">
        <f>ER5</f>
        <v>2030</v>
      </c>
      <c r="FC5" s="8">
        <f>ER5</f>
        <v>2030</v>
      </c>
      <c r="FD5" s="8">
        <f>ER5+1</f>
        <v>2031</v>
      </c>
      <c r="FE5" s="8">
        <f>FD5</f>
        <v>2031</v>
      </c>
      <c r="FF5" s="8">
        <f>FD5</f>
        <v>2031</v>
      </c>
      <c r="FG5" s="8">
        <f>FD5</f>
        <v>2031</v>
      </c>
      <c r="FH5" s="8">
        <f>FD5</f>
        <v>2031</v>
      </c>
      <c r="FI5" s="8">
        <f>FD5</f>
        <v>2031</v>
      </c>
      <c r="FJ5" s="8">
        <f>FD5</f>
        <v>2031</v>
      </c>
      <c r="FK5" s="8">
        <f>FD5</f>
        <v>2031</v>
      </c>
      <c r="FL5" s="8">
        <f>FD5</f>
        <v>2031</v>
      </c>
      <c r="FM5" s="8">
        <f>FD5</f>
        <v>2031</v>
      </c>
      <c r="FN5" s="8">
        <f>FD5</f>
        <v>2031</v>
      </c>
      <c r="FO5" s="8">
        <f>FD5</f>
        <v>2031</v>
      </c>
      <c r="FP5" s="8">
        <f>FD5+1</f>
        <v>2032</v>
      </c>
      <c r="FQ5" s="8">
        <f>FP5</f>
        <v>2032</v>
      </c>
      <c r="FR5" s="8">
        <f>FP5</f>
        <v>2032</v>
      </c>
      <c r="FS5" s="8">
        <f>FP5</f>
        <v>2032</v>
      </c>
      <c r="FT5" s="8">
        <f>FP5</f>
        <v>2032</v>
      </c>
      <c r="FU5" s="8">
        <f>FP5</f>
        <v>2032</v>
      </c>
      <c r="FV5" s="8">
        <f>FP5</f>
        <v>2032</v>
      </c>
      <c r="FW5" s="8">
        <f>FP5</f>
        <v>2032</v>
      </c>
      <c r="FX5" s="8">
        <f>FP5</f>
        <v>2032</v>
      </c>
      <c r="FY5" s="8">
        <f>FP5</f>
        <v>2032</v>
      </c>
      <c r="FZ5" s="8">
        <f>FP5</f>
        <v>2032</v>
      </c>
      <c r="GA5" s="8">
        <f>FP5</f>
        <v>2032</v>
      </c>
      <c r="GB5" s="8">
        <f>FP5+1</f>
        <v>2033</v>
      </c>
      <c r="GC5" s="8">
        <f>GB5</f>
        <v>2033</v>
      </c>
      <c r="GD5" s="8">
        <f>GB5</f>
        <v>2033</v>
      </c>
      <c r="GE5" s="8">
        <f>GB5</f>
        <v>2033</v>
      </c>
      <c r="GF5" s="8">
        <f>GB5</f>
        <v>2033</v>
      </c>
      <c r="GG5" s="8">
        <f>GB5</f>
        <v>2033</v>
      </c>
      <c r="GH5" s="8">
        <f>GB5</f>
        <v>2033</v>
      </c>
      <c r="GI5" s="8">
        <f>GB5</f>
        <v>2033</v>
      </c>
      <c r="GJ5" s="8">
        <f>GB5</f>
        <v>2033</v>
      </c>
      <c r="GK5" s="8">
        <f>GB5</f>
        <v>2033</v>
      </c>
      <c r="GL5" s="8">
        <f>GB5</f>
        <v>2033</v>
      </c>
      <c r="GM5" s="8">
        <f>GB5</f>
        <v>2033</v>
      </c>
      <c r="GN5" s="8">
        <f>GB5+1</f>
        <v>2034</v>
      </c>
      <c r="GO5" s="8">
        <f>GN5</f>
        <v>2034</v>
      </c>
      <c r="GP5" s="8">
        <f>GN5</f>
        <v>2034</v>
      </c>
      <c r="GQ5" s="8">
        <f>GN5</f>
        <v>2034</v>
      </c>
      <c r="GR5" s="8">
        <f>GN5</f>
        <v>2034</v>
      </c>
      <c r="GS5" s="8">
        <f>GN5</f>
        <v>2034</v>
      </c>
      <c r="GT5" s="8">
        <f>GN5</f>
        <v>2034</v>
      </c>
      <c r="GU5" s="8">
        <f>GN5</f>
        <v>2034</v>
      </c>
      <c r="GV5" s="8">
        <f>GN5</f>
        <v>2034</v>
      </c>
      <c r="GW5" s="8">
        <f>GN5</f>
        <v>2034</v>
      </c>
      <c r="GX5" s="8">
        <f>GN5</f>
        <v>2034</v>
      </c>
      <c r="GY5" s="8">
        <f>GN5</f>
        <v>2034</v>
      </c>
    </row>
    <row r="6" spans="1:207" x14ac:dyDescent="0.2">
      <c r="D6" s="8" t="s">
        <v>4</v>
      </c>
      <c r="E6" s="8" t="s">
        <v>5</v>
      </c>
      <c r="F6" s="8" t="s">
        <v>6</v>
      </c>
      <c r="G6" s="9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9" t="s">
        <v>13</v>
      </c>
      <c r="N6" s="8" t="s">
        <v>14</v>
      </c>
      <c r="O6" s="8" t="s">
        <v>15</v>
      </c>
      <c r="P6" s="8" t="s">
        <v>4</v>
      </c>
      <c r="Q6" s="8" t="s">
        <v>5</v>
      </c>
      <c r="R6" s="8" t="s">
        <v>6</v>
      </c>
      <c r="S6" s="8" t="s">
        <v>7</v>
      </c>
      <c r="T6" s="8" t="s">
        <v>8</v>
      </c>
      <c r="U6" s="8" t="s">
        <v>9</v>
      </c>
      <c r="V6" s="8" t="s">
        <v>10</v>
      </c>
      <c r="W6" s="8" t="s">
        <v>11</v>
      </c>
      <c r="X6" s="8" t="s">
        <v>12</v>
      </c>
      <c r="Y6" s="8" t="s">
        <v>13</v>
      </c>
      <c r="Z6" s="8" t="s">
        <v>14</v>
      </c>
      <c r="AA6" s="8" t="s">
        <v>15</v>
      </c>
      <c r="AB6" s="8" t="s">
        <v>4</v>
      </c>
      <c r="AC6" s="8" t="s">
        <v>5</v>
      </c>
      <c r="AD6" s="8" t="s">
        <v>6</v>
      </c>
      <c r="AE6" s="8" t="s">
        <v>7</v>
      </c>
      <c r="AF6" s="8" t="s">
        <v>8</v>
      </c>
      <c r="AG6" s="8" t="s">
        <v>9</v>
      </c>
      <c r="AH6" s="8" t="s">
        <v>10</v>
      </c>
      <c r="AI6" s="8" t="s">
        <v>11</v>
      </c>
      <c r="AJ6" s="8" t="s">
        <v>12</v>
      </c>
      <c r="AK6" s="8" t="s">
        <v>13</v>
      </c>
      <c r="AL6" s="8" t="s">
        <v>14</v>
      </c>
      <c r="AM6" s="8" t="s">
        <v>15</v>
      </c>
      <c r="AN6" s="8" t="s">
        <v>4</v>
      </c>
      <c r="AO6" s="8" t="s">
        <v>5</v>
      </c>
      <c r="AP6" s="8" t="s">
        <v>6</v>
      </c>
      <c r="AQ6" s="8" t="s">
        <v>7</v>
      </c>
      <c r="AR6" s="8" t="s">
        <v>8</v>
      </c>
      <c r="AS6" s="8" t="s">
        <v>9</v>
      </c>
      <c r="AT6" s="8" t="s">
        <v>10</v>
      </c>
      <c r="AU6" s="8" t="s">
        <v>11</v>
      </c>
      <c r="AV6" s="8" t="s">
        <v>12</v>
      </c>
      <c r="AW6" s="8" t="s">
        <v>13</v>
      </c>
      <c r="AX6" s="8" t="s">
        <v>14</v>
      </c>
      <c r="AY6" s="8" t="s">
        <v>15</v>
      </c>
      <c r="AZ6" s="8" t="s">
        <v>4</v>
      </c>
      <c r="BA6" s="8" t="s">
        <v>5</v>
      </c>
      <c r="BB6" s="8" t="s">
        <v>6</v>
      </c>
      <c r="BC6" s="8" t="s">
        <v>7</v>
      </c>
      <c r="BD6" s="8" t="s">
        <v>8</v>
      </c>
      <c r="BE6" s="8" t="s">
        <v>9</v>
      </c>
      <c r="BF6" s="8" t="s">
        <v>10</v>
      </c>
      <c r="BG6" s="8" t="s">
        <v>11</v>
      </c>
      <c r="BH6" s="8" t="s">
        <v>12</v>
      </c>
      <c r="BI6" s="8" t="s">
        <v>13</v>
      </c>
      <c r="BJ6" s="8" t="s">
        <v>14</v>
      </c>
      <c r="BK6" s="8" t="s">
        <v>15</v>
      </c>
      <c r="BL6" s="8" t="s">
        <v>4</v>
      </c>
      <c r="BM6" s="8" t="s">
        <v>5</v>
      </c>
      <c r="BN6" s="8" t="s">
        <v>6</v>
      </c>
      <c r="BO6" s="8" t="s">
        <v>7</v>
      </c>
      <c r="BP6" s="8" t="s">
        <v>8</v>
      </c>
      <c r="BQ6" s="8" t="s">
        <v>9</v>
      </c>
      <c r="BR6" s="8" t="s">
        <v>10</v>
      </c>
      <c r="BS6" s="8" t="s">
        <v>11</v>
      </c>
      <c r="BT6" s="8" t="s">
        <v>12</v>
      </c>
      <c r="BU6" s="8" t="s">
        <v>13</v>
      </c>
      <c r="BV6" s="8" t="s">
        <v>14</v>
      </c>
      <c r="BW6" s="8" t="s">
        <v>15</v>
      </c>
      <c r="BX6" s="8" t="s">
        <v>4</v>
      </c>
      <c r="BY6" s="8" t="s">
        <v>5</v>
      </c>
      <c r="BZ6" s="8" t="s">
        <v>6</v>
      </c>
      <c r="CA6" s="8" t="s">
        <v>7</v>
      </c>
      <c r="CB6" s="8" t="s">
        <v>8</v>
      </c>
      <c r="CC6" s="8" t="s">
        <v>9</v>
      </c>
      <c r="CD6" s="8" t="s">
        <v>10</v>
      </c>
      <c r="CE6" s="8" t="s">
        <v>11</v>
      </c>
      <c r="CF6" s="8" t="s">
        <v>12</v>
      </c>
      <c r="CG6" s="8" t="s">
        <v>13</v>
      </c>
      <c r="CH6" s="8" t="s">
        <v>14</v>
      </c>
      <c r="CI6" s="8" t="s">
        <v>15</v>
      </c>
      <c r="CJ6" s="8" t="s">
        <v>4</v>
      </c>
      <c r="CK6" s="8" t="s">
        <v>5</v>
      </c>
      <c r="CL6" s="8" t="s">
        <v>6</v>
      </c>
      <c r="CM6" s="8" t="s">
        <v>7</v>
      </c>
      <c r="CN6" s="8" t="s">
        <v>8</v>
      </c>
      <c r="CO6" s="8" t="s">
        <v>9</v>
      </c>
      <c r="CP6" s="8" t="s">
        <v>10</v>
      </c>
      <c r="CQ6" s="8" t="s">
        <v>11</v>
      </c>
      <c r="CR6" s="8" t="s">
        <v>12</v>
      </c>
      <c r="CS6" s="8" t="s">
        <v>13</v>
      </c>
      <c r="CT6" s="8" t="s">
        <v>14</v>
      </c>
      <c r="CU6" s="8" t="s">
        <v>15</v>
      </c>
      <c r="CV6" s="8" t="s">
        <v>4</v>
      </c>
      <c r="CW6" s="8" t="s">
        <v>5</v>
      </c>
      <c r="CX6" s="8" t="s">
        <v>6</v>
      </c>
      <c r="CY6" s="8" t="s">
        <v>7</v>
      </c>
      <c r="CZ6" s="8" t="s">
        <v>8</v>
      </c>
      <c r="DA6" s="8" t="s">
        <v>9</v>
      </c>
      <c r="DB6" s="8" t="s">
        <v>10</v>
      </c>
      <c r="DC6" s="8" t="s">
        <v>11</v>
      </c>
      <c r="DD6" s="8" t="s">
        <v>12</v>
      </c>
      <c r="DE6" s="8" t="s">
        <v>13</v>
      </c>
      <c r="DF6" s="8" t="s">
        <v>14</v>
      </c>
      <c r="DG6" s="8" t="s">
        <v>15</v>
      </c>
      <c r="DH6" s="8" t="s">
        <v>4</v>
      </c>
      <c r="DI6" s="8" t="s">
        <v>5</v>
      </c>
      <c r="DJ6" s="8" t="s">
        <v>6</v>
      </c>
      <c r="DK6" s="8" t="s">
        <v>7</v>
      </c>
      <c r="DL6" s="8" t="s">
        <v>8</v>
      </c>
      <c r="DM6" s="8" t="s">
        <v>9</v>
      </c>
      <c r="DN6" s="8" t="s">
        <v>10</v>
      </c>
      <c r="DO6" s="8" t="s">
        <v>11</v>
      </c>
      <c r="DP6" s="8" t="s">
        <v>12</v>
      </c>
      <c r="DQ6" s="8" t="s">
        <v>13</v>
      </c>
      <c r="DR6" s="8" t="s">
        <v>14</v>
      </c>
      <c r="DS6" s="8" t="s">
        <v>15</v>
      </c>
      <c r="DT6" s="8" t="s">
        <v>4</v>
      </c>
      <c r="DU6" s="8" t="s">
        <v>5</v>
      </c>
      <c r="DV6" s="8" t="s">
        <v>6</v>
      </c>
      <c r="DW6" s="8" t="s">
        <v>7</v>
      </c>
      <c r="DX6" s="8" t="s">
        <v>8</v>
      </c>
      <c r="DY6" s="8" t="s">
        <v>9</v>
      </c>
      <c r="DZ6" s="8" t="s">
        <v>10</v>
      </c>
      <c r="EA6" s="8" t="s">
        <v>11</v>
      </c>
      <c r="EB6" s="8" t="s">
        <v>12</v>
      </c>
      <c r="EC6" s="8" t="s">
        <v>13</v>
      </c>
      <c r="ED6" s="8" t="s">
        <v>14</v>
      </c>
      <c r="EE6" s="8" t="s">
        <v>15</v>
      </c>
      <c r="EF6" s="8" t="s">
        <v>4</v>
      </c>
      <c r="EG6" s="8" t="s">
        <v>5</v>
      </c>
      <c r="EH6" s="8" t="s">
        <v>6</v>
      </c>
      <c r="EI6" s="8" t="s">
        <v>7</v>
      </c>
      <c r="EJ6" s="8" t="s">
        <v>8</v>
      </c>
      <c r="EK6" s="8" t="s">
        <v>9</v>
      </c>
      <c r="EL6" s="8" t="s">
        <v>10</v>
      </c>
      <c r="EM6" s="8" t="s">
        <v>11</v>
      </c>
      <c r="EN6" s="8" t="s">
        <v>12</v>
      </c>
      <c r="EO6" s="8" t="s">
        <v>13</v>
      </c>
      <c r="EP6" s="8" t="s">
        <v>14</v>
      </c>
      <c r="EQ6" s="8" t="s">
        <v>15</v>
      </c>
      <c r="ER6" s="8" t="s">
        <v>4</v>
      </c>
      <c r="ES6" s="8" t="s">
        <v>5</v>
      </c>
      <c r="ET6" s="8" t="s">
        <v>6</v>
      </c>
      <c r="EU6" s="8" t="s">
        <v>7</v>
      </c>
      <c r="EV6" s="8" t="s">
        <v>8</v>
      </c>
      <c r="EW6" s="8" t="s">
        <v>9</v>
      </c>
      <c r="EX6" s="8" t="s">
        <v>10</v>
      </c>
      <c r="EY6" s="8" t="s">
        <v>11</v>
      </c>
      <c r="EZ6" s="8" t="s">
        <v>12</v>
      </c>
      <c r="FA6" s="8" t="s">
        <v>13</v>
      </c>
      <c r="FB6" s="8" t="s">
        <v>14</v>
      </c>
      <c r="FC6" s="8" t="s">
        <v>15</v>
      </c>
      <c r="FD6" s="8" t="s">
        <v>4</v>
      </c>
      <c r="FE6" s="8" t="s">
        <v>5</v>
      </c>
      <c r="FF6" s="8" t="s">
        <v>6</v>
      </c>
      <c r="FG6" s="8" t="s">
        <v>7</v>
      </c>
      <c r="FH6" s="8" t="s">
        <v>8</v>
      </c>
      <c r="FI6" s="8" t="s">
        <v>9</v>
      </c>
      <c r="FJ6" s="8" t="s">
        <v>10</v>
      </c>
      <c r="FK6" s="8" t="s">
        <v>11</v>
      </c>
      <c r="FL6" s="8" t="s">
        <v>12</v>
      </c>
      <c r="FM6" s="8" t="s">
        <v>13</v>
      </c>
      <c r="FN6" s="8" t="s">
        <v>14</v>
      </c>
      <c r="FO6" s="8" t="s">
        <v>15</v>
      </c>
      <c r="FP6" s="8" t="s">
        <v>4</v>
      </c>
      <c r="FQ6" s="8" t="s">
        <v>5</v>
      </c>
      <c r="FR6" s="8" t="s">
        <v>6</v>
      </c>
      <c r="FS6" s="8" t="s">
        <v>7</v>
      </c>
      <c r="FT6" s="8" t="s">
        <v>8</v>
      </c>
      <c r="FU6" s="8" t="s">
        <v>9</v>
      </c>
      <c r="FV6" s="8" t="s">
        <v>10</v>
      </c>
      <c r="FW6" s="8" t="s">
        <v>11</v>
      </c>
      <c r="FX6" s="8" t="s">
        <v>12</v>
      </c>
      <c r="FY6" s="8" t="s">
        <v>13</v>
      </c>
      <c r="FZ6" s="8" t="s">
        <v>14</v>
      </c>
      <c r="GA6" s="8" t="s">
        <v>15</v>
      </c>
      <c r="GB6" s="8" t="s">
        <v>4</v>
      </c>
      <c r="GC6" s="8" t="s">
        <v>5</v>
      </c>
      <c r="GD6" s="8" t="s">
        <v>6</v>
      </c>
      <c r="GE6" s="8" t="s">
        <v>7</v>
      </c>
      <c r="GF6" s="8" t="s">
        <v>8</v>
      </c>
      <c r="GG6" s="8" t="s">
        <v>9</v>
      </c>
      <c r="GH6" s="8" t="s">
        <v>10</v>
      </c>
      <c r="GI6" s="8" t="s">
        <v>11</v>
      </c>
      <c r="GJ6" s="8" t="s">
        <v>12</v>
      </c>
      <c r="GK6" s="8" t="s">
        <v>13</v>
      </c>
      <c r="GL6" s="8" t="s">
        <v>14</v>
      </c>
      <c r="GM6" s="8" t="s">
        <v>15</v>
      </c>
      <c r="GN6" s="8" t="s">
        <v>4</v>
      </c>
      <c r="GO6" s="8" t="s">
        <v>5</v>
      </c>
      <c r="GP6" s="8" t="s">
        <v>6</v>
      </c>
      <c r="GQ6" s="8" t="s">
        <v>7</v>
      </c>
      <c r="GR6" s="8" t="s">
        <v>8</v>
      </c>
      <c r="GS6" s="8" t="s">
        <v>9</v>
      </c>
      <c r="GT6" s="8" t="s">
        <v>10</v>
      </c>
      <c r="GU6" s="8" t="s">
        <v>11</v>
      </c>
      <c r="GV6" s="8" t="s">
        <v>12</v>
      </c>
      <c r="GW6" s="8" t="s">
        <v>13</v>
      </c>
      <c r="GX6" s="8" t="s">
        <v>14</v>
      </c>
      <c r="GY6" s="8" t="s">
        <v>15</v>
      </c>
    </row>
    <row r="7" spans="1:207" x14ac:dyDescent="0.2">
      <c r="B7" s="10"/>
      <c r="C7" s="11"/>
      <c r="D7" s="12" t="s">
        <v>3</v>
      </c>
      <c r="E7" s="12" t="s">
        <v>3</v>
      </c>
      <c r="F7" s="12" t="s">
        <v>3</v>
      </c>
      <c r="G7" s="12" t="s">
        <v>3</v>
      </c>
      <c r="H7" s="12" t="s">
        <v>3</v>
      </c>
      <c r="I7" s="12" t="s">
        <v>3</v>
      </c>
      <c r="J7" s="12" t="s">
        <v>3</v>
      </c>
      <c r="K7" s="12" t="s">
        <v>3</v>
      </c>
      <c r="L7" s="12" t="s">
        <v>3</v>
      </c>
      <c r="M7" s="12" t="s">
        <v>3</v>
      </c>
      <c r="N7" s="12" t="s">
        <v>3</v>
      </c>
      <c r="O7" s="12" t="s">
        <v>3</v>
      </c>
      <c r="P7" s="12" t="s">
        <v>3</v>
      </c>
      <c r="Q7" s="12" t="s">
        <v>3</v>
      </c>
      <c r="R7" s="12" t="s">
        <v>3</v>
      </c>
      <c r="S7" s="12" t="s">
        <v>2</v>
      </c>
      <c r="T7" s="12" t="s">
        <v>2</v>
      </c>
      <c r="U7" s="12" t="s">
        <v>2</v>
      </c>
      <c r="V7" s="12" t="s">
        <v>1</v>
      </c>
    </row>
    <row r="8" spans="1:207" x14ac:dyDescent="0.2">
      <c r="D8" s="13" t="s">
        <v>16</v>
      </c>
      <c r="E8" s="13" t="s">
        <v>16</v>
      </c>
      <c r="F8" s="13" t="s">
        <v>16</v>
      </c>
      <c r="G8" s="14" t="s">
        <v>16</v>
      </c>
      <c r="H8" s="14" t="s">
        <v>16</v>
      </c>
      <c r="I8" s="13" t="s">
        <v>16</v>
      </c>
      <c r="J8" s="13" t="s">
        <v>16</v>
      </c>
      <c r="K8" s="13" t="s">
        <v>16</v>
      </c>
      <c r="L8" s="13" t="s">
        <v>16</v>
      </c>
      <c r="M8" s="14" t="s">
        <v>16</v>
      </c>
      <c r="N8" s="13" t="s">
        <v>16</v>
      </c>
      <c r="O8" s="13" t="s">
        <v>16</v>
      </c>
      <c r="P8" s="13" t="s">
        <v>16</v>
      </c>
      <c r="Q8" s="13" t="s">
        <v>16</v>
      </c>
      <c r="R8" s="13" t="s">
        <v>16</v>
      </c>
      <c r="S8" s="14" t="s">
        <v>16</v>
      </c>
      <c r="T8" s="14" t="s">
        <v>16</v>
      </c>
      <c r="U8" s="13" t="s">
        <v>16</v>
      </c>
      <c r="V8" s="13" t="s">
        <v>16</v>
      </c>
    </row>
    <row r="9" spans="1:207" x14ac:dyDescent="0.2">
      <c r="A9" s="15" t="s">
        <v>17</v>
      </c>
      <c r="G9" s="7"/>
      <c r="M9" s="7"/>
    </row>
    <row r="10" spans="1:207" x14ac:dyDescent="0.2">
      <c r="B10" s="2" t="s">
        <v>18</v>
      </c>
      <c r="C10" s="16" t="s">
        <v>19</v>
      </c>
      <c r="D10" s="44">
        <v>7496211.1699999999</v>
      </c>
      <c r="E10" s="44">
        <v>6006358.8999999994</v>
      </c>
      <c r="F10" s="44">
        <v>272811.65999999997</v>
      </c>
      <c r="G10" s="44">
        <v>0</v>
      </c>
      <c r="H10" s="44">
        <v>0</v>
      </c>
      <c r="I10" s="44">
        <v>2517860.7800000003</v>
      </c>
      <c r="J10" s="44">
        <v>7264513.0800000001</v>
      </c>
      <c r="K10" s="44">
        <v>7012866.96</v>
      </c>
      <c r="L10" s="44">
        <v>5081026.74</v>
      </c>
      <c r="M10" s="45">
        <v>6170880.9800000004</v>
      </c>
      <c r="N10" s="44">
        <v>5859728.7599999998</v>
      </c>
      <c r="O10" s="44">
        <v>8119387.1600000001</v>
      </c>
      <c r="P10" s="42">
        <v>7804600.8399999999</v>
      </c>
      <c r="Q10" s="42">
        <v>6375408.0300000003</v>
      </c>
      <c r="R10" s="42">
        <v>7716651.9000000004</v>
      </c>
      <c r="S10" s="42">
        <v>0</v>
      </c>
      <c r="T10" s="42">
        <v>6127617.3300000001</v>
      </c>
      <c r="U10" s="42">
        <v>6886576.2400000002</v>
      </c>
      <c r="V10" s="42">
        <v>7792476.9199999999</v>
      </c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</row>
    <row r="11" spans="1:207" x14ac:dyDescent="0.2">
      <c r="B11" s="2" t="s">
        <v>20</v>
      </c>
      <c r="C11" s="16" t="s">
        <v>19</v>
      </c>
      <c r="D11" s="44">
        <v>92153.99</v>
      </c>
      <c r="E11" s="44">
        <v>153313.44</v>
      </c>
      <c r="F11" s="44">
        <v>118366.25</v>
      </c>
      <c r="G11" s="44">
        <v>0</v>
      </c>
      <c r="H11" s="44">
        <v>0</v>
      </c>
      <c r="I11" s="44">
        <v>409004.42</v>
      </c>
      <c r="J11" s="44">
        <v>134362.64000000001</v>
      </c>
      <c r="K11" s="44">
        <v>179851.12</v>
      </c>
      <c r="L11" s="44">
        <v>496138.17</v>
      </c>
      <c r="M11" s="45">
        <v>61796.55</v>
      </c>
      <c r="N11" s="44">
        <v>298376.93</v>
      </c>
      <c r="O11" s="44">
        <v>145061.75</v>
      </c>
      <c r="P11" s="42">
        <v>88987.82</v>
      </c>
      <c r="Q11" s="42">
        <v>194311.15</v>
      </c>
      <c r="R11" s="42">
        <v>82778.87000000001</v>
      </c>
      <c r="S11" s="42">
        <v>341053.24</v>
      </c>
      <c r="T11" s="42">
        <v>1597426.43</v>
      </c>
      <c r="U11" s="42">
        <v>1206429.4099999999</v>
      </c>
      <c r="V11" s="42">
        <v>89511.11</v>
      </c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</row>
    <row r="12" spans="1:207" x14ac:dyDescent="0.2">
      <c r="B12" s="2" t="s">
        <v>21</v>
      </c>
      <c r="C12" s="16" t="s">
        <v>19</v>
      </c>
      <c r="D12" s="44">
        <v>2911200.0100000002</v>
      </c>
      <c r="E12" s="44">
        <v>-6931.05</v>
      </c>
      <c r="F12" s="44">
        <v>418297.61</v>
      </c>
      <c r="G12" s="44">
        <v>298000.01</v>
      </c>
      <c r="H12" s="44">
        <v>621965.43000000005</v>
      </c>
      <c r="I12" s="44">
        <v>1180059.98</v>
      </c>
      <c r="J12" s="44">
        <v>1542630.1300000001</v>
      </c>
      <c r="K12" s="44">
        <v>619965.37</v>
      </c>
      <c r="L12" s="44">
        <v>471026.38</v>
      </c>
      <c r="M12" s="45">
        <v>336949.98999999993</v>
      </c>
      <c r="N12" s="44">
        <v>137000.01</v>
      </c>
      <c r="O12" s="44">
        <v>0</v>
      </c>
      <c r="P12" s="42">
        <v>617000</v>
      </c>
      <c r="Q12" s="42">
        <v>104975</v>
      </c>
      <c r="R12" s="42">
        <v>219782.95</v>
      </c>
      <c r="S12" s="42">
        <v>115810</v>
      </c>
      <c r="T12" s="42">
        <v>86432.27</v>
      </c>
      <c r="U12" s="42">
        <v>268640</v>
      </c>
      <c r="V12" s="42">
        <v>1696952.57</v>
      </c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</row>
    <row r="13" spans="1:207" x14ac:dyDescent="0.2">
      <c r="B13" s="2" t="s">
        <v>35</v>
      </c>
      <c r="C13" s="18" t="s">
        <v>22</v>
      </c>
      <c r="D13" s="44">
        <v>218472.3</v>
      </c>
      <c r="E13" s="44">
        <v>0</v>
      </c>
      <c r="F13" s="44">
        <v>117105.62</v>
      </c>
      <c r="G13" s="44">
        <v>468412.1</v>
      </c>
      <c r="H13" s="46">
        <v>791951.84</v>
      </c>
      <c r="I13" s="46">
        <v>1985670.16</v>
      </c>
      <c r="J13" s="46">
        <v>-391326.18</v>
      </c>
      <c r="K13" s="46">
        <v>-452683.89992497861</v>
      </c>
      <c r="L13" s="46">
        <v>-127143.66954956995</v>
      </c>
      <c r="M13" s="46">
        <v>-26715.920317753684</v>
      </c>
      <c r="N13" s="46">
        <v>-322883.53999999998</v>
      </c>
      <c r="O13" s="46">
        <v>-157392.41</v>
      </c>
      <c r="P13" s="42">
        <v>-311522.87</v>
      </c>
      <c r="Q13" s="42">
        <v>-157726.42143825255</v>
      </c>
      <c r="R13" s="42">
        <v>-232895.57131189236</v>
      </c>
      <c r="S13" s="42">
        <v>-13842.46</v>
      </c>
      <c r="T13" s="42">
        <v>844309</v>
      </c>
      <c r="U13" s="42">
        <v>-194382.84</v>
      </c>
      <c r="V13" s="42">
        <v>-399787.94</v>
      </c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</row>
    <row r="14" spans="1:207" ht="14.25" x14ac:dyDescent="0.2">
      <c r="B14" s="19" t="s">
        <v>23</v>
      </c>
      <c r="C14" s="16" t="s">
        <v>19</v>
      </c>
      <c r="D14" s="44">
        <v>26991.119999999999</v>
      </c>
      <c r="E14" s="44">
        <v>536068.49</v>
      </c>
      <c r="F14" s="44">
        <v>0</v>
      </c>
      <c r="G14" s="44">
        <v>0</v>
      </c>
      <c r="H14" s="44">
        <v>0</v>
      </c>
      <c r="I14" s="44">
        <v>493488.28</v>
      </c>
      <c r="J14" s="44">
        <v>102904.34</v>
      </c>
      <c r="K14" s="44">
        <v>275505.09999999998</v>
      </c>
      <c r="L14" s="44">
        <v>141821.9</v>
      </c>
      <c r="M14" s="45">
        <v>940757.33</v>
      </c>
      <c r="N14" s="44">
        <v>16044.98</v>
      </c>
      <c r="O14" s="44">
        <v>19154.88</v>
      </c>
      <c r="P14" s="42">
        <v>0</v>
      </c>
      <c r="Q14" s="42">
        <v>0</v>
      </c>
      <c r="R14" s="42">
        <v>0</v>
      </c>
      <c r="S14" s="42">
        <v>475563.09</v>
      </c>
      <c r="T14" s="42">
        <v>80918.009999999995</v>
      </c>
      <c r="U14" s="42">
        <v>7287.53</v>
      </c>
      <c r="V14" s="42">
        <v>0</v>
      </c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</row>
    <row r="15" spans="1:207" ht="14.25" x14ac:dyDescent="0.2">
      <c r="B15" s="20" t="s">
        <v>24</v>
      </c>
      <c r="C15" s="16" t="s">
        <v>22</v>
      </c>
      <c r="D15" s="44">
        <v>0</v>
      </c>
      <c r="E15" s="44">
        <v>-2900.81</v>
      </c>
      <c r="F15" s="44">
        <v>0</v>
      </c>
      <c r="G15" s="44">
        <v>0</v>
      </c>
      <c r="H15" s="44">
        <v>0</v>
      </c>
      <c r="I15" s="44">
        <v>22127.68</v>
      </c>
      <c r="J15" s="44">
        <v>20416.830000000002</v>
      </c>
      <c r="K15" s="44">
        <v>107389.64</v>
      </c>
      <c r="L15" s="44">
        <v>53454.47</v>
      </c>
      <c r="M15" s="45">
        <v>169363.57</v>
      </c>
      <c r="N15" s="44">
        <v>0</v>
      </c>
      <c r="O15" s="44">
        <v>0</v>
      </c>
      <c r="P15" s="42">
        <v>0</v>
      </c>
      <c r="Q15" s="42">
        <v>0</v>
      </c>
      <c r="R15" s="42">
        <v>0</v>
      </c>
      <c r="S15" s="42">
        <v>34360.78</v>
      </c>
      <c r="T15" s="42">
        <v>24830.01</v>
      </c>
      <c r="U15" s="42">
        <v>0</v>
      </c>
      <c r="V15" s="42">
        <v>0</v>
      </c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</row>
    <row r="16" spans="1:207" x14ac:dyDescent="0.2">
      <c r="B16" s="19" t="s">
        <v>25</v>
      </c>
      <c r="C16" s="18"/>
      <c r="D16" s="21">
        <f t="shared" ref="D16:BO16" si="0">D10+D11+D12-D13+D14-D15</f>
        <v>10308083.989999998</v>
      </c>
      <c r="E16" s="21">
        <f t="shared" si="0"/>
        <v>6691710.5899999999</v>
      </c>
      <c r="F16" s="21">
        <f t="shared" si="0"/>
        <v>692369.9</v>
      </c>
      <c r="G16" s="21">
        <f t="shared" si="0"/>
        <v>-170412.08999999997</v>
      </c>
      <c r="H16" s="21">
        <f t="shared" si="0"/>
        <v>-169986.40999999992</v>
      </c>
      <c r="I16" s="21">
        <f t="shared" si="0"/>
        <v>2592615.6200000006</v>
      </c>
      <c r="J16" s="21">
        <f t="shared" si="0"/>
        <v>9415319.5399999991</v>
      </c>
      <c r="K16" s="21">
        <f t="shared" si="0"/>
        <v>8433482.8099249788</v>
      </c>
      <c r="L16" s="21">
        <f t="shared" si="0"/>
        <v>6263702.3895495711</v>
      </c>
      <c r="M16" s="21">
        <f t="shared" si="0"/>
        <v>7367737.2003177535</v>
      </c>
      <c r="N16" s="21">
        <f t="shared" si="0"/>
        <v>6634034.2199999997</v>
      </c>
      <c r="O16" s="21">
        <f t="shared" si="0"/>
        <v>8440996.2000000011</v>
      </c>
      <c r="P16" s="21">
        <f t="shared" si="0"/>
        <v>8822111.5299999993</v>
      </c>
      <c r="Q16" s="21">
        <f t="shared" si="0"/>
        <v>6832420.6014382532</v>
      </c>
      <c r="R16" s="21">
        <f t="shared" si="0"/>
        <v>8252109.2913118927</v>
      </c>
      <c r="S16" s="21">
        <f t="shared" si="0"/>
        <v>911908.01</v>
      </c>
      <c r="T16" s="21">
        <f t="shared" si="0"/>
        <v>7023255.0299999993</v>
      </c>
      <c r="U16" s="21">
        <f t="shared" si="0"/>
        <v>8563316.0199999996</v>
      </c>
      <c r="V16" s="21">
        <f t="shared" si="0"/>
        <v>9978728.5399999991</v>
      </c>
      <c r="W16" s="21">
        <f t="shared" si="0"/>
        <v>0</v>
      </c>
      <c r="X16" s="21">
        <f t="shared" si="0"/>
        <v>0</v>
      </c>
      <c r="Y16" s="21">
        <f t="shared" si="0"/>
        <v>0</v>
      </c>
      <c r="Z16" s="21">
        <f t="shared" si="0"/>
        <v>0</v>
      </c>
      <c r="AA16" s="21">
        <f t="shared" si="0"/>
        <v>0</v>
      </c>
      <c r="AB16" s="21">
        <f t="shared" si="0"/>
        <v>0</v>
      </c>
      <c r="AC16" s="21">
        <f t="shared" si="0"/>
        <v>0</v>
      </c>
      <c r="AD16" s="21">
        <f t="shared" si="0"/>
        <v>0</v>
      </c>
      <c r="AE16" s="21">
        <f t="shared" si="0"/>
        <v>0</v>
      </c>
      <c r="AF16" s="21">
        <f t="shared" si="0"/>
        <v>0</v>
      </c>
      <c r="AG16" s="21">
        <f t="shared" si="0"/>
        <v>0</v>
      </c>
      <c r="AH16" s="21">
        <f t="shared" si="0"/>
        <v>0</v>
      </c>
      <c r="AI16" s="21">
        <f t="shared" si="0"/>
        <v>0</v>
      </c>
      <c r="AJ16" s="21">
        <f t="shared" si="0"/>
        <v>0</v>
      </c>
      <c r="AK16" s="21">
        <f t="shared" si="0"/>
        <v>0</v>
      </c>
      <c r="AL16" s="21">
        <f t="shared" si="0"/>
        <v>0</v>
      </c>
      <c r="AM16" s="21">
        <f t="shared" si="0"/>
        <v>0</v>
      </c>
      <c r="AN16" s="21">
        <f t="shared" si="0"/>
        <v>0</v>
      </c>
      <c r="AO16" s="21">
        <f t="shared" si="0"/>
        <v>0</v>
      </c>
      <c r="AP16" s="21">
        <f t="shared" si="0"/>
        <v>0</v>
      </c>
      <c r="AQ16" s="21">
        <f t="shared" si="0"/>
        <v>0</v>
      </c>
      <c r="AR16" s="21">
        <f t="shared" si="0"/>
        <v>0</v>
      </c>
      <c r="AS16" s="21">
        <f t="shared" si="0"/>
        <v>0</v>
      </c>
      <c r="AT16" s="21">
        <f t="shared" si="0"/>
        <v>0</v>
      </c>
      <c r="AU16" s="21">
        <f t="shared" si="0"/>
        <v>0</v>
      </c>
      <c r="AV16" s="21">
        <f t="shared" si="0"/>
        <v>0</v>
      </c>
      <c r="AW16" s="21">
        <f t="shared" si="0"/>
        <v>0</v>
      </c>
      <c r="AX16" s="21">
        <f t="shared" si="0"/>
        <v>0</v>
      </c>
      <c r="AY16" s="21">
        <f t="shared" si="0"/>
        <v>0</v>
      </c>
      <c r="AZ16" s="21">
        <f t="shared" si="0"/>
        <v>0</v>
      </c>
      <c r="BA16" s="21">
        <f t="shared" si="0"/>
        <v>0</v>
      </c>
      <c r="BB16" s="21">
        <f t="shared" si="0"/>
        <v>0</v>
      </c>
      <c r="BC16" s="21">
        <f t="shared" si="0"/>
        <v>0</v>
      </c>
      <c r="BD16" s="21">
        <f t="shared" si="0"/>
        <v>0</v>
      </c>
      <c r="BE16" s="21">
        <f t="shared" si="0"/>
        <v>0</v>
      </c>
      <c r="BF16" s="21">
        <f t="shared" si="0"/>
        <v>0</v>
      </c>
      <c r="BG16" s="21">
        <f t="shared" si="0"/>
        <v>0</v>
      </c>
      <c r="BH16" s="21">
        <f t="shared" si="0"/>
        <v>0</v>
      </c>
      <c r="BI16" s="21">
        <f t="shared" si="0"/>
        <v>0</v>
      </c>
      <c r="BJ16" s="21">
        <f t="shared" si="0"/>
        <v>0</v>
      </c>
      <c r="BK16" s="21">
        <f t="shared" si="0"/>
        <v>0</v>
      </c>
      <c r="BL16" s="21">
        <f t="shared" si="0"/>
        <v>0</v>
      </c>
      <c r="BM16" s="21">
        <f t="shared" si="0"/>
        <v>0</v>
      </c>
      <c r="BN16" s="21">
        <f t="shared" si="0"/>
        <v>0</v>
      </c>
      <c r="BO16" s="21">
        <f t="shared" si="0"/>
        <v>0</v>
      </c>
      <c r="BP16" s="21">
        <f t="shared" ref="BP16:EA16" si="1">BP10+BP11+BP12-BP13+BP14-BP15</f>
        <v>0</v>
      </c>
      <c r="BQ16" s="21">
        <f t="shared" si="1"/>
        <v>0</v>
      </c>
      <c r="BR16" s="21">
        <f t="shared" si="1"/>
        <v>0</v>
      </c>
      <c r="BS16" s="21">
        <f t="shared" si="1"/>
        <v>0</v>
      </c>
      <c r="BT16" s="21">
        <f t="shared" si="1"/>
        <v>0</v>
      </c>
      <c r="BU16" s="21">
        <f t="shared" si="1"/>
        <v>0</v>
      </c>
      <c r="BV16" s="21">
        <f t="shared" si="1"/>
        <v>0</v>
      </c>
      <c r="BW16" s="21">
        <f t="shared" si="1"/>
        <v>0</v>
      </c>
      <c r="BX16" s="21">
        <f t="shared" si="1"/>
        <v>0</v>
      </c>
      <c r="BY16" s="21">
        <f t="shared" si="1"/>
        <v>0</v>
      </c>
      <c r="BZ16" s="21">
        <f t="shared" si="1"/>
        <v>0</v>
      </c>
      <c r="CA16" s="21">
        <f t="shared" si="1"/>
        <v>0</v>
      </c>
      <c r="CB16" s="21">
        <f t="shared" si="1"/>
        <v>0</v>
      </c>
      <c r="CC16" s="21">
        <f t="shared" si="1"/>
        <v>0</v>
      </c>
      <c r="CD16" s="21">
        <f t="shared" si="1"/>
        <v>0</v>
      </c>
      <c r="CE16" s="21">
        <f t="shared" si="1"/>
        <v>0</v>
      </c>
      <c r="CF16" s="21">
        <f t="shared" si="1"/>
        <v>0</v>
      </c>
      <c r="CG16" s="21">
        <f t="shared" si="1"/>
        <v>0</v>
      </c>
      <c r="CH16" s="21">
        <f t="shared" si="1"/>
        <v>0</v>
      </c>
      <c r="CI16" s="21">
        <f t="shared" si="1"/>
        <v>0</v>
      </c>
      <c r="CJ16" s="21">
        <f t="shared" si="1"/>
        <v>0</v>
      </c>
      <c r="CK16" s="21">
        <f t="shared" si="1"/>
        <v>0</v>
      </c>
      <c r="CL16" s="21">
        <f t="shared" si="1"/>
        <v>0</v>
      </c>
      <c r="CM16" s="21">
        <f t="shared" si="1"/>
        <v>0</v>
      </c>
      <c r="CN16" s="21">
        <f t="shared" si="1"/>
        <v>0</v>
      </c>
      <c r="CO16" s="21">
        <f t="shared" si="1"/>
        <v>0</v>
      </c>
      <c r="CP16" s="21">
        <f t="shared" si="1"/>
        <v>0</v>
      </c>
      <c r="CQ16" s="21">
        <f t="shared" si="1"/>
        <v>0</v>
      </c>
      <c r="CR16" s="21">
        <f t="shared" si="1"/>
        <v>0</v>
      </c>
      <c r="CS16" s="21">
        <f t="shared" si="1"/>
        <v>0</v>
      </c>
      <c r="CT16" s="21">
        <f t="shared" si="1"/>
        <v>0</v>
      </c>
      <c r="CU16" s="21">
        <f t="shared" si="1"/>
        <v>0</v>
      </c>
      <c r="CV16" s="21">
        <f t="shared" si="1"/>
        <v>0</v>
      </c>
      <c r="CW16" s="21">
        <f t="shared" si="1"/>
        <v>0</v>
      </c>
      <c r="CX16" s="21">
        <f t="shared" si="1"/>
        <v>0</v>
      </c>
      <c r="CY16" s="21">
        <f t="shared" si="1"/>
        <v>0</v>
      </c>
      <c r="CZ16" s="21">
        <f t="shared" si="1"/>
        <v>0</v>
      </c>
      <c r="DA16" s="21">
        <f t="shared" si="1"/>
        <v>0</v>
      </c>
      <c r="DB16" s="21">
        <f t="shared" si="1"/>
        <v>0</v>
      </c>
      <c r="DC16" s="21">
        <f t="shared" si="1"/>
        <v>0</v>
      </c>
      <c r="DD16" s="21">
        <f t="shared" si="1"/>
        <v>0</v>
      </c>
      <c r="DE16" s="21">
        <f t="shared" si="1"/>
        <v>0</v>
      </c>
      <c r="DF16" s="21">
        <f t="shared" si="1"/>
        <v>0</v>
      </c>
      <c r="DG16" s="21">
        <f t="shared" si="1"/>
        <v>0</v>
      </c>
      <c r="DH16" s="21">
        <f t="shared" si="1"/>
        <v>0</v>
      </c>
      <c r="DI16" s="21">
        <f t="shared" si="1"/>
        <v>0</v>
      </c>
      <c r="DJ16" s="21">
        <f t="shared" si="1"/>
        <v>0</v>
      </c>
      <c r="DK16" s="21">
        <f t="shared" si="1"/>
        <v>0</v>
      </c>
      <c r="DL16" s="21">
        <f t="shared" si="1"/>
        <v>0</v>
      </c>
      <c r="DM16" s="21">
        <f t="shared" si="1"/>
        <v>0</v>
      </c>
      <c r="DN16" s="21">
        <f t="shared" si="1"/>
        <v>0</v>
      </c>
      <c r="DO16" s="21">
        <f t="shared" si="1"/>
        <v>0</v>
      </c>
      <c r="DP16" s="21">
        <f t="shared" si="1"/>
        <v>0</v>
      </c>
      <c r="DQ16" s="21">
        <f t="shared" si="1"/>
        <v>0</v>
      </c>
      <c r="DR16" s="21">
        <f t="shared" si="1"/>
        <v>0</v>
      </c>
      <c r="DS16" s="21">
        <f t="shared" si="1"/>
        <v>0</v>
      </c>
      <c r="DT16" s="21">
        <f t="shared" si="1"/>
        <v>0</v>
      </c>
      <c r="DU16" s="21">
        <f t="shared" si="1"/>
        <v>0</v>
      </c>
      <c r="DV16" s="21">
        <f t="shared" si="1"/>
        <v>0</v>
      </c>
      <c r="DW16" s="21">
        <f t="shared" si="1"/>
        <v>0</v>
      </c>
      <c r="DX16" s="21">
        <f t="shared" si="1"/>
        <v>0</v>
      </c>
      <c r="DY16" s="21">
        <f t="shared" si="1"/>
        <v>0</v>
      </c>
      <c r="DZ16" s="21">
        <f t="shared" si="1"/>
        <v>0</v>
      </c>
      <c r="EA16" s="21">
        <f t="shared" si="1"/>
        <v>0</v>
      </c>
      <c r="EB16" s="21">
        <f t="shared" ref="EB16:GM16" si="2">EB10+EB11+EB12-EB13+EB14-EB15</f>
        <v>0</v>
      </c>
      <c r="EC16" s="21">
        <f t="shared" si="2"/>
        <v>0</v>
      </c>
      <c r="ED16" s="21">
        <f t="shared" si="2"/>
        <v>0</v>
      </c>
      <c r="EE16" s="21">
        <f t="shared" si="2"/>
        <v>0</v>
      </c>
      <c r="EF16" s="21">
        <f t="shared" si="2"/>
        <v>0</v>
      </c>
      <c r="EG16" s="21">
        <f t="shared" si="2"/>
        <v>0</v>
      </c>
      <c r="EH16" s="21">
        <f t="shared" si="2"/>
        <v>0</v>
      </c>
      <c r="EI16" s="21">
        <f t="shared" si="2"/>
        <v>0</v>
      </c>
      <c r="EJ16" s="21">
        <f t="shared" si="2"/>
        <v>0</v>
      </c>
      <c r="EK16" s="21">
        <f t="shared" si="2"/>
        <v>0</v>
      </c>
      <c r="EL16" s="21">
        <f t="shared" si="2"/>
        <v>0</v>
      </c>
      <c r="EM16" s="21">
        <f t="shared" si="2"/>
        <v>0</v>
      </c>
      <c r="EN16" s="21">
        <f t="shared" si="2"/>
        <v>0</v>
      </c>
      <c r="EO16" s="21">
        <f t="shared" si="2"/>
        <v>0</v>
      </c>
      <c r="EP16" s="21">
        <f t="shared" si="2"/>
        <v>0</v>
      </c>
      <c r="EQ16" s="21">
        <f t="shared" si="2"/>
        <v>0</v>
      </c>
      <c r="ER16" s="21">
        <f t="shared" si="2"/>
        <v>0</v>
      </c>
      <c r="ES16" s="21">
        <f t="shared" si="2"/>
        <v>0</v>
      </c>
      <c r="ET16" s="21">
        <f t="shared" si="2"/>
        <v>0</v>
      </c>
      <c r="EU16" s="21">
        <f t="shared" si="2"/>
        <v>0</v>
      </c>
      <c r="EV16" s="21">
        <f t="shared" si="2"/>
        <v>0</v>
      </c>
      <c r="EW16" s="21">
        <f t="shared" si="2"/>
        <v>0</v>
      </c>
      <c r="EX16" s="21">
        <f t="shared" si="2"/>
        <v>0</v>
      </c>
      <c r="EY16" s="21">
        <f t="shared" si="2"/>
        <v>0</v>
      </c>
      <c r="EZ16" s="21">
        <f t="shared" si="2"/>
        <v>0</v>
      </c>
      <c r="FA16" s="21">
        <f t="shared" si="2"/>
        <v>0</v>
      </c>
      <c r="FB16" s="21">
        <f t="shared" si="2"/>
        <v>0</v>
      </c>
      <c r="FC16" s="21">
        <f t="shared" si="2"/>
        <v>0</v>
      </c>
      <c r="FD16" s="21">
        <f t="shared" si="2"/>
        <v>0</v>
      </c>
      <c r="FE16" s="21">
        <f t="shared" si="2"/>
        <v>0</v>
      </c>
      <c r="FF16" s="21">
        <f t="shared" si="2"/>
        <v>0</v>
      </c>
      <c r="FG16" s="21">
        <f t="shared" si="2"/>
        <v>0</v>
      </c>
      <c r="FH16" s="21">
        <f t="shared" si="2"/>
        <v>0</v>
      </c>
      <c r="FI16" s="21">
        <f t="shared" si="2"/>
        <v>0</v>
      </c>
      <c r="FJ16" s="21">
        <f t="shared" si="2"/>
        <v>0</v>
      </c>
      <c r="FK16" s="21">
        <f t="shared" si="2"/>
        <v>0</v>
      </c>
      <c r="FL16" s="21">
        <f t="shared" si="2"/>
        <v>0</v>
      </c>
      <c r="FM16" s="21">
        <f t="shared" si="2"/>
        <v>0</v>
      </c>
      <c r="FN16" s="21">
        <f t="shared" si="2"/>
        <v>0</v>
      </c>
      <c r="FO16" s="21">
        <f t="shared" si="2"/>
        <v>0</v>
      </c>
      <c r="FP16" s="21">
        <f t="shared" si="2"/>
        <v>0</v>
      </c>
      <c r="FQ16" s="21">
        <f t="shared" si="2"/>
        <v>0</v>
      </c>
      <c r="FR16" s="21">
        <f t="shared" si="2"/>
        <v>0</v>
      </c>
      <c r="FS16" s="21">
        <f t="shared" si="2"/>
        <v>0</v>
      </c>
      <c r="FT16" s="21">
        <f t="shared" si="2"/>
        <v>0</v>
      </c>
      <c r="FU16" s="21">
        <f t="shared" si="2"/>
        <v>0</v>
      </c>
      <c r="FV16" s="21">
        <f t="shared" si="2"/>
        <v>0</v>
      </c>
      <c r="FW16" s="21">
        <f t="shared" si="2"/>
        <v>0</v>
      </c>
      <c r="FX16" s="21">
        <f t="shared" si="2"/>
        <v>0</v>
      </c>
      <c r="FY16" s="21">
        <f t="shared" si="2"/>
        <v>0</v>
      </c>
      <c r="FZ16" s="21">
        <f t="shared" si="2"/>
        <v>0</v>
      </c>
      <c r="GA16" s="21">
        <f t="shared" si="2"/>
        <v>0</v>
      </c>
      <c r="GB16" s="21">
        <f t="shared" si="2"/>
        <v>0</v>
      </c>
      <c r="GC16" s="21">
        <f t="shared" si="2"/>
        <v>0</v>
      </c>
      <c r="GD16" s="21">
        <f t="shared" si="2"/>
        <v>0</v>
      </c>
      <c r="GE16" s="21">
        <f t="shared" si="2"/>
        <v>0</v>
      </c>
      <c r="GF16" s="21">
        <f t="shared" si="2"/>
        <v>0</v>
      </c>
      <c r="GG16" s="21">
        <f t="shared" si="2"/>
        <v>0</v>
      </c>
      <c r="GH16" s="21">
        <f t="shared" si="2"/>
        <v>0</v>
      </c>
      <c r="GI16" s="21">
        <f t="shared" si="2"/>
        <v>0</v>
      </c>
      <c r="GJ16" s="21">
        <f t="shared" si="2"/>
        <v>0</v>
      </c>
      <c r="GK16" s="21">
        <f t="shared" si="2"/>
        <v>0</v>
      </c>
      <c r="GL16" s="21">
        <f t="shared" si="2"/>
        <v>0</v>
      </c>
      <c r="GM16" s="21">
        <f t="shared" si="2"/>
        <v>0</v>
      </c>
      <c r="GN16" s="21">
        <f t="shared" ref="GN16:GY16" si="3">GN10+GN11+GN12-GN13+GN14-GN15</f>
        <v>0</v>
      </c>
      <c r="GO16" s="21">
        <f t="shared" si="3"/>
        <v>0</v>
      </c>
      <c r="GP16" s="21">
        <f t="shared" si="3"/>
        <v>0</v>
      </c>
      <c r="GQ16" s="21">
        <f t="shared" si="3"/>
        <v>0</v>
      </c>
      <c r="GR16" s="21">
        <f t="shared" si="3"/>
        <v>0</v>
      </c>
      <c r="GS16" s="21">
        <f t="shared" si="3"/>
        <v>0</v>
      </c>
      <c r="GT16" s="21">
        <f t="shared" si="3"/>
        <v>0</v>
      </c>
      <c r="GU16" s="21">
        <f t="shared" si="3"/>
        <v>0</v>
      </c>
      <c r="GV16" s="21">
        <f t="shared" si="3"/>
        <v>0</v>
      </c>
      <c r="GW16" s="21">
        <f t="shared" si="3"/>
        <v>0</v>
      </c>
      <c r="GX16" s="21">
        <f t="shared" si="3"/>
        <v>0</v>
      </c>
      <c r="GY16" s="21">
        <f t="shared" si="3"/>
        <v>0</v>
      </c>
    </row>
    <row r="17" spans="1:263" x14ac:dyDescent="0.2">
      <c r="C17" s="18"/>
      <c r="D17" s="17"/>
      <c r="E17" s="17"/>
      <c r="F17" s="17"/>
      <c r="G17" s="17"/>
      <c r="H17" s="17"/>
      <c r="I17" s="17"/>
      <c r="J17" s="17"/>
      <c r="K17" s="17"/>
      <c r="L17" s="17"/>
      <c r="M17" s="22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263" x14ac:dyDescent="0.2">
      <c r="A18" s="2" t="s">
        <v>26</v>
      </c>
      <c r="C18" s="18"/>
      <c r="D18" s="42"/>
      <c r="E18" s="42"/>
      <c r="F18" s="42"/>
      <c r="G18" s="42"/>
      <c r="H18" s="42"/>
      <c r="I18" s="42"/>
      <c r="J18" s="42"/>
      <c r="K18" s="42"/>
      <c r="L18" s="42"/>
      <c r="M18" s="41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</row>
    <row r="19" spans="1:263" x14ac:dyDescent="0.2">
      <c r="B19" s="19" t="s">
        <v>27</v>
      </c>
      <c r="C19" s="16" t="s">
        <v>19</v>
      </c>
      <c r="D19" s="44">
        <v>2481745.79</v>
      </c>
      <c r="E19" s="44">
        <v>1727709.92</v>
      </c>
      <c r="F19" s="44">
        <v>10660413.18</v>
      </c>
      <c r="G19" s="44">
        <v>10137607.26</v>
      </c>
      <c r="H19" s="44">
        <v>12374290.34</v>
      </c>
      <c r="I19" s="44">
        <v>9048846.8900000006</v>
      </c>
      <c r="J19" s="44">
        <v>1709523.3199999998</v>
      </c>
      <c r="K19" s="44">
        <v>2443144.73</v>
      </c>
      <c r="L19" s="44">
        <v>3822837.42</v>
      </c>
      <c r="M19" s="45">
        <v>2654418.21</v>
      </c>
      <c r="N19" s="44">
        <v>3109639.2</v>
      </c>
      <c r="O19" s="44">
        <v>1441173.24</v>
      </c>
      <c r="P19" s="42">
        <v>904318.74</v>
      </c>
      <c r="Q19" s="42">
        <v>1250322.07</v>
      </c>
      <c r="R19" s="42">
        <v>574129.65</v>
      </c>
      <c r="S19" s="42">
        <v>8046977.6600000001</v>
      </c>
      <c r="T19" s="42">
        <v>1609096.44</v>
      </c>
      <c r="U19" s="42">
        <v>562282.12</v>
      </c>
      <c r="V19" s="42">
        <v>1237103.25</v>
      </c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</row>
    <row r="20" spans="1:263" x14ac:dyDescent="0.2">
      <c r="B20" s="2" t="s">
        <v>28</v>
      </c>
      <c r="C20" s="16" t="s">
        <v>19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5">
        <v>0</v>
      </c>
      <c r="N20" s="44">
        <v>0</v>
      </c>
      <c r="O20" s="44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</row>
    <row r="21" spans="1:263" ht="14.25" x14ac:dyDescent="0.2">
      <c r="B21" s="23" t="s">
        <v>29</v>
      </c>
      <c r="C21" s="16" t="s">
        <v>22</v>
      </c>
      <c r="D21" s="44">
        <v>35857.86</v>
      </c>
      <c r="E21" s="44">
        <v>741341.63</v>
      </c>
      <c r="F21" s="44">
        <v>0</v>
      </c>
      <c r="G21" s="44">
        <v>0</v>
      </c>
      <c r="H21" s="44">
        <v>0</v>
      </c>
      <c r="I21" s="44">
        <v>644582.56999999995</v>
      </c>
      <c r="J21" s="44">
        <v>188666.84</v>
      </c>
      <c r="K21" s="44">
        <v>415065.13</v>
      </c>
      <c r="L21" s="44">
        <v>209162.25</v>
      </c>
      <c r="M21" s="45">
        <v>1614652.54</v>
      </c>
      <c r="N21" s="44">
        <v>27253.17</v>
      </c>
      <c r="O21" s="44">
        <v>30042.74</v>
      </c>
      <c r="P21" s="42">
        <v>0</v>
      </c>
      <c r="Q21" s="42">
        <v>0</v>
      </c>
      <c r="R21" s="42">
        <v>0</v>
      </c>
      <c r="S21" s="42">
        <v>717496.71</v>
      </c>
      <c r="T21" s="42">
        <v>105115.68</v>
      </c>
      <c r="U21" s="42">
        <v>7287.53</v>
      </c>
      <c r="V21" s="42">
        <v>0</v>
      </c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</row>
    <row r="22" spans="1:263" x14ac:dyDescent="0.2">
      <c r="B22" s="20" t="s">
        <v>30</v>
      </c>
      <c r="C22" s="16" t="s">
        <v>22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5862.68</v>
      </c>
      <c r="J22" s="44">
        <v>2456.0300000000002</v>
      </c>
      <c r="K22" s="44">
        <v>0</v>
      </c>
      <c r="L22" s="44">
        <v>0</v>
      </c>
      <c r="M22" s="45">
        <v>0</v>
      </c>
      <c r="N22" s="44">
        <v>0</v>
      </c>
      <c r="O22" s="44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</row>
    <row r="23" spans="1:263" x14ac:dyDescent="0.2">
      <c r="B23" s="19" t="s">
        <v>25</v>
      </c>
      <c r="C23" s="18"/>
      <c r="D23" s="21">
        <f>SUM(D19:D20)-D21-D22</f>
        <v>2445887.9300000002</v>
      </c>
      <c r="E23" s="21">
        <f>SUM(E19:E20)-E21-E22</f>
        <v>986368.28999999992</v>
      </c>
      <c r="F23" s="21">
        <f t="shared" ref="F23:BQ23" si="4">SUM(F19:F20)-F21-F22</f>
        <v>10660413.18</v>
      </c>
      <c r="G23" s="21">
        <f t="shared" si="4"/>
        <v>10137607.26</v>
      </c>
      <c r="H23" s="21">
        <f t="shared" si="4"/>
        <v>12374290.34</v>
      </c>
      <c r="I23" s="21">
        <f t="shared" si="4"/>
        <v>8398401.6400000006</v>
      </c>
      <c r="J23" s="21">
        <f t="shared" si="4"/>
        <v>1518400.4499999997</v>
      </c>
      <c r="K23" s="21">
        <f t="shared" si="4"/>
        <v>2028079.6</v>
      </c>
      <c r="L23" s="21">
        <f t="shared" si="4"/>
        <v>3613675.17</v>
      </c>
      <c r="M23" s="21">
        <f t="shared" si="4"/>
        <v>1039765.6699999999</v>
      </c>
      <c r="N23" s="21">
        <f t="shared" si="4"/>
        <v>3082386.0300000003</v>
      </c>
      <c r="O23" s="21">
        <f t="shared" si="4"/>
        <v>1411130.5</v>
      </c>
      <c r="P23" s="21">
        <f t="shared" si="4"/>
        <v>904318.74</v>
      </c>
      <c r="Q23" s="21">
        <f t="shared" si="4"/>
        <v>1250322.07</v>
      </c>
      <c r="R23" s="21">
        <f t="shared" si="4"/>
        <v>574129.65</v>
      </c>
      <c r="S23" s="21">
        <f t="shared" si="4"/>
        <v>7329480.9500000002</v>
      </c>
      <c r="T23" s="21">
        <f t="shared" si="4"/>
        <v>1503980.76</v>
      </c>
      <c r="U23" s="21">
        <f t="shared" si="4"/>
        <v>554994.59</v>
      </c>
      <c r="V23" s="21">
        <f t="shared" si="4"/>
        <v>1237103.25</v>
      </c>
      <c r="W23" s="21">
        <f t="shared" si="4"/>
        <v>0</v>
      </c>
      <c r="X23" s="21">
        <f t="shared" si="4"/>
        <v>0</v>
      </c>
      <c r="Y23" s="21">
        <f t="shared" si="4"/>
        <v>0</v>
      </c>
      <c r="Z23" s="21">
        <f t="shared" si="4"/>
        <v>0</v>
      </c>
      <c r="AA23" s="21">
        <f t="shared" si="4"/>
        <v>0</v>
      </c>
      <c r="AB23" s="21">
        <f t="shared" si="4"/>
        <v>0</v>
      </c>
      <c r="AC23" s="21">
        <f t="shared" si="4"/>
        <v>0</v>
      </c>
      <c r="AD23" s="21">
        <f t="shared" si="4"/>
        <v>0</v>
      </c>
      <c r="AE23" s="21">
        <f t="shared" si="4"/>
        <v>0</v>
      </c>
      <c r="AF23" s="21">
        <f t="shared" si="4"/>
        <v>0</v>
      </c>
      <c r="AG23" s="21">
        <f t="shared" si="4"/>
        <v>0</v>
      </c>
      <c r="AH23" s="21">
        <f t="shared" si="4"/>
        <v>0</v>
      </c>
      <c r="AI23" s="21">
        <f t="shared" si="4"/>
        <v>0</v>
      </c>
      <c r="AJ23" s="21">
        <f t="shared" si="4"/>
        <v>0</v>
      </c>
      <c r="AK23" s="21">
        <f t="shared" si="4"/>
        <v>0</v>
      </c>
      <c r="AL23" s="21">
        <f t="shared" si="4"/>
        <v>0</v>
      </c>
      <c r="AM23" s="21">
        <f t="shared" si="4"/>
        <v>0</v>
      </c>
      <c r="AN23" s="21">
        <f t="shared" si="4"/>
        <v>0</v>
      </c>
      <c r="AO23" s="21">
        <f t="shared" si="4"/>
        <v>0</v>
      </c>
      <c r="AP23" s="21">
        <f t="shared" si="4"/>
        <v>0</v>
      </c>
      <c r="AQ23" s="21">
        <f t="shared" si="4"/>
        <v>0</v>
      </c>
      <c r="AR23" s="21">
        <f t="shared" si="4"/>
        <v>0</v>
      </c>
      <c r="AS23" s="21">
        <f t="shared" si="4"/>
        <v>0</v>
      </c>
      <c r="AT23" s="21">
        <f t="shared" si="4"/>
        <v>0</v>
      </c>
      <c r="AU23" s="21">
        <f t="shared" si="4"/>
        <v>0</v>
      </c>
      <c r="AV23" s="21">
        <f t="shared" si="4"/>
        <v>0</v>
      </c>
      <c r="AW23" s="21">
        <f t="shared" si="4"/>
        <v>0</v>
      </c>
      <c r="AX23" s="21">
        <f t="shared" si="4"/>
        <v>0</v>
      </c>
      <c r="AY23" s="21">
        <f t="shared" si="4"/>
        <v>0</v>
      </c>
      <c r="AZ23" s="21">
        <f t="shared" si="4"/>
        <v>0</v>
      </c>
      <c r="BA23" s="21">
        <f t="shared" si="4"/>
        <v>0</v>
      </c>
      <c r="BB23" s="21">
        <f t="shared" si="4"/>
        <v>0</v>
      </c>
      <c r="BC23" s="21">
        <f t="shared" si="4"/>
        <v>0</v>
      </c>
      <c r="BD23" s="21">
        <f t="shared" si="4"/>
        <v>0</v>
      </c>
      <c r="BE23" s="21">
        <f t="shared" si="4"/>
        <v>0</v>
      </c>
      <c r="BF23" s="21">
        <f t="shared" si="4"/>
        <v>0</v>
      </c>
      <c r="BG23" s="21">
        <f t="shared" si="4"/>
        <v>0</v>
      </c>
      <c r="BH23" s="21">
        <f t="shared" si="4"/>
        <v>0</v>
      </c>
      <c r="BI23" s="21">
        <f t="shared" si="4"/>
        <v>0</v>
      </c>
      <c r="BJ23" s="21">
        <f t="shared" si="4"/>
        <v>0</v>
      </c>
      <c r="BK23" s="21">
        <f t="shared" si="4"/>
        <v>0</v>
      </c>
      <c r="BL23" s="21">
        <f t="shared" si="4"/>
        <v>0</v>
      </c>
      <c r="BM23" s="21">
        <f t="shared" si="4"/>
        <v>0</v>
      </c>
      <c r="BN23" s="21">
        <f t="shared" si="4"/>
        <v>0</v>
      </c>
      <c r="BO23" s="21">
        <f t="shared" si="4"/>
        <v>0</v>
      </c>
      <c r="BP23" s="21">
        <f t="shared" si="4"/>
        <v>0</v>
      </c>
      <c r="BQ23" s="21">
        <f t="shared" si="4"/>
        <v>0</v>
      </c>
      <c r="BR23" s="21">
        <f t="shared" ref="BR23:EC23" si="5">SUM(BR19:BR20)-BR21-BR22</f>
        <v>0</v>
      </c>
      <c r="BS23" s="21">
        <f t="shared" si="5"/>
        <v>0</v>
      </c>
      <c r="BT23" s="21">
        <f t="shared" si="5"/>
        <v>0</v>
      </c>
      <c r="BU23" s="21">
        <f t="shared" si="5"/>
        <v>0</v>
      </c>
      <c r="BV23" s="21">
        <f t="shared" si="5"/>
        <v>0</v>
      </c>
      <c r="BW23" s="21">
        <f t="shared" si="5"/>
        <v>0</v>
      </c>
      <c r="BX23" s="21">
        <f t="shared" si="5"/>
        <v>0</v>
      </c>
      <c r="BY23" s="21">
        <f t="shared" si="5"/>
        <v>0</v>
      </c>
      <c r="BZ23" s="21">
        <f t="shared" si="5"/>
        <v>0</v>
      </c>
      <c r="CA23" s="21">
        <f t="shared" si="5"/>
        <v>0</v>
      </c>
      <c r="CB23" s="21">
        <f t="shared" si="5"/>
        <v>0</v>
      </c>
      <c r="CC23" s="21">
        <f t="shared" si="5"/>
        <v>0</v>
      </c>
      <c r="CD23" s="21">
        <f t="shared" si="5"/>
        <v>0</v>
      </c>
      <c r="CE23" s="21">
        <f t="shared" si="5"/>
        <v>0</v>
      </c>
      <c r="CF23" s="21">
        <f t="shared" si="5"/>
        <v>0</v>
      </c>
      <c r="CG23" s="21">
        <f t="shared" si="5"/>
        <v>0</v>
      </c>
      <c r="CH23" s="21">
        <f t="shared" si="5"/>
        <v>0</v>
      </c>
      <c r="CI23" s="21">
        <f t="shared" si="5"/>
        <v>0</v>
      </c>
      <c r="CJ23" s="21">
        <f t="shared" si="5"/>
        <v>0</v>
      </c>
      <c r="CK23" s="21">
        <f t="shared" si="5"/>
        <v>0</v>
      </c>
      <c r="CL23" s="21">
        <f t="shared" si="5"/>
        <v>0</v>
      </c>
      <c r="CM23" s="21">
        <f t="shared" si="5"/>
        <v>0</v>
      </c>
      <c r="CN23" s="21">
        <f t="shared" si="5"/>
        <v>0</v>
      </c>
      <c r="CO23" s="21">
        <f t="shared" si="5"/>
        <v>0</v>
      </c>
      <c r="CP23" s="21">
        <f t="shared" si="5"/>
        <v>0</v>
      </c>
      <c r="CQ23" s="21">
        <f t="shared" si="5"/>
        <v>0</v>
      </c>
      <c r="CR23" s="21">
        <f t="shared" si="5"/>
        <v>0</v>
      </c>
      <c r="CS23" s="21">
        <f t="shared" si="5"/>
        <v>0</v>
      </c>
      <c r="CT23" s="21">
        <f t="shared" si="5"/>
        <v>0</v>
      </c>
      <c r="CU23" s="21">
        <f t="shared" si="5"/>
        <v>0</v>
      </c>
      <c r="CV23" s="21">
        <f t="shared" si="5"/>
        <v>0</v>
      </c>
      <c r="CW23" s="21">
        <f t="shared" si="5"/>
        <v>0</v>
      </c>
      <c r="CX23" s="21">
        <f t="shared" si="5"/>
        <v>0</v>
      </c>
      <c r="CY23" s="21">
        <f t="shared" si="5"/>
        <v>0</v>
      </c>
      <c r="CZ23" s="21">
        <f t="shared" si="5"/>
        <v>0</v>
      </c>
      <c r="DA23" s="21">
        <f t="shared" si="5"/>
        <v>0</v>
      </c>
      <c r="DB23" s="21">
        <f t="shared" si="5"/>
        <v>0</v>
      </c>
      <c r="DC23" s="21">
        <f t="shared" si="5"/>
        <v>0</v>
      </c>
      <c r="DD23" s="21">
        <f t="shared" si="5"/>
        <v>0</v>
      </c>
      <c r="DE23" s="21">
        <f t="shared" si="5"/>
        <v>0</v>
      </c>
      <c r="DF23" s="21">
        <f t="shared" si="5"/>
        <v>0</v>
      </c>
      <c r="DG23" s="21">
        <f t="shared" si="5"/>
        <v>0</v>
      </c>
      <c r="DH23" s="21">
        <f t="shared" si="5"/>
        <v>0</v>
      </c>
      <c r="DI23" s="21">
        <f t="shared" si="5"/>
        <v>0</v>
      </c>
      <c r="DJ23" s="21">
        <f t="shared" si="5"/>
        <v>0</v>
      </c>
      <c r="DK23" s="21">
        <f t="shared" si="5"/>
        <v>0</v>
      </c>
      <c r="DL23" s="21">
        <f t="shared" si="5"/>
        <v>0</v>
      </c>
      <c r="DM23" s="21">
        <f t="shared" si="5"/>
        <v>0</v>
      </c>
      <c r="DN23" s="21">
        <f t="shared" si="5"/>
        <v>0</v>
      </c>
      <c r="DO23" s="21">
        <f t="shared" si="5"/>
        <v>0</v>
      </c>
      <c r="DP23" s="21">
        <f t="shared" si="5"/>
        <v>0</v>
      </c>
      <c r="DQ23" s="21">
        <f t="shared" si="5"/>
        <v>0</v>
      </c>
      <c r="DR23" s="21">
        <f t="shared" si="5"/>
        <v>0</v>
      </c>
      <c r="DS23" s="21">
        <f t="shared" si="5"/>
        <v>0</v>
      </c>
      <c r="DT23" s="21">
        <f t="shared" si="5"/>
        <v>0</v>
      </c>
      <c r="DU23" s="21">
        <f t="shared" si="5"/>
        <v>0</v>
      </c>
      <c r="DV23" s="21">
        <f t="shared" si="5"/>
        <v>0</v>
      </c>
      <c r="DW23" s="21">
        <f t="shared" si="5"/>
        <v>0</v>
      </c>
      <c r="DX23" s="21">
        <f t="shared" si="5"/>
        <v>0</v>
      </c>
      <c r="DY23" s="21">
        <f t="shared" si="5"/>
        <v>0</v>
      </c>
      <c r="DZ23" s="21">
        <f t="shared" si="5"/>
        <v>0</v>
      </c>
      <c r="EA23" s="21">
        <f t="shared" si="5"/>
        <v>0</v>
      </c>
      <c r="EB23" s="21">
        <f t="shared" si="5"/>
        <v>0</v>
      </c>
      <c r="EC23" s="21">
        <f t="shared" si="5"/>
        <v>0</v>
      </c>
      <c r="ED23" s="21">
        <f t="shared" ref="ED23:GO23" si="6">SUM(ED19:ED20)-ED21-ED22</f>
        <v>0</v>
      </c>
      <c r="EE23" s="21">
        <f t="shared" si="6"/>
        <v>0</v>
      </c>
      <c r="EF23" s="21">
        <f t="shared" si="6"/>
        <v>0</v>
      </c>
      <c r="EG23" s="21">
        <f t="shared" si="6"/>
        <v>0</v>
      </c>
      <c r="EH23" s="21">
        <f t="shared" si="6"/>
        <v>0</v>
      </c>
      <c r="EI23" s="21">
        <f t="shared" si="6"/>
        <v>0</v>
      </c>
      <c r="EJ23" s="21">
        <f t="shared" si="6"/>
        <v>0</v>
      </c>
      <c r="EK23" s="21">
        <f t="shared" si="6"/>
        <v>0</v>
      </c>
      <c r="EL23" s="21">
        <f t="shared" si="6"/>
        <v>0</v>
      </c>
      <c r="EM23" s="21">
        <f t="shared" si="6"/>
        <v>0</v>
      </c>
      <c r="EN23" s="21">
        <f t="shared" si="6"/>
        <v>0</v>
      </c>
      <c r="EO23" s="21">
        <f t="shared" si="6"/>
        <v>0</v>
      </c>
      <c r="EP23" s="21">
        <f t="shared" si="6"/>
        <v>0</v>
      </c>
      <c r="EQ23" s="21">
        <f t="shared" si="6"/>
        <v>0</v>
      </c>
      <c r="ER23" s="21">
        <f t="shared" si="6"/>
        <v>0</v>
      </c>
      <c r="ES23" s="21">
        <f t="shared" si="6"/>
        <v>0</v>
      </c>
      <c r="ET23" s="21">
        <f t="shared" si="6"/>
        <v>0</v>
      </c>
      <c r="EU23" s="21">
        <f t="shared" si="6"/>
        <v>0</v>
      </c>
      <c r="EV23" s="21">
        <f t="shared" si="6"/>
        <v>0</v>
      </c>
      <c r="EW23" s="21">
        <f t="shared" si="6"/>
        <v>0</v>
      </c>
      <c r="EX23" s="21">
        <f t="shared" si="6"/>
        <v>0</v>
      </c>
      <c r="EY23" s="21">
        <f t="shared" si="6"/>
        <v>0</v>
      </c>
      <c r="EZ23" s="21">
        <f t="shared" si="6"/>
        <v>0</v>
      </c>
      <c r="FA23" s="21">
        <f t="shared" si="6"/>
        <v>0</v>
      </c>
      <c r="FB23" s="21">
        <f t="shared" si="6"/>
        <v>0</v>
      </c>
      <c r="FC23" s="21">
        <f t="shared" si="6"/>
        <v>0</v>
      </c>
      <c r="FD23" s="21">
        <f t="shared" si="6"/>
        <v>0</v>
      </c>
      <c r="FE23" s="21">
        <f t="shared" si="6"/>
        <v>0</v>
      </c>
      <c r="FF23" s="21">
        <f t="shared" si="6"/>
        <v>0</v>
      </c>
      <c r="FG23" s="21">
        <f t="shared" si="6"/>
        <v>0</v>
      </c>
      <c r="FH23" s="21">
        <f t="shared" si="6"/>
        <v>0</v>
      </c>
      <c r="FI23" s="21">
        <f t="shared" si="6"/>
        <v>0</v>
      </c>
      <c r="FJ23" s="21">
        <f t="shared" si="6"/>
        <v>0</v>
      </c>
      <c r="FK23" s="21">
        <f t="shared" si="6"/>
        <v>0</v>
      </c>
      <c r="FL23" s="21">
        <f t="shared" si="6"/>
        <v>0</v>
      </c>
      <c r="FM23" s="21">
        <f t="shared" si="6"/>
        <v>0</v>
      </c>
      <c r="FN23" s="21">
        <f t="shared" si="6"/>
        <v>0</v>
      </c>
      <c r="FO23" s="21">
        <f t="shared" si="6"/>
        <v>0</v>
      </c>
      <c r="FP23" s="21">
        <f t="shared" si="6"/>
        <v>0</v>
      </c>
      <c r="FQ23" s="21">
        <f t="shared" si="6"/>
        <v>0</v>
      </c>
      <c r="FR23" s="21">
        <f t="shared" si="6"/>
        <v>0</v>
      </c>
      <c r="FS23" s="21">
        <f t="shared" si="6"/>
        <v>0</v>
      </c>
      <c r="FT23" s="21">
        <f t="shared" si="6"/>
        <v>0</v>
      </c>
      <c r="FU23" s="21">
        <f t="shared" si="6"/>
        <v>0</v>
      </c>
      <c r="FV23" s="21">
        <f t="shared" si="6"/>
        <v>0</v>
      </c>
      <c r="FW23" s="21">
        <f t="shared" si="6"/>
        <v>0</v>
      </c>
      <c r="FX23" s="21">
        <f t="shared" si="6"/>
        <v>0</v>
      </c>
      <c r="FY23" s="21">
        <f t="shared" si="6"/>
        <v>0</v>
      </c>
      <c r="FZ23" s="21">
        <f t="shared" si="6"/>
        <v>0</v>
      </c>
      <c r="GA23" s="21">
        <f t="shared" si="6"/>
        <v>0</v>
      </c>
      <c r="GB23" s="21">
        <f t="shared" si="6"/>
        <v>0</v>
      </c>
      <c r="GC23" s="21">
        <f t="shared" si="6"/>
        <v>0</v>
      </c>
      <c r="GD23" s="21">
        <f t="shared" si="6"/>
        <v>0</v>
      </c>
      <c r="GE23" s="21">
        <f t="shared" si="6"/>
        <v>0</v>
      </c>
      <c r="GF23" s="21">
        <f t="shared" si="6"/>
        <v>0</v>
      </c>
      <c r="GG23" s="21">
        <f t="shared" si="6"/>
        <v>0</v>
      </c>
      <c r="GH23" s="21">
        <f t="shared" si="6"/>
        <v>0</v>
      </c>
      <c r="GI23" s="21">
        <f t="shared" si="6"/>
        <v>0</v>
      </c>
      <c r="GJ23" s="21">
        <f t="shared" si="6"/>
        <v>0</v>
      </c>
      <c r="GK23" s="21">
        <f t="shared" si="6"/>
        <v>0</v>
      </c>
      <c r="GL23" s="21">
        <f t="shared" si="6"/>
        <v>0</v>
      </c>
      <c r="GM23" s="21">
        <f t="shared" si="6"/>
        <v>0</v>
      </c>
      <c r="GN23" s="21">
        <f t="shared" si="6"/>
        <v>0</v>
      </c>
      <c r="GO23" s="21">
        <f t="shared" si="6"/>
        <v>0</v>
      </c>
      <c r="GP23" s="21">
        <f t="shared" ref="GP23:GY23" si="7">SUM(GP19:GP20)-GP21-GP22</f>
        <v>0</v>
      </c>
      <c r="GQ23" s="21">
        <f t="shared" si="7"/>
        <v>0</v>
      </c>
      <c r="GR23" s="21">
        <f t="shared" si="7"/>
        <v>0</v>
      </c>
      <c r="GS23" s="21">
        <f t="shared" si="7"/>
        <v>0</v>
      </c>
      <c r="GT23" s="21">
        <f t="shared" si="7"/>
        <v>0</v>
      </c>
      <c r="GU23" s="21">
        <f t="shared" si="7"/>
        <v>0</v>
      </c>
      <c r="GV23" s="21">
        <f t="shared" si="7"/>
        <v>0</v>
      </c>
      <c r="GW23" s="21">
        <f t="shared" si="7"/>
        <v>0</v>
      </c>
      <c r="GX23" s="21">
        <f t="shared" si="7"/>
        <v>0</v>
      </c>
      <c r="GY23" s="21">
        <f t="shared" si="7"/>
        <v>0</v>
      </c>
    </row>
    <row r="24" spans="1:263" x14ac:dyDescent="0.2">
      <c r="C24" s="18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</row>
    <row r="25" spans="1:263" x14ac:dyDescent="0.2">
      <c r="A25" s="3" t="s">
        <v>31</v>
      </c>
      <c r="B25" s="3" t="s">
        <v>32</v>
      </c>
      <c r="C25" s="24"/>
      <c r="D25" s="47">
        <v>1552170.764433905</v>
      </c>
      <c r="E25" s="47">
        <v>191380.96</v>
      </c>
      <c r="F25" s="47">
        <v>39516.79</v>
      </c>
      <c r="G25" s="47">
        <v>0.03</v>
      </c>
      <c r="H25" s="47">
        <v>0</v>
      </c>
      <c r="I25" s="47">
        <v>254854.61</v>
      </c>
      <c r="J25" s="47">
        <v>927566.66</v>
      </c>
      <c r="K25" s="47">
        <v>270389.87</v>
      </c>
      <c r="L25" s="47">
        <v>460388.68</v>
      </c>
      <c r="M25" s="47">
        <v>663285.53999999992</v>
      </c>
      <c r="N25" s="47">
        <v>879006.26</v>
      </c>
      <c r="O25" s="47">
        <v>1093132.98</v>
      </c>
      <c r="P25" s="40">
        <v>663817.53</v>
      </c>
      <c r="Q25" s="40">
        <v>519036.39</v>
      </c>
      <c r="R25" s="40">
        <v>1023003.33</v>
      </c>
      <c r="S25" s="40">
        <v>0</v>
      </c>
      <c r="T25" s="40">
        <v>1560239.43</v>
      </c>
      <c r="U25" s="40">
        <v>1079462.17</v>
      </c>
      <c r="V25" s="40">
        <v>1087264.3200000024</v>
      </c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  <c r="IW25" s="43"/>
      <c r="IX25" s="43"/>
      <c r="IY25" s="43"/>
      <c r="IZ25" s="43"/>
      <c r="JA25" s="43"/>
      <c r="JB25" s="43"/>
      <c r="JC25" s="43"/>
    </row>
    <row r="26" spans="1:263" x14ac:dyDescent="0.2">
      <c r="A26" s="3"/>
      <c r="B26" s="3"/>
      <c r="C26" s="24"/>
      <c r="D26" s="25"/>
      <c r="E26" s="25"/>
      <c r="F26" s="25"/>
      <c r="G26" s="26"/>
      <c r="H26" s="25"/>
      <c r="I26" s="25"/>
      <c r="J26" s="25"/>
      <c r="K26" s="25"/>
      <c r="L26" s="25"/>
      <c r="M26" s="26"/>
      <c r="N26" s="25"/>
      <c r="O26" s="25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263" ht="13.5" thickBot="1" x14ac:dyDescent="0.25">
      <c r="A27" s="19" t="s">
        <v>54</v>
      </c>
      <c r="C27" s="18"/>
      <c r="D27" s="27">
        <f t="shared" ref="D27:BO27" si="8">D16+D23-D25</f>
        <v>11201801.155566093</v>
      </c>
      <c r="E27" s="27">
        <f t="shared" si="8"/>
        <v>7486697.9199999999</v>
      </c>
      <c r="F27" s="27">
        <f t="shared" si="8"/>
        <v>11313266.290000001</v>
      </c>
      <c r="G27" s="27">
        <f t="shared" si="8"/>
        <v>9967195.1400000006</v>
      </c>
      <c r="H27" s="27">
        <f t="shared" si="8"/>
        <v>12204303.93</v>
      </c>
      <c r="I27" s="27">
        <f t="shared" si="8"/>
        <v>10736162.650000002</v>
      </c>
      <c r="J27" s="27">
        <f t="shared" si="8"/>
        <v>10006153.329999998</v>
      </c>
      <c r="K27" s="27">
        <f t="shared" si="8"/>
        <v>10191172.539924979</v>
      </c>
      <c r="L27" s="27">
        <f t="shared" si="8"/>
        <v>9416988.8795495704</v>
      </c>
      <c r="M27" s="27">
        <f t="shared" si="8"/>
        <v>7744217.3303177534</v>
      </c>
      <c r="N27" s="27">
        <f t="shared" si="8"/>
        <v>8837413.9900000002</v>
      </c>
      <c r="O27" s="27">
        <f t="shared" si="8"/>
        <v>8758993.7200000007</v>
      </c>
      <c r="P27" s="27">
        <f t="shared" si="8"/>
        <v>9062612.7400000002</v>
      </c>
      <c r="Q27" s="27">
        <f t="shared" si="8"/>
        <v>7563706.2814382538</v>
      </c>
      <c r="R27" s="27">
        <f t="shared" si="8"/>
        <v>7803235.611311892</v>
      </c>
      <c r="S27" s="27">
        <f t="shared" si="8"/>
        <v>8241388.96</v>
      </c>
      <c r="T27" s="27">
        <f t="shared" si="8"/>
        <v>6966996.3599999994</v>
      </c>
      <c r="U27" s="27">
        <f t="shared" si="8"/>
        <v>8038848.4399999995</v>
      </c>
      <c r="V27" s="27">
        <f t="shared" si="8"/>
        <v>10128567.469999997</v>
      </c>
      <c r="W27" s="27">
        <f t="shared" si="8"/>
        <v>0</v>
      </c>
      <c r="X27" s="27">
        <f t="shared" si="8"/>
        <v>0</v>
      </c>
      <c r="Y27" s="27">
        <f t="shared" si="8"/>
        <v>0</v>
      </c>
      <c r="Z27" s="27">
        <f t="shared" si="8"/>
        <v>0</v>
      </c>
      <c r="AA27" s="27">
        <f t="shared" si="8"/>
        <v>0</v>
      </c>
      <c r="AB27" s="27">
        <f t="shared" si="8"/>
        <v>0</v>
      </c>
      <c r="AC27" s="27">
        <f t="shared" si="8"/>
        <v>0</v>
      </c>
      <c r="AD27" s="27">
        <f t="shared" si="8"/>
        <v>0</v>
      </c>
      <c r="AE27" s="27">
        <f t="shared" si="8"/>
        <v>0</v>
      </c>
      <c r="AF27" s="27">
        <f t="shared" si="8"/>
        <v>0</v>
      </c>
      <c r="AG27" s="27">
        <f t="shared" si="8"/>
        <v>0</v>
      </c>
      <c r="AH27" s="27">
        <f t="shared" si="8"/>
        <v>0</v>
      </c>
      <c r="AI27" s="27">
        <f t="shared" si="8"/>
        <v>0</v>
      </c>
      <c r="AJ27" s="27">
        <f t="shared" si="8"/>
        <v>0</v>
      </c>
      <c r="AK27" s="27">
        <f t="shared" si="8"/>
        <v>0</v>
      </c>
      <c r="AL27" s="27">
        <f t="shared" si="8"/>
        <v>0</v>
      </c>
      <c r="AM27" s="27">
        <f t="shared" si="8"/>
        <v>0</v>
      </c>
      <c r="AN27" s="27">
        <f t="shared" si="8"/>
        <v>0</v>
      </c>
      <c r="AO27" s="27">
        <f t="shared" si="8"/>
        <v>0</v>
      </c>
      <c r="AP27" s="27">
        <f t="shared" si="8"/>
        <v>0</v>
      </c>
      <c r="AQ27" s="27">
        <f t="shared" si="8"/>
        <v>0</v>
      </c>
      <c r="AR27" s="27">
        <f t="shared" si="8"/>
        <v>0</v>
      </c>
      <c r="AS27" s="27">
        <f t="shared" si="8"/>
        <v>0</v>
      </c>
      <c r="AT27" s="27">
        <f t="shared" si="8"/>
        <v>0</v>
      </c>
      <c r="AU27" s="27">
        <f t="shared" si="8"/>
        <v>0</v>
      </c>
      <c r="AV27" s="27">
        <f t="shared" si="8"/>
        <v>0</v>
      </c>
      <c r="AW27" s="27">
        <f t="shared" si="8"/>
        <v>0</v>
      </c>
      <c r="AX27" s="27">
        <f t="shared" si="8"/>
        <v>0</v>
      </c>
      <c r="AY27" s="27">
        <f t="shared" si="8"/>
        <v>0</v>
      </c>
      <c r="AZ27" s="27">
        <f t="shared" si="8"/>
        <v>0</v>
      </c>
      <c r="BA27" s="27">
        <f t="shared" si="8"/>
        <v>0</v>
      </c>
      <c r="BB27" s="27">
        <f t="shared" si="8"/>
        <v>0</v>
      </c>
      <c r="BC27" s="27">
        <f t="shared" si="8"/>
        <v>0</v>
      </c>
      <c r="BD27" s="27">
        <f t="shared" si="8"/>
        <v>0</v>
      </c>
      <c r="BE27" s="27">
        <f t="shared" si="8"/>
        <v>0</v>
      </c>
      <c r="BF27" s="27">
        <f t="shared" si="8"/>
        <v>0</v>
      </c>
      <c r="BG27" s="27">
        <f t="shared" si="8"/>
        <v>0</v>
      </c>
      <c r="BH27" s="27">
        <f t="shared" si="8"/>
        <v>0</v>
      </c>
      <c r="BI27" s="27">
        <f t="shared" si="8"/>
        <v>0</v>
      </c>
      <c r="BJ27" s="27">
        <f t="shared" si="8"/>
        <v>0</v>
      </c>
      <c r="BK27" s="27">
        <f t="shared" si="8"/>
        <v>0</v>
      </c>
      <c r="BL27" s="27">
        <f t="shared" si="8"/>
        <v>0</v>
      </c>
      <c r="BM27" s="27">
        <f t="shared" si="8"/>
        <v>0</v>
      </c>
      <c r="BN27" s="27">
        <f t="shared" si="8"/>
        <v>0</v>
      </c>
      <c r="BO27" s="27">
        <f t="shared" si="8"/>
        <v>0</v>
      </c>
      <c r="BP27" s="27">
        <f t="shared" ref="BP27:EA27" si="9">BP16+BP23-BP25</f>
        <v>0</v>
      </c>
      <c r="BQ27" s="27">
        <f t="shared" si="9"/>
        <v>0</v>
      </c>
      <c r="BR27" s="27">
        <f t="shared" si="9"/>
        <v>0</v>
      </c>
      <c r="BS27" s="27">
        <f t="shared" si="9"/>
        <v>0</v>
      </c>
      <c r="BT27" s="27">
        <f t="shared" si="9"/>
        <v>0</v>
      </c>
      <c r="BU27" s="27">
        <f t="shared" si="9"/>
        <v>0</v>
      </c>
      <c r="BV27" s="27">
        <f t="shared" si="9"/>
        <v>0</v>
      </c>
      <c r="BW27" s="27">
        <f t="shared" si="9"/>
        <v>0</v>
      </c>
      <c r="BX27" s="27">
        <f t="shared" si="9"/>
        <v>0</v>
      </c>
      <c r="BY27" s="27">
        <f t="shared" si="9"/>
        <v>0</v>
      </c>
      <c r="BZ27" s="27">
        <f t="shared" si="9"/>
        <v>0</v>
      </c>
      <c r="CA27" s="27">
        <f t="shared" si="9"/>
        <v>0</v>
      </c>
      <c r="CB27" s="27">
        <f t="shared" si="9"/>
        <v>0</v>
      </c>
      <c r="CC27" s="27">
        <f t="shared" si="9"/>
        <v>0</v>
      </c>
      <c r="CD27" s="27">
        <f t="shared" si="9"/>
        <v>0</v>
      </c>
      <c r="CE27" s="27">
        <f t="shared" si="9"/>
        <v>0</v>
      </c>
      <c r="CF27" s="27">
        <f t="shared" si="9"/>
        <v>0</v>
      </c>
      <c r="CG27" s="27">
        <f t="shared" si="9"/>
        <v>0</v>
      </c>
      <c r="CH27" s="27">
        <f t="shared" si="9"/>
        <v>0</v>
      </c>
      <c r="CI27" s="27">
        <f t="shared" si="9"/>
        <v>0</v>
      </c>
      <c r="CJ27" s="27">
        <f t="shared" si="9"/>
        <v>0</v>
      </c>
      <c r="CK27" s="27">
        <f t="shared" si="9"/>
        <v>0</v>
      </c>
      <c r="CL27" s="27">
        <f t="shared" si="9"/>
        <v>0</v>
      </c>
      <c r="CM27" s="27">
        <f t="shared" si="9"/>
        <v>0</v>
      </c>
      <c r="CN27" s="27">
        <f t="shared" si="9"/>
        <v>0</v>
      </c>
      <c r="CO27" s="27">
        <f t="shared" si="9"/>
        <v>0</v>
      </c>
      <c r="CP27" s="27">
        <f t="shared" si="9"/>
        <v>0</v>
      </c>
      <c r="CQ27" s="27">
        <f t="shared" si="9"/>
        <v>0</v>
      </c>
      <c r="CR27" s="27">
        <f t="shared" si="9"/>
        <v>0</v>
      </c>
      <c r="CS27" s="27">
        <f t="shared" si="9"/>
        <v>0</v>
      </c>
      <c r="CT27" s="27">
        <f t="shared" si="9"/>
        <v>0</v>
      </c>
      <c r="CU27" s="27">
        <f t="shared" si="9"/>
        <v>0</v>
      </c>
      <c r="CV27" s="27">
        <f t="shared" si="9"/>
        <v>0</v>
      </c>
      <c r="CW27" s="27">
        <f t="shared" si="9"/>
        <v>0</v>
      </c>
      <c r="CX27" s="27">
        <f t="shared" si="9"/>
        <v>0</v>
      </c>
      <c r="CY27" s="27">
        <f t="shared" si="9"/>
        <v>0</v>
      </c>
      <c r="CZ27" s="27">
        <f t="shared" si="9"/>
        <v>0</v>
      </c>
      <c r="DA27" s="27">
        <f t="shared" si="9"/>
        <v>0</v>
      </c>
      <c r="DB27" s="27">
        <f t="shared" si="9"/>
        <v>0</v>
      </c>
      <c r="DC27" s="27">
        <f t="shared" si="9"/>
        <v>0</v>
      </c>
      <c r="DD27" s="27">
        <f t="shared" si="9"/>
        <v>0</v>
      </c>
      <c r="DE27" s="27">
        <f t="shared" si="9"/>
        <v>0</v>
      </c>
      <c r="DF27" s="27">
        <f t="shared" si="9"/>
        <v>0</v>
      </c>
      <c r="DG27" s="27">
        <f t="shared" si="9"/>
        <v>0</v>
      </c>
      <c r="DH27" s="27">
        <f t="shared" si="9"/>
        <v>0</v>
      </c>
      <c r="DI27" s="27">
        <f t="shared" si="9"/>
        <v>0</v>
      </c>
      <c r="DJ27" s="27">
        <f t="shared" si="9"/>
        <v>0</v>
      </c>
      <c r="DK27" s="27">
        <f t="shared" si="9"/>
        <v>0</v>
      </c>
      <c r="DL27" s="27">
        <f t="shared" si="9"/>
        <v>0</v>
      </c>
      <c r="DM27" s="27">
        <f t="shared" si="9"/>
        <v>0</v>
      </c>
      <c r="DN27" s="27">
        <f t="shared" si="9"/>
        <v>0</v>
      </c>
      <c r="DO27" s="27">
        <f t="shared" si="9"/>
        <v>0</v>
      </c>
      <c r="DP27" s="27">
        <f t="shared" si="9"/>
        <v>0</v>
      </c>
      <c r="DQ27" s="27">
        <f t="shared" si="9"/>
        <v>0</v>
      </c>
      <c r="DR27" s="27">
        <f t="shared" si="9"/>
        <v>0</v>
      </c>
      <c r="DS27" s="27">
        <f t="shared" si="9"/>
        <v>0</v>
      </c>
      <c r="DT27" s="27">
        <f t="shared" si="9"/>
        <v>0</v>
      </c>
      <c r="DU27" s="27">
        <f t="shared" si="9"/>
        <v>0</v>
      </c>
      <c r="DV27" s="27">
        <f t="shared" si="9"/>
        <v>0</v>
      </c>
      <c r="DW27" s="27">
        <f t="shared" si="9"/>
        <v>0</v>
      </c>
      <c r="DX27" s="27">
        <f t="shared" si="9"/>
        <v>0</v>
      </c>
      <c r="DY27" s="27">
        <f t="shared" si="9"/>
        <v>0</v>
      </c>
      <c r="DZ27" s="27">
        <f t="shared" si="9"/>
        <v>0</v>
      </c>
      <c r="EA27" s="27">
        <f t="shared" si="9"/>
        <v>0</v>
      </c>
      <c r="EB27" s="27">
        <f t="shared" ref="EB27:GM27" si="10">EB16+EB23-EB25</f>
        <v>0</v>
      </c>
      <c r="EC27" s="27">
        <f t="shared" si="10"/>
        <v>0</v>
      </c>
      <c r="ED27" s="27">
        <f t="shared" si="10"/>
        <v>0</v>
      </c>
      <c r="EE27" s="27">
        <f t="shared" si="10"/>
        <v>0</v>
      </c>
      <c r="EF27" s="27">
        <f t="shared" si="10"/>
        <v>0</v>
      </c>
      <c r="EG27" s="27">
        <f t="shared" si="10"/>
        <v>0</v>
      </c>
      <c r="EH27" s="27">
        <f t="shared" si="10"/>
        <v>0</v>
      </c>
      <c r="EI27" s="27">
        <f t="shared" si="10"/>
        <v>0</v>
      </c>
      <c r="EJ27" s="27">
        <f t="shared" si="10"/>
        <v>0</v>
      </c>
      <c r="EK27" s="27">
        <f t="shared" si="10"/>
        <v>0</v>
      </c>
      <c r="EL27" s="27">
        <f t="shared" si="10"/>
        <v>0</v>
      </c>
      <c r="EM27" s="27">
        <f t="shared" si="10"/>
        <v>0</v>
      </c>
      <c r="EN27" s="27">
        <f t="shared" si="10"/>
        <v>0</v>
      </c>
      <c r="EO27" s="27">
        <f t="shared" si="10"/>
        <v>0</v>
      </c>
      <c r="EP27" s="27">
        <f t="shared" si="10"/>
        <v>0</v>
      </c>
      <c r="EQ27" s="27">
        <f t="shared" si="10"/>
        <v>0</v>
      </c>
      <c r="ER27" s="27">
        <f t="shared" si="10"/>
        <v>0</v>
      </c>
      <c r="ES27" s="27">
        <f t="shared" si="10"/>
        <v>0</v>
      </c>
      <c r="ET27" s="27">
        <f t="shared" si="10"/>
        <v>0</v>
      </c>
      <c r="EU27" s="27">
        <f t="shared" si="10"/>
        <v>0</v>
      </c>
      <c r="EV27" s="27">
        <f t="shared" si="10"/>
        <v>0</v>
      </c>
      <c r="EW27" s="27">
        <f t="shared" si="10"/>
        <v>0</v>
      </c>
      <c r="EX27" s="27">
        <f t="shared" si="10"/>
        <v>0</v>
      </c>
      <c r="EY27" s="27">
        <f t="shared" si="10"/>
        <v>0</v>
      </c>
      <c r="EZ27" s="27">
        <f t="shared" si="10"/>
        <v>0</v>
      </c>
      <c r="FA27" s="27">
        <f t="shared" si="10"/>
        <v>0</v>
      </c>
      <c r="FB27" s="27">
        <f t="shared" si="10"/>
        <v>0</v>
      </c>
      <c r="FC27" s="27">
        <f t="shared" si="10"/>
        <v>0</v>
      </c>
      <c r="FD27" s="27">
        <f t="shared" si="10"/>
        <v>0</v>
      </c>
      <c r="FE27" s="27">
        <f t="shared" si="10"/>
        <v>0</v>
      </c>
      <c r="FF27" s="27">
        <f t="shared" si="10"/>
        <v>0</v>
      </c>
      <c r="FG27" s="27">
        <f t="shared" si="10"/>
        <v>0</v>
      </c>
      <c r="FH27" s="27">
        <f t="shared" si="10"/>
        <v>0</v>
      </c>
      <c r="FI27" s="27">
        <f t="shared" si="10"/>
        <v>0</v>
      </c>
      <c r="FJ27" s="27">
        <f t="shared" si="10"/>
        <v>0</v>
      </c>
      <c r="FK27" s="27">
        <f t="shared" si="10"/>
        <v>0</v>
      </c>
      <c r="FL27" s="27">
        <f t="shared" si="10"/>
        <v>0</v>
      </c>
      <c r="FM27" s="27">
        <f t="shared" si="10"/>
        <v>0</v>
      </c>
      <c r="FN27" s="27">
        <f t="shared" si="10"/>
        <v>0</v>
      </c>
      <c r="FO27" s="27">
        <f t="shared" si="10"/>
        <v>0</v>
      </c>
      <c r="FP27" s="27">
        <f t="shared" si="10"/>
        <v>0</v>
      </c>
      <c r="FQ27" s="27">
        <f t="shared" si="10"/>
        <v>0</v>
      </c>
      <c r="FR27" s="27">
        <f t="shared" si="10"/>
        <v>0</v>
      </c>
      <c r="FS27" s="27">
        <f t="shared" si="10"/>
        <v>0</v>
      </c>
      <c r="FT27" s="27">
        <f t="shared" si="10"/>
        <v>0</v>
      </c>
      <c r="FU27" s="27">
        <f t="shared" si="10"/>
        <v>0</v>
      </c>
      <c r="FV27" s="27">
        <f t="shared" si="10"/>
        <v>0</v>
      </c>
      <c r="FW27" s="27">
        <f t="shared" si="10"/>
        <v>0</v>
      </c>
      <c r="FX27" s="27">
        <f t="shared" si="10"/>
        <v>0</v>
      </c>
      <c r="FY27" s="27">
        <f t="shared" si="10"/>
        <v>0</v>
      </c>
      <c r="FZ27" s="27">
        <f t="shared" si="10"/>
        <v>0</v>
      </c>
      <c r="GA27" s="27">
        <f t="shared" si="10"/>
        <v>0</v>
      </c>
      <c r="GB27" s="27">
        <f t="shared" si="10"/>
        <v>0</v>
      </c>
      <c r="GC27" s="27">
        <f t="shared" si="10"/>
        <v>0</v>
      </c>
      <c r="GD27" s="27">
        <f t="shared" si="10"/>
        <v>0</v>
      </c>
      <c r="GE27" s="27">
        <f t="shared" si="10"/>
        <v>0</v>
      </c>
      <c r="GF27" s="27">
        <f t="shared" si="10"/>
        <v>0</v>
      </c>
      <c r="GG27" s="27">
        <f t="shared" si="10"/>
        <v>0</v>
      </c>
      <c r="GH27" s="27">
        <f t="shared" si="10"/>
        <v>0</v>
      </c>
      <c r="GI27" s="27">
        <f t="shared" si="10"/>
        <v>0</v>
      </c>
      <c r="GJ27" s="27">
        <f t="shared" si="10"/>
        <v>0</v>
      </c>
      <c r="GK27" s="27">
        <f t="shared" si="10"/>
        <v>0</v>
      </c>
      <c r="GL27" s="27">
        <f t="shared" si="10"/>
        <v>0</v>
      </c>
      <c r="GM27" s="27">
        <f t="shared" si="10"/>
        <v>0</v>
      </c>
      <c r="GN27" s="27">
        <f t="shared" ref="GN27:GY27" si="11">GN16+GN23-GN25</f>
        <v>0</v>
      </c>
      <c r="GO27" s="27">
        <f t="shared" si="11"/>
        <v>0</v>
      </c>
      <c r="GP27" s="27">
        <f t="shared" si="11"/>
        <v>0</v>
      </c>
      <c r="GQ27" s="27">
        <f t="shared" si="11"/>
        <v>0</v>
      </c>
      <c r="GR27" s="27">
        <f t="shared" si="11"/>
        <v>0</v>
      </c>
      <c r="GS27" s="27">
        <f t="shared" si="11"/>
        <v>0</v>
      </c>
      <c r="GT27" s="27">
        <f t="shared" si="11"/>
        <v>0</v>
      </c>
      <c r="GU27" s="27">
        <f t="shared" si="11"/>
        <v>0</v>
      </c>
      <c r="GV27" s="27">
        <f t="shared" si="11"/>
        <v>0</v>
      </c>
      <c r="GW27" s="27">
        <f t="shared" si="11"/>
        <v>0</v>
      </c>
      <c r="GX27" s="27">
        <f t="shared" si="11"/>
        <v>0</v>
      </c>
      <c r="GY27" s="27">
        <f t="shared" si="11"/>
        <v>0</v>
      </c>
    </row>
    <row r="28" spans="1:263" ht="13.5" thickTop="1" x14ac:dyDescent="0.2">
      <c r="A28" s="19"/>
      <c r="C28" s="18"/>
      <c r="D28" s="17"/>
      <c r="E28" s="17"/>
      <c r="F28" s="17"/>
      <c r="G28" s="22"/>
      <c r="H28" s="17"/>
      <c r="I28" s="17"/>
      <c r="J28" s="17"/>
      <c r="K28" s="17"/>
      <c r="L28" s="17"/>
      <c r="M28" s="28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</row>
    <row r="29" spans="1:263" s="29" customFormat="1" ht="12.75" hidden="1" customHeight="1" x14ac:dyDescent="0.2">
      <c r="B29" s="30" t="s">
        <v>33</v>
      </c>
      <c r="D29" s="31">
        <v>351658176</v>
      </c>
      <c r="E29" s="31">
        <v>313825140</v>
      </c>
      <c r="F29" s="31">
        <v>303385178</v>
      </c>
      <c r="G29" s="31">
        <v>273025641</v>
      </c>
      <c r="H29" s="31">
        <v>339521493</v>
      </c>
      <c r="I29" s="31">
        <v>363729076</v>
      </c>
      <c r="J29" s="31">
        <v>438411518</v>
      </c>
      <c r="K29" s="31">
        <v>392536057</v>
      </c>
      <c r="L29" s="31">
        <v>316941971</v>
      </c>
      <c r="M29" s="31">
        <v>295562280</v>
      </c>
      <c r="N29" s="31">
        <v>305086940</v>
      </c>
      <c r="O29" s="31">
        <v>330704714</v>
      </c>
      <c r="P29" s="32"/>
    </row>
    <row r="30" spans="1:263" s="29" customFormat="1" ht="12.75" customHeight="1" x14ac:dyDescent="0.2">
      <c r="A30" s="29" t="s">
        <v>55</v>
      </c>
      <c r="B30" s="30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263" x14ac:dyDescent="0.2">
      <c r="A31" s="33"/>
      <c r="B31" s="33"/>
      <c r="C31" s="76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</row>
    <row r="32" spans="1:263" x14ac:dyDescent="0.2">
      <c r="A32" s="33" t="s">
        <v>56</v>
      </c>
      <c r="B32" s="33"/>
      <c r="C32" s="76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</row>
    <row r="33" spans="1:265" x14ac:dyDescent="0.2">
      <c r="A33" s="33"/>
      <c r="B33" s="33" t="s">
        <v>63</v>
      </c>
      <c r="C33" s="76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</row>
    <row r="34" spans="1:265" x14ac:dyDescent="0.2">
      <c r="A34" s="33"/>
      <c r="B34" s="33" t="s">
        <v>64</v>
      </c>
      <c r="C34" s="76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</row>
    <row r="35" spans="1:265" x14ac:dyDescent="0.2">
      <c r="A35" s="33"/>
      <c r="B35" s="33" t="s">
        <v>57</v>
      </c>
      <c r="C35" s="76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</row>
    <row r="36" spans="1:265" x14ac:dyDescent="0.2">
      <c r="A36" s="33"/>
      <c r="B36" s="33"/>
      <c r="C36" s="76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</row>
    <row r="37" spans="1:265" x14ac:dyDescent="0.2">
      <c r="A37" s="33" t="s">
        <v>58</v>
      </c>
      <c r="B37" s="33"/>
      <c r="C37" s="76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</row>
    <row r="38" spans="1:265" x14ac:dyDescent="0.2">
      <c r="A38" s="33"/>
      <c r="B38" s="33"/>
      <c r="C38" s="76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</row>
    <row r="39" spans="1:265" x14ac:dyDescent="0.2">
      <c r="A39" s="77" t="s">
        <v>59</v>
      </c>
      <c r="B39" s="77"/>
      <c r="C39" s="76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</row>
    <row r="40" spans="1:265" x14ac:dyDescent="0.2">
      <c r="A40" s="77"/>
      <c r="B40" s="77"/>
      <c r="C40" s="76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</row>
    <row r="41" spans="1:265" x14ac:dyDescent="0.2">
      <c r="A41" s="77" t="s">
        <v>60</v>
      </c>
      <c r="B41" s="77"/>
      <c r="C41" s="76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</row>
    <row r="42" spans="1:265" x14ac:dyDescent="0.2">
      <c r="A42" s="77"/>
      <c r="B42" s="77"/>
      <c r="C42" s="76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</row>
    <row r="43" spans="1:265" x14ac:dyDescent="0.2">
      <c r="A43" s="77" t="s">
        <v>61</v>
      </c>
      <c r="B43" s="77"/>
      <c r="C43" s="76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</row>
    <row r="44" spans="1:265" x14ac:dyDescent="0.2">
      <c r="A44" s="77"/>
      <c r="B44" s="77"/>
      <c r="C44" s="76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</row>
    <row r="45" spans="1:265" x14ac:dyDescent="0.2">
      <c r="A45" s="77" t="s">
        <v>62</v>
      </c>
      <c r="B45" s="77"/>
      <c r="C45" s="76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</row>
    <row r="46" spans="1:265" x14ac:dyDescent="0.2">
      <c r="A46" s="7"/>
      <c r="B46" s="7"/>
      <c r="C46" s="7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</row>
    <row r="47" spans="1:265" x14ac:dyDescent="0.2">
      <c r="A47" s="78"/>
      <c r="B47" s="78"/>
      <c r="C47" s="7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</row>
    <row r="48" spans="1:265" x14ac:dyDescent="0.2">
      <c r="A48" s="17"/>
      <c r="B48" s="17"/>
      <c r="C48" s="17"/>
      <c r="D48" s="42"/>
      <c r="E48" s="42"/>
      <c r="F48" s="42"/>
      <c r="G48" s="41"/>
      <c r="H48" s="42"/>
      <c r="I48" s="42"/>
      <c r="J48" s="42"/>
      <c r="K48" s="42"/>
      <c r="L48" s="42"/>
      <c r="M48" s="41"/>
      <c r="N48" s="42"/>
      <c r="O48" s="42"/>
      <c r="P48" s="42"/>
      <c r="Q48" s="42"/>
      <c r="R48" s="42"/>
      <c r="S48" s="42"/>
      <c r="T48" s="42"/>
      <c r="U48" s="42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  <c r="IV48" s="43"/>
      <c r="IW48" s="43"/>
      <c r="IX48" s="43"/>
      <c r="IY48" s="43"/>
      <c r="IZ48" s="43"/>
      <c r="JA48" s="43"/>
      <c r="JB48" s="43"/>
      <c r="JC48" s="43"/>
      <c r="JD48" s="43"/>
      <c r="JE48" s="43"/>
    </row>
    <row r="49" spans="1:265" x14ac:dyDescent="0.2">
      <c r="A49" s="17"/>
      <c r="B49" s="34"/>
      <c r="C49" s="17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41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  <c r="IW49" s="42"/>
      <c r="IX49" s="43"/>
      <c r="IY49" s="43"/>
      <c r="IZ49" s="43"/>
      <c r="JA49" s="43"/>
      <c r="JB49" s="43"/>
      <c r="JC49" s="43"/>
      <c r="JD49" s="43"/>
      <c r="JE49" s="43"/>
    </row>
    <row r="50" spans="1:265" x14ac:dyDescent="0.2">
      <c r="A50" s="17"/>
      <c r="B50" s="34" t="s">
        <v>49</v>
      </c>
      <c r="C50" s="17"/>
      <c r="D50" s="35"/>
      <c r="E50" s="35"/>
      <c r="F50" s="35"/>
      <c r="G50" s="35"/>
      <c r="H50" s="35"/>
      <c r="I50" s="36"/>
      <c r="J50" s="37"/>
      <c r="K50" s="35"/>
      <c r="M50" s="35"/>
      <c r="N50" s="35"/>
      <c r="O50" s="35"/>
      <c r="P50" s="22"/>
      <c r="Q50" s="17"/>
      <c r="R50" s="17"/>
      <c r="S50" s="17"/>
      <c r="T50" s="17">
        <f>AVERAGE(I27:T27)</f>
        <v>8777420.199378537</v>
      </c>
      <c r="U50" s="17">
        <f t="shared" ref="U50:V50" si="12">AVERAGE(J27:U27)</f>
        <v>8552644.0152118709</v>
      </c>
      <c r="V50" s="17">
        <f t="shared" si="12"/>
        <v>8562845.1935452037</v>
      </c>
    </row>
    <row r="51" spans="1:265" x14ac:dyDescent="0.2">
      <c r="A51" s="17"/>
      <c r="B51" s="34" t="s">
        <v>50</v>
      </c>
      <c r="C51" s="17"/>
      <c r="D51" s="35"/>
      <c r="E51" s="35"/>
      <c r="F51" s="35"/>
      <c r="G51" s="35"/>
      <c r="H51" s="35"/>
      <c r="I51" s="36"/>
      <c r="J51" s="37"/>
      <c r="K51" s="35"/>
      <c r="M51" s="35"/>
      <c r="N51" s="35"/>
      <c r="O51" s="35"/>
      <c r="P51" s="22"/>
      <c r="Q51" s="17"/>
      <c r="R51" s="17"/>
      <c r="S51" s="17"/>
      <c r="T51" s="71">
        <f>ROUND(AVERAGE(Sales!J27:U27),0)</f>
        <v>334635894</v>
      </c>
      <c r="U51" s="71">
        <f>ROUND(AVERAGE(Sales!K27:V27),0)</f>
        <v>331090381</v>
      </c>
      <c r="V51" s="71">
        <f>ROUND(AVERAGE(Sales!L27:W27),0)</f>
        <v>332207197</v>
      </c>
    </row>
    <row r="52" spans="1:265" s="7" customFormat="1" x14ac:dyDescent="0.2">
      <c r="A52" s="22"/>
      <c r="B52" s="22" t="s">
        <v>51</v>
      </c>
      <c r="C52" s="22"/>
      <c r="D52" s="22"/>
      <c r="E52" s="22"/>
      <c r="F52" s="22"/>
      <c r="G52" s="22"/>
      <c r="H52" s="22"/>
      <c r="I52" s="22"/>
      <c r="J52" s="22"/>
      <c r="K52" s="22"/>
      <c r="M52" s="22"/>
      <c r="N52" s="22"/>
      <c r="O52" s="22"/>
      <c r="P52" s="22"/>
      <c r="Q52" s="22"/>
      <c r="R52" s="22"/>
      <c r="S52" s="22"/>
      <c r="T52" s="73">
        <f>ROUND(T50/T51,6)</f>
        <v>2.623E-2</v>
      </c>
      <c r="U52" s="73">
        <f t="shared" ref="U52:V52" si="13">ROUND(U50/U51,6)</f>
        <v>2.5832000000000001E-2</v>
      </c>
      <c r="V52" s="73">
        <f t="shared" si="13"/>
        <v>2.5776E-2</v>
      </c>
    </row>
    <row r="53" spans="1:265" s="7" customForma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65" s="7" customFormat="1" x14ac:dyDescent="0.2">
      <c r="A54" s="22"/>
      <c r="B54" s="22" t="s">
        <v>52</v>
      </c>
      <c r="C54" s="22"/>
      <c r="D54" s="74">
        <v>2.3837000000000001E-2</v>
      </c>
      <c r="E54" s="75">
        <f>$D$54</f>
        <v>2.3837000000000001E-2</v>
      </c>
      <c r="F54" s="75">
        <f t="shared" ref="F54:X54" si="14">$D$54</f>
        <v>2.3837000000000001E-2</v>
      </c>
      <c r="G54" s="75">
        <f t="shared" si="14"/>
        <v>2.3837000000000001E-2</v>
      </c>
      <c r="H54" s="75">
        <f t="shared" si="14"/>
        <v>2.3837000000000001E-2</v>
      </c>
      <c r="I54" s="75">
        <f t="shared" si="14"/>
        <v>2.3837000000000001E-2</v>
      </c>
      <c r="J54" s="75">
        <f t="shared" si="14"/>
        <v>2.3837000000000001E-2</v>
      </c>
      <c r="K54" s="75">
        <f t="shared" si="14"/>
        <v>2.3837000000000001E-2</v>
      </c>
      <c r="L54" s="75">
        <f t="shared" si="14"/>
        <v>2.3837000000000001E-2</v>
      </c>
      <c r="M54" s="75">
        <f t="shared" si="14"/>
        <v>2.3837000000000001E-2</v>
      </c>
      <c r="N54" s="75">
        <f t="shared" si="14"/>
        <v>2.3837000000000001E-2</v>
      </c>
      <c r="O54" s="75">
        <f t="shared" si="14"/>
        <v>2.3837000000000001E-2</v>
      </c>
      <c r="P54" s="75">
        <f t="shared" si="14"/>
        <v>2.3837000000000001E-2</v>
      </c>
      <c r="Q54" s="75">
        <f t="shared" si="14"/>
        <v>2.3837000000000001E-2</v>
      </c>
      <c r="R54" s="75">
        <f t="shared" si="14"/>
        <v>2.3837000000000001E-2</v>
      </c>
      <c r="S54" s="75">
        <f t="shared" si="14"/>
        <v>2.3837000000000001E-2</v>
      </c>
      <c r="T54" s="75">
        <f t="shared" si="14"/>
        <v>2.3837000000000001E-2</v>
      </c>
      <c r="U54" s="75">
        <f t="shared" si="14"/>
        <v>2.3837000000000001E-2</v>
      </c>
      <c r="V54" s="75">
        <f t="shared" si="14"/>
        <v>2.3837000000000001E-2</v>
      </c>
      <c r="W54" s="75">
        <f t="shared" si="14"/>
        <v>2.3837000000000001E-2</v>
      </c>
      <c r="X54" s="75">
        <f t="shared" si="14"/>
        <v>2.3837000000000001E-2</v>
      </c>
    </row>
    <row r="55" spans="1:265" x14ac:dyDescent="0.2">
      <c r="A55" s="17"/>
      <c r="B55" s="17"/>
      <c r="C55" s="17"/>
      <c r="D55" s="17"/>
      <c r="E55" s="17"/>
      <c r="F55" s="17"/>
      <c r="G55" s="22"/>
      <c r="H55" s="17"/>
      <c r="I55" s="17"/>
      <c r="J55" s="17"/>
      <c r="K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65" x14ac:dyDescent="0.2">
      <c r="A56" s="17"/>
      <c r="B56" s="17" t="s">
        <v>53</v>
      </c>
      <c r="C56" s="17"/>
      <c r="D56" s="17"/>
      <c r="E56" s="17"/>
      <c r="F56" s="17"/>
      <c r="G56" s="22"/>
      <c r="H56" s="17"/>
      <c r="I56" s="17"/>
      <c r="J56" s="17"/>
      <c r="K56" s="17"/>
      <c r="M56" s="17"/>
      <c r="N56" s="17"/>
      <c r="O56" s="72">
        <f t="shared" ref="O56:S56" si="15">O52-O54</f>
        <v>-2.3837000000000001E-2</v>
      </c>
      <c r="P56" s="72">
        <f t="shared" si="15"/>
        <v>-2.3837000000000001E-2</v>
      </c>
      <c r="Q56" s="72">
        <f t="shared" si="15"/>
        <v>-2.3837000000000001E-2</v>
      </c>
      <c r="R56" s="72">
        <f t="shared" si="15"/>
        <v>-2.3837000000000001E-2</v>
      </c>
      <c r="S56" s="72">
        <f t="shared" si="15"/>
        <v>-2.3837000000000001E-2</v>
      </c>
      <c r="T56" s="72">
        <f>T52-T54</f>
        <v>2.3929999999999993E-3</v>
      </c>
      <c r="U56" s="72">
        <f t="shared" ref="U56:CF56" si="16">U52-U54</f>
        <v>1.9950000000000002E-3</v>
      </c>
      <c r="V56" s="72">
        <f t="shared" si="16"/>
        <v>1.9389999999999998E-3</v>
      </c>
      <c r="W56" s="72">
        <f t="shared" si="16"/>
        <v>-2.3837000000000001E-2</v>
      </c>
      <c r="X56" s="72">
        <f t="shared" si="16"/>
        <v>-2.3837000000000001E-2</v>
      </c>
      <c r="Y56" s="72">
        <f t="shared" si="16"/>
        <v>0</v>
      </c>
      <c r="Z56" s="72">
        <f t="shared" si="16"/>
        <v>0</v>
      </c>
      <c r="AA56" s="72">
        <f t="shared" si="16"/>
        <v>0</v>
      </c>
      <c r="AB56" s="72">
        <f t="shared" si="16"/>
        <v>0</v>
      </c>
      <c r="AC56" s="72">
        <f t="shared" si="16"/>
        <v>0</v>
      </c>
      <c r="AD56" s="72">
        <f t="shared" si="16"/>
        <v>0</v>
      </c>
      <c r="AE56" s="72">
        <f t="shared" si="16"/>
        <v>0</v>
      </c>
      <c r="AF56" s="72">
        <f t="shared" si="16"/>
        <v>0</v>
      </c>
      <c r="AG56" s="72">
        <f t="shared" si="16"/>
        <v>0</v>
      </c>
      <c r="AH56" s="72">
        <f t="shared" si="16"/>
        <v>0</v>
      </c>
      <c r="AI56" s="72">
        <f t="shared" si="16"/>
        <v>0</v>
      </c>
      <c r="AJ56" s="72">
        <f t="shared" si="16"/>
        <v>0</v>
      </c>
      <c r="AK56" s="72">
        <f t="shared" si="16"/>
        <v>0</v>
      </c>
      <c r="AL56" s="72">
        <f t="shared" si="16"/>
        <v>0</v>
      </c>
      <c r="AM56" s="72">
        <f t="shared" si="16"/>
        <v>0</v>
      </c>
      <c r="AN56" s="72">
        <f t="shared" si="16"/>
        <v>0</v>
      </c>
      <c r="AO56" s="72">
        <f t="shared" si="16"/>
        <v>0</v>
      </c>
      <c r="AP56" s="72">
        <f t="shared" si="16"/>
        <v>0</v>
      </c>
      <c r="AQ56" s="72">
        <f t="shared" si="16"/>
        <v>0</v>
      </c>
      <c r="AR56" s="72">
        <f t="shared" si="16"/>
        <v>0</v>
      </c>
      <c r="AS56" s="72">
        <f t="shared" si="16"/>
        <v>0</v>
      </c>
      <c r="AT56" s="72">
        <f t="shared" si="16"/>
        <v>0</v>
      </c>
      <c r="AU56" s="72">
        <f t="shared" si="16"/>
        <v>0</v>
      </c>
      <c r="AV56" s="72">
        <f t="shared" si="16"/>
        <v>0</v>
      </c>
      <c r="AW56" s="72">
        <f t="shared" si="16"/>
        <v>0</v>
      </c>
      <c r="AX56" s="72">
        <f t="shared" si="16"/>
        <v>0</v>
      </c>
      <c r="AY56" s="72">
        <f t="shared" si="16"/>
        <v>0</v>
      </c>
      <c r="AZ56" s="72">
        <f t="shared" si="16"/>
        <v>0</v>
      </c>
      <c r="BA56" s="72">
        <f t="shared" si="16"/>
        <v>0</v>
      </c>
      <c r="BB56" s="72">
        <f t="shared" si="16"/>
        <v>0</v>
      </c>
      <c r="BC56" s="72">
        <f t="shared" si="16"/>
        <v>0</v>
      </c>
      <c r="BD56" s="72">
        <f t="shared" si="16"/>
        <v>0</v>
      </c>
      <c r="BE56" s="72">
        <f t="shared" si="16"/>
        <v>0</v>
      </c>
      <c r="BF56" s="72">
        <f t="shared" si="16"/>
        <v>0</v>
      </c>
      <c r="BG56" s="72">
        <f t="shared" si="16"/>
        <v>0</v>
      </c>
      <c r="BH56" s="72">
        <f t="shared" si="16"/>
        <v>0</v>
      </c>
      <c r="BI56" s="72">
        <f t="shared" si="16"/>
        <v>0</v>
      </c>
      <c r="BJ56" s="72">
        <f t="shared" si="16"/>
        <v>0</v>
      </c>
      <c r="BK56" s="72">
        <f t="shared" si="16"/>
        <v>0</v>
      </c>
      <c r="BL56" s="72">
        <f t="shared" si="16"/>
        <v>0</v>
      </c>
      <c r="BM56" s="72">
        <f t="shared" si="16"/>
        <v>0</v>
      </c>
      <c r="BN56" s="72">
        <f t="shared" si="16"/>
        <v>0</v>
      </c>
      <c r="BO56" s="72">
        <f t="shared" si="16"/>
        <v>0</v>
      </c>
      <c r="BP56" s="72">
        <f t="shared" si="16"/>
        <v>0</v>
      </c>
      <c r="BQ56" s="72">
        <f t="shared" si="16"/>
        <v>0</v>
      </c>
      <c r="BR56" s="72">
        <f t="shared" si="16"/>
        <v>0</v>
      </c>
      <c r="BS56" s="72">
        <f t="shared" si="16"/>
        <v>0</v>
      </c>
      <c r="BT56" s="72">
        <f t="shared" si="16"/>
        <v>0</v>
      </c>
      <c r="BU56" s="72">
        <f t="shared" si="16"/>
        <v>0</v>
      </c>
      <c r="BV56" s="72">
        <f t="shared" si="16"/>
        <v>0</v>
      </c>
      <c r="BW56" s="72">
        <f t="shared" si="16"/>
        <v>0</v>
      </c>
      <c r="BX56" s="72">
        <f t="shared" si="16"/>
        <v>0</v>
      </c>
      <c r="BY56" s="72">
        <f t="shared" si="16"/>
        <v>0</v>
      </c>
      <c r="BZ56" s="72">
        <f t="shared" si="16"/>
        <v>0</v>
      </c>
      <c r="CA56" s="72">
        <f t="shared" si="16"/>
        <v>0</v>
      </c>
      <c r="CB56" s="72">
        <f t="shared" si="16"/>
        <v>0</v>
      </c>
      <c r="CC56" s="72">
        <f t="shared" si="16"/>
        <v>0</v>
      </c>
      <c r="CD56" s="72">
        <f t="shared" si="16"/>
        <v>0</v>
      </c>
      <c r="CE56" s="72">
        <f t="shared" si="16"/>
        <v>0</v>
      </c>
      <c r="CF56" s="72">
        <f t="shared" si="16"/>
        <v>0</v>
      </c>
      <c r="CG56" s="72">
        <f t="shared" ref="CG56:ER56" si="17">CG52-CG54</f>
        <v>0</v>
      </c>
      <c r="CH56" s="72">
        <f t="shared" si="17"/>
        <v>0</v>
      </c>
      <c r="CI56" s="72">
        <f t="shared" si="17"/>
        <v>0</v>
      </c>
      <c r="CJ56" s="72">
        <f t="shared" si="17"/>
        <v>0</v>
      </c>
      <c r="CK56" s="72">
        <f t="shared" si="17"/>
        <v>0</v>
      </c>
      <c r="CL56" s="72">
        <f t="shared" si="17"/>
        <v>0</v>
      </c>
      <c r="CM56" s="72">
        <f t="shared" si="17"/>
        <v>0</v>
      </c>
      <c r="CN56" s="72">
        <f t="shared" si="17"/>
        <v>0</v>
      </c>
      <c r="CO56" s="72">
        <f t="shared" si="17"/>
        <v>0</v>
      </c>
      <c r="CP56" s="72">
        <f t="shared" si="17"/>
        <v>0</v>
      </c>
      <c r="CQ56" s="72">
        <f t="shared" si="17"/>
        <v>0</v>
      </c>
      <c r="CR56" s="72">
        <f t="shared" si="17"/>
        <v>0</v>
      </c>
      <c r="CS56" s="72">
        <f t="shared" si="17"/>
        <v>0</v>
      </c>
      <c r="CT56" s="72">
        <f t="shared" si="17"/>
        <v>0</v>
      </c>
      <c r="CU56" s="72">
        <f t="shared" si="17"/>
        <v>0</v>
      </c>
      <c r="CV56" s="72">
        <f t="shared" si="17"/>
        <v>0</v>
      </c>
      <c r="CW56" s="72">
        <f t="shared" si="17"/>
        <v>0</v>
      </c>
      <c r="CX56" s="72">
        <f t="shared" si="17"/>
        <v>0</v>
      </c>
      <c r="CY56" s="72">
        <f t="shared" si="17"/>
        <v>0</v>
      </c>
      <c r="CZ56" s="72">
        <f t="shared" si="17"/>
        <v>0</v>
      </c>
      <c r="DA56" s="72">
        <f t="shared" si="17"/>
        <v>0</v>
      </c>
      <c r="DB56" s="72">
        <f t="shared" si="17"/>
        <v>0</v>
      </c>
      <c r="DC56" s="72">
        <f t="shared" si="17"/>
        <v>0</v>
      </c>
      <c r="DD56" s="72">
        <f t="shared" si="17"/>
        <v>0</v>
      </c>
      <c r="DE56" s="72">
        <f t="shared" si="17"/>
        <v>0</v>
      </c>
      <c r="DF56" s="72">
        <f t="shared" si="17"/>
        <v>0</v>
      </c>
      <c r="DG56" s="72">
        <f t="shared" si="17"/>
        <v>0</v>
      </c>
      <c r="DH56" s="72">
        <f t="shared" si="17"/>
        <v>0</v>
      </c>
      <c r="DI56" s="72">
        <f t="shared" si="17"/>
        <v>0</v>
      </c>
      <c r="DJ56" s="72">
        <f t="shared" si="17"/>
        <v>0</v>
      </c>
      <c r="DK56" s="72">
        <f t="shared" si="17"/>
        <v>0</v>
      </c>
      <c r="DL56" s="72">
        <f t="shared" si="17"/>
        <v>0</v>
      </c>
      <c r="DM56" s="72">
        <f t="shared" si="17"/>
        <v>0</v>
      </c>
      <c r="DN56" s="72">
        <f t="shared" si="17"/>
        <v>0</v>
      </c>
      <c r="DO56" s="72">
        <f t="shared" si="17"/>
        <v>0</v>
      </c>
      <c r="DP56" s="72">
        <f t="shared" si="17"/>
        <v>0</v>
      </c>
      <c r="DQ56" s="72">
        <f t="shared" si="17"/>
        <v>0</v>
      </c>
      <c r="DR56" s="72">
        <f t="shared" si="17"/>
        <v>0</v>
      </c>
      <c r="DS56" s="72">
        <f t="shared" si="17"/>
        <v>0</v>
      </c>
      <c r="DT56" s="72">
        <f t="shared" si="17"/>
        <v>0</v>
      </c>
      <c r="DU56" s="72">
        <f t="shared" si="17"/>
        <v>0</v>
      </c>
      <c r="DV56" s="72">
        <f t="shared" si="17"/>
        <v>0</v>
      </c>
      <c r="DW56" s="72">
        <f t="shared" si="17"/>
        <v>0</v>
      </c>
      <c r="DX56" s="72">
        <f t="shared" si="17"/>
        <v>0</v>
      </c>
      <c r="DY56" s="72">
        <f t="shared" si="17"/>
        <v>0</v>
      </c>
      <c r="DZ56" s="72">
        <f t="shared" si="17"/>
        <v>0</v>
      </c>
      <c r="EA56" s="72">
        <f t="shared" si="17"/>
        <v>0</v>
      </c>
      <c r="EB56" s="72">
        <f t="shared" si="17"/>
        <v>0</v>
      </c>
      <c r="EC56" s="72">
        <f t="shared" si="17"/>
        <v>0</v>
      </c>
      <c r="ED56" s="72">
        <f t="shared" si="17"/>
        <v>0</v>
      </c>
      <c r="EE56" s="72">
        <f t="shared" si="17"/>
        <v>0</v>
      </c>
      <c r="EF56" s="72">
        <f t="shared" si="17"/>
        <v>0</v>
      </c>
      <c r="EG56" s="72">
        <f t="shared" si="17"/>
        <v>0</v>
      </c>
      <c r="EH56" s="72">
        <f t="shared" si="17"/>
        <v>0</v>
      </c>
      <c r="EI56" s="72">
        <f t="shared" si="17"/>
        <v>0</v>
      </c>
      <c r="EJ56" s="72">
        <f t="shared" si="17"/>
        <v>0</v>
      </c>
      <c r="EK56" s="72">
        <f t="shared" si="17"/>
        <v>0</v>
      </c>
      <c r="EL56" s="72">
        <f t="shared" si="17"/>
        <v>0</v>
      </c>
      <c r="EM56" s="72">
        <f t="shared" si="17"/>
        <v>0</v>
      </c>
      <c r="EN56" s="72">
        <f t="shared" si="17"/>
        <v>0</v>
      </c>
      <c r="EO56" s="72">
        <f t="shared" si="17"/>
        <v>0</v>
      </c>
      <c r="EP56" s="72">
        <f t="shared" si="17"/>
        <v>0</v>
      </c>
      <c r="EQ56" s="72">
        <f t="shared" si="17"/>
        <v>0</v>
      </c>
      <c r="ER56" s="72">
        <f t="shared" si="17"/>
        <v>0</v>
      </c>
      <c r="ES56" s="72">
        <f t="shared" ref="ES56:GY56" si="18">ES52-ES54</f>
        <v>0</v>
      </c>
      <c r="ET56" s="72">
        <f t="shared" si="18"/>
        <v>0</v>
      </c>
      <c r="EU56" s="72">
        <f t="shared" si="18"/>
        <v>0</v>
      </c>
      <c r="EV56" s="72">
        <f t="shared" si="18"/>
        <v>0</v>
      </c>
      <c r="EW56" s="72">
        <f t="shared" si="18"/>
        <v>0</v>
      </c>
      <c r="EX56" s="72">
        <f t="shared" si="18"/>
        <v>0</v>
      </c>
      <c r="EY56" s="72">
        <f t="shared" si="18"/>
        <v>0</v>
      </c>
      <c r="EZ56" s="72">
        <f t="shared" si="18"/>
        <v>0</v>
      </c>
      <c r="FA56" s="72">
        <f t="shared" si="18"/>
        <v>0</v>
      </c>
      <c r="FB56" s="72">
        <f t="shared" si="18"/>
        <v>0</v>
      </c>
      <c r="FC56" s="72">
        <f t="shared" si="18"/>
        <v>0</v>
      </c>
      <c r="FD56" s="72">
        <f t="shared" si="18"/>
        <v>0</v>
      </c>
      <c r="FE56" s="72">
        <f t="shared" si="18"/>
        <v>0</v>
      </c>
      <c r="FF56" s="72">
        <f t="shared" si="18"/>
        <v>0</v>
      </c>
      <c r="FG56" s="72">
        <f t="shared" si="18"/>
        <v>0</v>
      </c>
      <c r="FH56" s="72">
        <f t="shared" si="18"/>
        <v>0</v>
      </c>
      <c r="FI56" s="72">
        <f t="shared" si="18"/>
        <v>0</v>
      </c>
      <c r="FJ56" s="72">
        <f t="shared" si="18"/>
        <v>0</v>
      </c>
      <c r="FK56" s="72">
        <f t="shared" si="18"/>
        <v>0</v>
      </c>
      <c r="FL56" s="72">
        <f t="shared" si="18"/>
        <v>0</v>
      </c>
      <c r="FM56" s="72">
        <f t="shared" si="18"/>
        <v>0</v>
      </c>
      <c r="FN56" s="72">
        <f t="shared" si="18"/>
        <v>0</v>
      </c>
      <c r="FO56" s="72">
        <f t="shared" si="18"/>
        <v>0</v>
      </c>
      <c r="FP56" s="72">
        <f t="shared" si="18"/>
        <v>0</v>
      </c>
      <c r="FQ56" s="72">
        <f t="shared" si="18"/>
        <v>0</v>
      </c>
      <c r="FR56" s="72">
        <f t="shared" si="18"/>
        <v>0</v>
      </c>
      <c r="FS56" s="72">
        <f t="shared" si="18"/>
        <v>0</v>
      </c>
      <c r="FT56" s="72">
        <f t="shared" si="18"/>
        <v>0</v>
      </c>
      <c r="FU56" s="72">
        <f t="shared" si="18"/>
        <v>0</v>
      </c>
      <c r="FV56" s="72">
        <f t="shared" si="18"/>
        <v>0</v>
      </c>
      <c r="FW56" s="72">
        <f t="shared" si="18"/>
        <v>0</v>
      </c>
      <c r="FX56" s="72">
        <f t="shared" si="18"/>
        <v>0</v>
      </c>
      <c r="FY56" s="72">
        <f t="shared" si="18"/>
        <v>0</v>
      </c>
      <c r="FZ56" s="72">
        <f t="shared" si="18"/>
        <v>0</v>
      </c>
      <c r="GA56" s="72">
        <f t="shared" si="18"/>
        <v>0</v>
      </c>
      <c r="GB56" s="72">
        <f t="shared" si="18"/>
        <v>0</v>
      </c>
      <c r="GC56" s="72">
        <f t="shared" si="18"/>
        <v>0</v>
      </c>
      <c r="GD56" s="72">
        <f t="shared" si="18"/>
        <v>0</v>
      </c>
      <c r="GE56" s="72">
        <f t="shared" si="18"/>
        <v>0</v>
      </c>
      <c r="GF56" s="72">
        <f t="shared" si="18"/>
        <v>0</v>
      </c>
      <c r="GG56" s="72">
        <f t="shared" si="18"/>
        <v>0</v>
      </c>
      <c r="GH56" s="72">
        <f t="shared" si="18"/>
        <v>0</v>
      </c>
      <c r="GI56" s="72">
        <f t="shared" si="18"/>
        <v>0</v>
      </c>
      <c r="GJ56" s="72">
        <f t="shared" si="18"/>
        <v>0</v>
      </c>
      <c r="GK56" s="72">
        <f t="shared" si="18"/>
        <v>0</v>
      </c>
      <c r="GL56" s="72">
        <f t="shared" si="18"/>
        <v>0</v>
      </c>
      <c r="GM56" s="72">
        <f t="shared" si="18"/>
        <v>0</v>
      </c>
      <c r="GN56" s="72">
        <f t="shared" si="18"/>
        <v>0</v>
      </c>
      <c r="GO56" s="72">
        <f t="shared" si="18"/>
        <v>0</v>
      </c>
      <c r="GP56" s="72">
        <f t="shared" si="18"/>
        <v>0</v>
      </c>
      <c r="GQ56" s="72">
        <f t="shared" si="18"/>
        <v>0</v>
      </c>
      <c r="GR56" s="72">
        <f t="shared" si="18"/>
        <v>0</v>
      </c>
      <c r="GS56" s="72">
        <f t="shared" si="18"/>
        <v>0</v>
      </c>
      <c r="GT56" s="72">
        <f t="shared" si="18"/>
        <v>0</v>
      </c>
      <c r="GU56" s="72">
        <f t="shared" si="18"/>
        <v>0</v>
      </c>
      <c r="GV56" s="72">
        <f t="shared" si="18"/>
        <v>0</v>
      </c>
      <c r="GW56" s="72">
        <f t="shared" si="18"/>
        <v>0</v>
      </c>
      <c r="GX56" s="72">
        <f t="shared" si="18"/>
        <v>0</v>
      </c>
      <c r="GY56" s="72">
        <f t="shared" si="18"/>
        <v>0</v>
      </c>
    </row>
    <row r="57" spans="1:265" x14ac:dyDescent="0.2">
      <c r="A57" s="17"/>
      <c r="B57" s="17"/>
      <c r="C57" s="17"/>
      <c r="D57" s="17"/>
      <c r="E57" s="17"/>
      <c r="F57" s="17"/>
      <c r="G57" s="22"/>
      <c r="H57" s="17"/>
      <c r="I57" s="17"/>
      <c r="J57" s="17"/>
      <c r="K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65" x14ac:dyDescent="0.2">
      <c r="A58" s="17"/>
      <c r="B58" s="17"/>
      <c r="C58" s="17"/>
      <c r="D58" s="17"/>
      <c r="E58" s="17"/>
      <c r="F58" s="17"/>
      <c r="G58" s="22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65" x14ac:dyDescent="0.2">
      <c r="A59" s="17"/>
      <c r="B59" s="17"/>
      <c r="C59" s="17"/>
      <c r="D59" s="17"/>
      <c r="E59" s="17"/>
      <c r="F59" s="17"/>
      <c r="G59" s="22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65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65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65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65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65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x14ac:dyDescent="0.2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x14ac:dyDescent="0.2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x14ac:dyDescent="0.2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</sheetData>
  <pageMargins left="0" right="0" top="0.75" bottom="0.75" header="0.3" footer="0.3"/>
  <pageSetup scale="1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Z31"/>
  <sheetViews>
    <sheetView zoomScale="80" zoomScaleNormal="80" workbookViewId="0"/>
  </sheetViews>
  <sheetFormatPr defaultRowHeight="12.75" x14ac:dyDescent="0.2"/>
  <cols>
    <col min="1" max="1" width="4.7109375" customWidth="1"/>
    <col min="2" max="2" width="40.140625" customWidth="1"/>
    <col min="5" max="5" width="16.5703125" customWidth="1"/>
    <col min="6" max="246" width="13.7109375" customWidth="1"/>
  </cols>
  <sheetData>
    <row r="2" spans="1:208" x14ac:dyDescent="0.2">
      <c r="A2" s="66" t="s">
        <v>0</v>
      </c>
      <c r="B2" s="49"/>
      <c r="C2" s="49"/>
      <c r="D2" s="49"/>
      <c r="E2" s="49"/>
    </row>
    <row r="3" spans="1:208" x14ac:dyDescent="0.2">
      <c r="A3" s="66" t="s">
        <v>36</v>
      </c>
      <c r="B3" s="49"/>
      <c r="C3" s="49"/>
      <c r="D3" s="49"/>
      <c r="E3" s="49"/>
    </row>
    <row r="4" spans="1:208" x14ac:dyDescent="0.2">
      <c r="A4" s="67" t="s">
        <v>47</v>
      </c>
    </row>
    <row r="5" spans="1:208" x14ac:dyDescent="0.2">
      <c r="A5" s="49"/>
      <c r="B5" s="49"/>
      <c r="C5" s="49"/>
      <c r="D5" s="49"/>
      <c r="E5" s="49"/>
    </row>
    <row r="6" spans="1:208" x14ac:dyDescent="0.2">
      <c r="B6" s="50"/>
      <c r="C6" s="50"/>
      <c r="D6" s="50"/>
      <c r="E6" s="50"/>
    </row>
    <row r="7" spans="1:208" x14ac:dyDescent="0.2">
      <c r="B7" s="50"/>
      <c r="C7" s="50"/>
      <c r="D7" s="50"/>
      <c r="E7" s="50"/>
    </row>
    <row r="8" spans="1:208" x14ac:dyDescent="0.2">
      <c r="E8" s="48">
        <v>2018</v>
      </c>
      <c r="F8" s="8">
        <f>E8</f>
        <v>2018</v>
      </c>
      <c r="G8" s="8">
        <f>E8</f>
        <v>2018</v>
      </c>
      <c r="H8" s="8">
        <f>E8</f>
        <v>2018</v>
      </c>
      <c r="I8" s="8">
        <f>E8</f>
        <v>2018</v>
      </c>
      <c r="J8" s="8">
        <f>E8</f>
        <v>2018</v>
      </c>
      <c r="K8" s="8">
        <f>E8</f>
        <v>2018</v>
      </c>
      <c r="L8" s="8">
        <f>E8</f>
        <v>2018</v>
      </c>
      <c r="M8" s="8">
        <f>E8</f>
        <v>2018</v>
      </c>
      <c r="N8" s="8">
        <f>E8</f>
        <v>2018</v>
      </c>
      <c r="O8" s="8">
        <f>E8</f>
        <v>2018</v>
      </c>
      <c r="P8" s="8">
        <f>E8</f>
        <v>2018</v>
      </c>
      <c r="Q8" s="48">
        <f>E8+1</f>
        <v>2019</v>
      </c>
      <c r="R8" s="8">
        <f>Q8</f>
        <v>2019</v>
      </c>
      <c r="S8" s="8">
        <f>Q8</f>
        <v>2019</v>
      </c>
      <c r="T8" s="8">
        <f>Q8</f>
        <v>2019</v>
      </c>
      <c r="U8" s="8">
        <f>Q8</f>
        <v>2019</v>
      </c>
      <c r="V8" s="8">
        <f>Q8</f>
        <v>2019</v>
      </c>
      <c r="W8" s="8">
        <f>Q8</f>
        <v>2019</v>
      </c>
      <c r="X8" s="8">
        <f>Q8</f>
        <v>2019</v>
      </c>
      <c r="Y8" s="8">
        <f>Q8</f>
        <v>2019</v>
      </c>
      <c r="Z8" s="8">
        <f>Q8</f>
        <v>2019</v>
      </c>
      <c r="AA8" s="8">
        <f>Q8</f>
        <v>2019</v>
      </c>
      <c r="AB8" s="8">
        <f>Q8</f>
        <v>2019</v>
      </c>
      <c r="AC8" s="8">
        <f>Q8+1</f>
        <v>2020</v>
      </c>
      <c r="AD8" s="8">
        <f>AC8</f>
        <v>2020</v>
      </c>
      <c r="AE8" s="8">
        <f>AC8</f>
        <v>2020</v>
      </c>
      <c r="AF8" s="8">
        <f>AC8</f>
        <v>2020</v>
      </c>
      <c r="AG8" s="8">
        <f>AC8</f>
        <v>2020</v>
      </c>
      <c r="AH8" s="8">
        <f>AC8</f>
        <v>2020</v>
      </c>
      <c r="AI8" s="8">
        <f>AC8</f>
        <v>2020</v>
      </c>
      <c r="AJ8" s="8">
        <f>AC8</f>
        <v>2020</v>
      </c>
      <c r="AK8" s="8">
        <f>AC8</f>
        <v>2020</v>
      </c>
      <c r="AL8" s="8">
        <f>AC8</f>
        <v>2020</v>
      </c>
      <c r="AM8" s="8">
        <f>AC8</f>
        <v>2020</v>
      </c>
      <c r="AN8" s="8">
        <f>AC8</f>
        <v>2020</v>
      </c>
      <c r="AO8" s="8">
        <f>AC8+1</f>
        <v>2021</v>
      </c>
      <c r="AP8" s="8">
        <f>AO8</f>
        <v>2021</v>
      </c>
      <c r="AQ8" s="8">
        <f>AO8</f>
        <v>2021</v>
      </c>
      <c r="AR8" s="8">
        <f>AO8</f>
        <v>2021</v>
      </c>
      <c r="AS8" s="8">
        <f>AO8</f>
        <v>2021</v>
      </c>
      <c r="AT8" s="8">
        <f>AO8</f>
        <v>2021</v>
      </c>
      <c r="AU8" s="8">
        <f>AO8</f>
        <v>2021</v>
      </c>
      <c r="AV8" s="8">
        <f>AO8</f>
        <v>2021</v>
      </c>
      <c r="AW8" s="8">
        <f>AO8</f>
        <v>2021</v>
      </c>
      <c r="AX8" s="8">
        <f>AO8</f>
        <v>2021</v>
      </c>
      <c r="AY8" s="8">
        <f>AO8</f>
        <v>2021</v>
      </c>
      <c r="AZ8" s="8">
        <f>AO8</f>
        <v>2021</v>
      </c>
      <c r="BA8" s="8">
        <f>AO8+1</f>
        <v>2022</v>
      </c>
      <c r="BB8" s="8">
        <f>BA8</f>
        <v>2022</v>
      </c>
      <c r="BC8" s="8">
        <f>BA8</f>
        <v>2022</v>
      </c>
      <c r="BD8" s="8">
        <f>BA8</f>
        <v>2022</v>
      </c>
      <c r="BE8" s="8">
        <f>BA8</f>
        <v>2022</v>
      </c>
      <c r="BF8" s="8">
        <f>BA8</f>
        <v>2022</v>
      </c>
      <c r="BG8" s="8">
        <f>BA8</f>
        <v>2022</v>
      </c>
      <c r="BH8" s="8">
        <f>BA8</f>
        <v>2022</v>
      </c>
      <c r="BI8" s="8">
        <f>BA8</f>
        <v>2022</v>
      </c>
      <c r="BJ8" s="8">
        <f>BA8</f>
        <v>2022</v>
      </c>
      <c r="BK8" s="8">
        <f>BA8</f>
        <v>2022</v>
      </c>
      <c r="BL8" s="8">
        <f>BA8</f>
        <v>2022</v>
      </c>
      <c r="BM8" s="8">
        <f>BA8+1</f>
        <v>2023</v>
      </c>
      <c r="BN8" s="8">
        <f>BM8</f>
        <v>2023</v>
      </c>
      <c r="BO8" s="8">
        <f>BM8</f>
        <v>2023</v>
      </c>
      <c r="BP8" s="8">
        <f>BM8</f>
        <v>2023</v>
      </c>
      <c r="BQ8" s="8">
        <f>BM8</f>
        <v>2023</v>
      </c>
      <c r="BR8" s="8">
        <f>BM8</f>
        <v>2023</v>
      </c>
      <c r="BS8" s="8">
        <f>BM8</f>
        <v>2023</v>
      </c>
      <c r="BT8" s="8">
        <f>BM8</f>
        <v>2023</v>
      </c>
      <c r="BU8" s="8">
        <f>BM8</f>
        <v>2023</v>
      </c>
      <c r="BV8" s="8">
        <f>BM8</f>
        <v>2023</v>
      </c>
      <c r="BW8" s="8">
        <f>BM8</f>
        <v>2023</v>
      </c>
      <c r="BX8" s="8">
        <f>BM8</f>
        <v>2023</v>
      </c>
      <c r="BY8" s="8">
        <f>BM8+1</f>
        <v>2024</v>
      </c>
      <c r="BZ8" s="8">
        <f>BY8</f>
        <v>2024</v>
      </c>
      <c r="CA8" s="8">
        <f>BY8</f>
        <v>2024</v>
      </c>
      <c r="CB8" s="8">
        <f>BY8</f>
        <v>2024</v>
      </c>
      <c r="CC8" s="8">
        <f>BY8</f>
        <v>2024</v>
      </c>
      <c r="CD8" s="8">
        <f>BY8</f>
        <v>2024</v>
      </c>
      <c r="CE8" s="8">
        <f>BY8</f>
        <v>2024</v>
      </c>
      <c r="CF8" s="8">
        <f>BY8</f>
        <v>2024</v>
      </c>
      <c r="CG8" s="8">
        <f>BY8</f>
        <v>2024</v>
      </c>
      <c r="CH8" s="8">
        <f>BY8</f>
        <v>2024</v>
      </c>
      <c r="CI8" s="8">
        <f>BY8</f>
        <v>2024</v>
      </c>
      <c r="CJ8" s="8">
        <f>BY8</f>
        <v>2024</v>
      </c>
      <c r="CK8" s="8">
        <f>BY8+1</f>
        <v>2025</v>
      </c>
      <c r="CL8" s="8">
        <f>CK8</f>
        <v>2025</v>
      </c>
      <c r="CM8" s="8">
        <f>CK8</f>
        <v>2025</v>
      </c>
      <c r="CN8" s="8">
        <f>CK8</f>
        <v>2025</v>
      </c>
      <c r="CO8" s="8">
        <f>CK8</f>
        <v>2025</v>
      </c>
      <c r="CP8" s="8">
        <f>CK8</f>
        <v>2025</v>
      </c>
      <c r="CQ8" s="8">
        <f>CK8</f>
        <v>2025</v>
      </c>
      <c r="CR8" s="8">
        <f>CK8</f>
        <v>2025</v>
      </c>
      <c r="CS8" s="8">
        <f>CK8</f>
        <v>2025</v>
      </c>
      <c r="CT8" s="8">
        <f>CK8</f>
        <v>2025</v>
      </c>
      <c r="CU8" s="8">
        <f>CK8</f>
        <v>2025</v>
      </c>
      <c r="CV8" s="8">
        <f>CK8</f>
        <v>2025</v>
      </c>
      <c r="CW8" s="8">
        <f>CK8+1</f>
        <v>2026</v>
      </c>
      <c r="CX8" s="8">
        <f>CW8</f>
        <v>2026</v>
      </c>
      <c r="CY8" s="8">
        <f>CW8</f>
        <v>2026</v>
      </c>
      <c r="CZ8" s="8">
        <f>CW8</f>
        <v>2026</v>
      </c>
      <c r="DA8" s="8">
        <f>CW8</f>
        <v>2026</v>
      </c>
      <c r="DB8" s="8">
        <f>CW8</f>
        <v>2026</v>
      </c>
      <c r="DC8" s="8">
        <f>CW8</f>
        <v>2026</v>
      </c>
      <c r="DD8" s="8">
        <f>CW8</f>
        <v>2026</v>
      </c>
      <c r="DE8" s="8">
        <f>CW8</f>
        <v>2026</v>
      </c>
      <c r="DF8" s="8">
        <f>CW8</f>
        <v>2026</v>
      </c>
      <c r="DG8" s="8">
        <f>CW8</f>
        <v>2026</v>
      </c>
      <c r="DH8" s="8">
        <f>CW8</f>
        <v>2026</v>
      </c>
      <c r="DI8" s="8">
        <f>CW8+1</f>
        <v>2027</v>
      </c>
      <c r="DJ8" s="8">
        <f>DI8</f>
        <v>2027</v>
      </c>
      <c r="DK8" s="8">
        <f>DI8</f>
        <v>2027</v>
      </c>
      <c r="DL8" s="8">
        <f>DI8</f>
        <v>2027</v>
      </c>
      <c r="DM8" s="8">
        <f>DI8</f>
        <v>2027</v>
      </c>
      <c r="DN8" s="8">
        <f>DI8</f>
        <v>2027</v>
      </c>
      <c r="DO8" s="8">
        <f>DI8</f>
        <v>2027</v>
      </c>
      <c r="DP8" s="8">
        <f>DI8</f>
        <v>2027</v>
      </c>
      <c r="DQ8" s="8">
        <f>DI8</f>
        <v>2027</v>
      </c>
      <c r="DR8" s="8">
        <f>DI8</f>
        <v>2027</v>
      </c>
      <c r="DS8" s="8">
        <f>DI8</f>
        <v>2027</v>
      </c>
      <c r="DT8" s="8">
        <f>DI8</f>
        <v>2027</v>
      </c>
      <c r="DU8" s="8">
        <f>DI8+1</f>
        <v>2028</v>
      </c>
      <c r="DV8" s="8">
        <f>DU8</f>
        <v>2028</v>
      </c>
      <c r="DW8" s="8">
        <f>DU8</f>
        <v>2028</v>
      </c>
      <c r="DX8" s="8">
        <f>DU8</f>
        <v>2028</v>
      </c>
      <c r="DY8" s="8">
        <f>DU8</f>
        <v>2028</v>
      </c>
      <c r="DZ8" s="8">
        <f>DU8</f>
        <v>2028</v>
      </c>
      <c r="EA8" s="8">
        <f>DU8</f>
        <v>2028</v>
      </c>
      <c r="EB8" s="8">
        <f>DU8</f>
        <v>2028</v>
      </c>
      <c r="EC8" s="8">
        <f>DU8</f>
        <v>2028</v>
      </c>
      <c r="ED8" s="8">
        <f>DU8</f>
        <v>2028</v>
      </c>
      <c r="EE8" s="8">
        <f>DU8</f>
        <v>2028</v>
      </c>
      <c r="EF8" s="8">
        <f>DU8</f>
        <v>2028</v>
      </c>
      <c r="EG8" s="8">
        <f>DU8+1</f>
        <v>2029</v>
      </c>
      <c r="EH8" s="8">
        <f>EG8</f>
        <v>2029</v>
      </c>
      <c r="EI8" s="8">
        <f>EG8</f>
        <v>2029</v>
      </c>
      <c r="EJ8" s="8">
        <f>EG8</f>
        <v>2029</v>
      </c>
      <c r="EK8" s="8">
        <f>EG8</f>
        <v>2029</v>
      </c>
      <c r="EL8" s="8">
        <f>EG8</f>
        <v>2029</v>
      </c>
      <c r="EM8" s="8">
        <f>EG8</f>
        <v>2029</v>
      </c>
      <c r="EN8" s="8">
        <f>EG8</f>
        <v>2029</v>
      </c>
      <c r="EO8" s="8">
        <f>EG8</f>
        <v>2029</v>
      </c>
      <c r="EP8" s="8">
        <f>EG8</f>
        <v>2029</v>
      </c>
      <c r="EQ8" s="8">
        <f>EG8</f>
        <v>2029</v>
      </c>
      <c r="ER8" s="8">
        <f>EG8</f>
        <v>2029</v>
      </c>
      <c r="ES8" s="8">
        <f>EG8+1</f>
        <v>2030</v>
      </c>
      <c r="ET8" s="8">
        <f>ES8</f>
        <v>2030</v>
      </c>
      <c r="EU8" s="8">
        <f>ES8</f>
        <v>2030</v>
      </c>
      <c r="EV8" s="8">
        <f>ES8</f>
        <v>2030</v>
      </c>
      <c r="EW8" s="8">
        <f>ES8</f>
        <v>2030</v>
      </c>
      <c r="EX8" s="8">
        <f>ES8</f>
        <v>2030</v>
      </c>
      <c r="EY8" s="8">
        <f>ES8</f>
        <v>2030</v>
      </c>
      <c r="EZ8" s="8">
        <f>ES8</f>
        <v>2030</v>
      </c>
      <c r="FA8" s="8">
        <f>ES8</f>
        <v>2030</v>
      </c>
      <c r="FB8" s="8">
        <f>ES8</f>
        <v>2030</v>
      </c>
      <c r="FC8" s="8">
        <f>ES8</f>
        <v>2030</v>
      </c>
      <c r="FD8" s="8">
        <f>ES8</f>
        <v>2030</v>
      </c>
      <c r="FE8" s="8">
        <f>ES8+1</f>
        <v>2031</v>
      </c>
      <c r="FF8" s="8">
        <f>FE8</f>
        <v>2031</v>
      </c>
      <c r="FG8" s="8">
        <f>FE8</f>
        <v>2031</v>
      </c>
      <c r="FH8" s="8">
        <f>FE8</f>
        <v>2031</v>
      </c>
      <c r="FI8" s="8">
        <f>FE8</f>
        <v>2031</v>
      </c>
      <c r="FJ8" s="8">
        <f>FE8</f>
        <v>2031</v>
      </c>
      <c r="FK8" s="8">
        <f>FE8</f>
        <v>2031</v>
      </c>
      <c r="FL8" s="8">
        <f>FE8</f>
        <v>2031</v>
      </c>
      <c r="FM8" s="8">
        <f>FE8</f>
        <v>2031</v>
      </c>
      <c r="FN8" s="8">
        <f>FE8</f>
        <v>2031</v>
      </c>
      <c r="FO8" s="8">
        <f>FE8</f>
        <v>2031</v>
      </c>
      <c r="FP8" s="8">
        <f>FE8</f>
        <v>2031</v>
      </c>
      <c r="FQ8" s="8">
        <f>FE8+1</f>
        <v>2032</v>
      </c>
      <c r="FR8" s="8">
        <f>FQ8</f>
        <v>2032</v>
      </c>
      <c r="FS8" s="8">
        <f>FQ8</f>
        <v>2032</v>
      </c>
      <c r="FT8" s="8">
        <f>FQ8</f>
        <v>2032</v>
      </c>
      <c r="FU8" s="8">
        <f>FQ8</f>
        <v>2032</v>
      </c>
      <c r="FV8" s="8">
        <f>FQ8</f>
        <v>2032</v>
      </c>
      <c r="FW8" s="8">
        <f>FQ8</f>
        <v>2032</v>
      </c>
      <c r="FX8" s="8">
        <f>FQ8</f>
        <v>2032</v>
      </c>
      <c r="FY8" s="8">
        <f>FQ8</f>
        <v>2032</v>
      </c>
      <c r="FZ8" s="8">
        <f>FQ8</f>
        <v>2032</v>
      </c>
      <c r="GA8" s="8">
        <f>FQ8</f>
        <v>2032</v>
      </c>
      <c r="GB8" s="8">
        <f>FQ8</f>
        <v>2032</v>
      </c>
      <c r="GC8" s="8">
        <f>FQ8+1</f>
        <v>2033</v>
      </c>
      <c r="GD8" s="8">
        <f>GC8</f>
        <v>2033</v>
      </c>
      <c r="GE8" s="8">
        <f>GC8</f>
        <v>2033</v>
      </c>
      <c r="GF8" s="8">
        <f>GC8</f>
        <v>2033</v>
      </c>
      <c r="GG8" s="8">
        <f>GC8</f>
        <v>2033</v>
      </c>
      <c r="GH8" s="8">
        <f>GC8</f>
        <v>2033</v>
      </c>
      <c r="GI8" s="8">
        <f>GC8</f>
        <v>2033</v>
      </c>
      <c r="GJ8" s="8">
        <f>GC8</f>
        <v>2033</v>
      </c>
      <c r="GK8" s="8">
        <f>GC8</f>
        <v>2033</v>
      </c>
      <c r="GL8" s="8">
        <f>GC8</f>
        <v>2033</v>
      </c>
      <c r="GM8" s="8">
        <f>GC8</f>
        <v>2033</v>
      </c>
      <c r="GN8" s="8">
        <f>GC8</f>
        <v>2033</v>
      </c>
      <c r="GO8" s="8">
        <f>GC8+1</f>
        <v>2034</v>
      </c>
      <c r="GP8" s="8">
        <f>GO8</f>
        <v>2034</v>
      </c>
      <c r="GQ8" s="8">
        <f>GO8</f>
        <v>2034</v>
      </c>
      <c r="GR8" s="8">
        <f>GO8</f>
        <v>2034</v>
      </c>
      <c r="GS8" s="8">
        <f>GO8</f>
        <v>2034</v>
      </c>
      <c r="GT8" s="8">
        <f>GO8</f>
        <v>2034</v>
      </c>
      <c r="GU8" s="8">
        <f>GO8</f>
        <v>2034</v>
      </c>
      <c r="GV8" s="8">
        <f>GO8</f>
        <v>2034</v>
      </c>
      <c r="GW8" s="8">
        <f>GO8</f>
        <v>2034</v>
      </c>
      <c r="GX8" s="8">
        <f>GO8</f>
        <v>2034</v>
      </c>
      <c r="GY8" s="8">
        <f>GO8</f>
        <v>2034</v>
      </c>
      <c r="GZ8" s="8">
        <f>GO8</f>
        <v>2034</v>
      </c>
    </row>
    <row r="9" spans="1:208" x14ac:dyDescent="0.2">
      <c r="E9" s="8" t="s">
        <v>4</v>
      </c>
      <c r="F9" s="8" t="s">
        <v>5</v>
      </c>
      <c r="G9" s="8" t="s">
        <v>6</v>
      </c>
      <c r="H9" s="9" t="s">
        <v>7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9" t="s">
        <v>13</v>
      </c>
      <c r="O9" s="8" t="s">
        <v>14</v>
      </c>
      <c r="P9" s="8" t="s">
        <v>15</v>
      </c>
      <c r="Q9" s="8" t="s">
        <v>4</v>
      </c>
      <c r="R9" s="8" t="s">
        <v>5</v>
      </c>
      <c r="S9" s="8" t="s">
        <v>6</v>
      </c>
      <c r="T9" s="8" t="s">
        <v>7</v>
      </c>
      <c r="U9" s="8" t="s">
        <v>8</v>
      </c>
      <c r="V9" s="8" t="s">
        <v>9</v>
      </c>
      <c r="W9" s="8" t="s">
        <v>10</v>
      </c>
      <c r="X9" s="8" t="s">
        <v>11</v>
      </c>
      <c r="Y9" s="8" t="s">
        <v>12</v>
      </c>
      <c r="Z9" s="8" t="s">
        <v>13</v>
      </c>
      <c r="AA9" s="8" t="s">
        <v>14</v>
      </c>
      <c r="AB9" s="8" t="s">
        <v>15</v>
      </c>
      <c r="AC9" s="8" t="s">
        <v>4</v>
      </c>
      <c r="AD9" s="8" t="s">
        <v>5</v>
      </c>
      <c r="AE9" s="8" t="s">
        <v>6</v>
      </c>
      <c r="AF9" s="8" t="s">
        <v>7</v>
      </c>
      <c r="AG9" s="8" t="s">
        <v>8</v>
      </c>
      <c r="AH9" s="8" t="s">
        <v>9</v>
      </c>
      <c r="AI9" s="8" t="s">
        <v>10</v>
      </c>
      <c r="AJ9" s="8" t="s">
        <v>11</v>
      </c>
      <c r="AK9" s="8" t="s">
        <v>12</v>
      </c>
      <c r="AL9" s="8" t="s">
        <v>13</v>
      </c>
      <c r="AM9" s="8" t="s">
        <v>14</v>
      </c>
      <c r="AN9" s="8" t="s">
        <v>15</v>
      </c>
      <c r="AO9" s="8" t="s">
        <v>4</v>
      </c>
      <c r="AP9" s="8" t="s">
        <v>5</v>
      </c>
      <c r="AQ9" s="8" t="s">
        <v>6</v>
      </c>
      <c r="AR9" s="8" t="s">
        <v>7</v>
      </c>
      <c r="AS9" s="8" t="s">
        <v>8</v>
      </c>
      <c r="AT9" s="8" t="s">
        <v>9</v>
      </c>
      <c r="AU9" s="8" t="s">
        <v>10</v>
      </c>
      <c r="AV9" s="8" t="s">
        <v>11</v>
      </c>
      <c r="AW9" s="8" t="s">
        <v>12</v>
      </c>
      <c r="AX9" s="8" t="s">
        <v>13</v>
      </c>
      <c r="AY9" s="8" t="s">
        <v>14</v>
      </c>
      <c r="AZ9" s="8" t="s">
        <v>15</v>
      </c>
      <c r="BA9" s="8" t="s">
        <v>4</v>
      </c>
      <c r="BB9" s="8" t="s">
        <v>5</v>
      </c>
      <c r="BC9" s="8" t="s">
        <v>6</v>
      </c>
      <c r="BD9" s="8" t="s">
        <v>7</v>
      </c>
      <c r="BE9" s="8" t="s">
        <v>8</v>
      </c>
      <c r="BF9" s="8" t="s">
        <v>9</v>
      </c>
      <c r="BG9" s="8" t="s">
        <v>10</v>
      </c>
      <c r="BH9" s="8" t="s">
        <v>11</v>
      </c>
      <c r="BI9" s="8" t="s">
        <v>12</v>
      </c>
      <c r="BJ9" s="8" t="s">
        <v>13</v>
      </c>
      <c r="BK9" s="8" t="s">
        <v>14</v>
      </c>
      <c r="BL9" s="8" t="s">
        <v>15</v>
      </c>
      <c r="BM9" s="8" t="s">
        <v>4</v>
      </c>
      <c r="BN9" s="8" t="s">
        <v>5</v>
      </c>
      <c r="BO9" s="8" t="s">
        <v>6</v>
      </c>
      <c r="BP9" s="8" t="s">
        <v>7</v>
      </c>
      <c r="BQ9" s="8" t="s">
        <v>8</v>
      </c>
      <c r="BR9" s="8" t="s">
        <v>9</v>
      </c>
      <c r="BS9" s="8" t="s">
        <v>10</v>
      </c>
      <c r="BT9" s="8" t="s">
        <v>11</v>
      </c>
      <c r="BU9" s="8" t="s">
        <v>12</v>
      </c>
      <c r="BV9" s="8" t="s">
        <v>13</v>
      </c>
      <c r="BW9" s="8" t="s">
        <v>14</v>
      </c>
      <c r="BX9" s="8" t="s">
        <v>15</v>
      </c>
      <c r="BY9" s="8" t="s">
        <v>4</v>
      </c>
      <c r="BZ9" s="8" t="s">
        <v>5</v>
      </c>
      <c r="CA9" s="8" t="s">
        <v>6</v>
      </c>
      <c r="CB9" s="8" t="s">
        <v>7</v>
      </c>
      <c r="CC9" s="8" t="s">
        <v>8</v>
      </c>
      <c r="CD9" s="8" t="s">
        <v>9</v>
      </c>
      <c r="CE9" s="8" t="s">
        <v>10</v>
      </c>
      <c r="CF9" s="8" t="s">
        <v>11</v>
      </c>
      <c r="CG9" s="8" t="s">
        <v>12</v>
      </c>
      <c r="CH9" s="8" t="s">
        <v>13</v>
      </c>
      <c r="CI9" s="8" t="s">
        <v>14</v>
      </c>
      <c r="CJ9" s="8" t="s">
        <v>15</v>
      </c>
      <c r="CK9" s="8" t="s">
        <v>4</v>
      </c>
      <c r="CL9" s="8" t="s">
        <v>5</v>
      </c>
      <c r="CM9" s="8" t="s">
        <v>6</v>
      </c>
      <c r="CN9" s="8" t="s">
        <v>7</v>
      </c>
      <c r="CO9" s="8" t="s">
        <v>8</v>
      </c>
      <c r="CP9" s="8" t="s">
        <v>9</v>
      </c>
      <c r="CQ9" s="8" t="s">
        <v>10</v>
      </c>
      <c r="CR9" s="8" t="s">
        <v>11</v>
      </c>
      <c r="CS9" s="8" t="s">
        <v>12</v>
      </c>
      <c r="CT9" s="8" t="s">
        <v>13</v>
      </c>
      <c r="CU9" s="8" t="s">
        <v>14</v>
      </c>
      <c r="CV9" s="8" t="s">
        <v>15</v>
      </c>
      <c r="CW9" s="8" t="s">
        <v>4</v>
      </c>
      <c r="CX9" s="8" t="s">
        <v>5</v>
      </c>
      <c r="CY9" s="8" t="s">
        <v>6</v>
      </c>
      <c r="CZ9" s="8" t="s">
        <v>7</v>
      </c>
      <c r="DA9" s="8" t="s">
        <v>8</v>
      </c>
      <c r="DB9" s="8" t="s">
        <v>9</v>
      </c>
      <c r="DC9" s="8" t="s">
        <v>10</v>
      </c>
      <c r="DD9" s="8" t="s">
        <v>11</v>
      </c>
      <c r="DE9" s="8" t="s">
        <v>12</v>
      </c>
      <c r="DF9" s="8" t="s">
        <v>13</v>
      </c>
      <c r="DG9" s="8" t="s">
        <v>14</v>
      </c>
      <c r="DH9" s="8" t="s">
        <v>15</v>
      </c>
      <c r="DI9" s="8" t="s">
        <v>4</v>
      </c>
      <c r="DJ9" s="8" t="s">
        <v>5</v>
      </c>
      <c r="DK9" s="8" t="s">
        <v>6</v>
      </c>
      <c r="DL9" s="8" t="s">
        <v>7</v>
      </c>
      <c r="DM9" s="8" t="s">
        <v>8</v>
      </c>
      <c r="DN9" s="8" t="s">
        <v>9</v>
      </c>
      <c r="DO9" s="8" t="s">
        <v>10</v>
      </c>
      <c r="DP9" s="8" t="s">
        <v>11</v>
      </c>
      <c r="DQ9" s="8" t="s">
        <v>12</v>
      </c>
      <c r="DR9" s="8" t="s">
        <v>13</v>
      </c>
      <c r="DS9" s="8" t="s">
        <v>14</v>
      </c>
      <c r="DT9" s="8" t="s">
        <v>15</v>
      </c>
      <c r="DU9" s="8" t="s">
        <v>4</v>
      </c>
      <c r="DV9" s="8" t="s">
        <v>5</v>
      </c>
      <c r="DW9" s="8" t="s">
        <v>6</v>
      </c>
      <c r="DX9" s="8" t="s">
        <v>7</v>
      </c>
      <c r="DY9" s="8" t="s">
        <v>8</v>
      </c>
      <c r="DZ9" s="8" t="s">
        <v>9</v>
      </c>
      <c r="EA9" s="8" t="s">
        <v>10</v>
      </c>
      <c r="EB9" s="8" t="s">
        <v>11</v>
      </c>
      <c r="EC9" s="8" t="s">
        <v>12</v>
      </c>
      <c r="ED9" s="8" t="s">
        <v>13</v>
      </c>
      <c r="EE9" s="8" t="s">
        <v>14</v>
      </c>
      <c r="EF9" s="8" t="s">
        <v>15</v>
      </c>
      <c r="EG9" s="8" t="s">
        <v>4</v>
      </c>
      <c r="EH9" s="8" t="s">
        <v>5</v>
      </c>
      <c r="EI9" s="8" t="s">
        <v>6</v>
      </c>
      <c r="EJ9" s="8" t="s">
        <v>7</v>
      </c>
      <c r="EK9" s="8" t="s">
        <v>8</v>
      </c>
      <c r="EL9" s="8" t="s">
        <v>9</v>
      </c>
      <c r="EM9" s="8" t="s">
        <v>10</v>
      </c>
      <c r="EN9" s="8" t="s">
        <v>11</v>
      </c>
      <c r="EO9" s="8" t="s">
        <v>12</v>
      </c>
      <c r="EP9" s="8" t="s">
        <v>13</v>
      </c>
      <c r="EQ9" s="8" t="s">
        <v>14</v>
      </c>
      <c r="ER9" s="8" t="s">
        <v>15</v>
      </c>
      <c r="ES9" s="8" t="s">
        <v>4</v>
      </c>
      <c r="ET9" s="8" t="s">
        <v>5</v>
      </c>
      <c r="EU9" s="8" t="s">
        <v>6</v>
      </c>
      <c r="EV9" s="8" t="s">
        <v>7</v>
      </c>
      <c r="EW9" s="8" t="s">
        <v>8</v>
      </c>
      <c r="EX9" s="8" t="s">
        <v>9</v>
      </c>
      <c r="EY9" s="8" t="s">
        <v>10</v>
      </c>
      <c r="EZ9" s="8" t="s">
        <v>11</v>
      </c>
      <c r="FA9" s="8" t="s">
        <v>12</v>
      </c>
      <c r="FB9" s="8" t="s">
        <v>13</v>
      </c>
      <c r="FC9" s="8" t="s">
        <v>14</v>
      </c>
      <c r="FD9" s="8" t="s">
        <v>15</v>
      </c>
      <c r="FE9" s="8" t="s">
        <v>4</v>
      </c>
      <c r="FF9" s="8" t="s">
        <v>5</v>
      </c>
      <c r="FG9" s="8" t="s">
        <v>6</v>
      </c>
      <c r="FH9" s="8" t="s">
        <v>7</v>
      </c>
      <c r="FI9" s="8" t="s">
        <v>8</v>
      </c>
      <c r="FJ9" s="8" t="s">
        <v>9</v>
      </c>
      <c r="FK9" s="8" t="s">
        <v>10</v>
      </c>
      <c r="FL9" s="8" t="s">
        <v>11</v>
      </c>
      <c r="FM9" s="8" t="s">
        <v>12</v>
      </c>
      <c r="FN9" s="8" t="s">
        <v>13</v>
      </c>
      <c r="FO9" s="8" t="s">
        <v>14</v>
      </c>
      <c r="FP9" s="8" t="s">
        <v>15</v>
      </c>
      <c r="FQ9" s="8" t="s">
        <v>4</v>
      </c>
      <c r="FR9" s="8" t="s">
        <v>5</v>
      </c>
      <c r="FS9" s="8" t="s">
        <v>6</v>
      </c>
      <c r="FT9" s="8" t="s">
        <v>7</v>
      </c>
      <c r="FU9" s="8" t="s">
        <v>8</v>
      </c>
      <c r="FV9" s="8" t="s">
        <v>9</v>
      </c>
      <c r="FW9" s="8" t="s">
        <v>10</v>
      </c>
      <c r="FX9" s="8" t="s">
        <v>11</v>
      </c>
      <c r="FY9" s="8" t="s">
        <v>12</v>
      </c>
      <c r="FZ9" s="8" t="s">
        <v>13</v>
      </c>
      <c r="GA9" s="8" t="s">
        <v>14</v>
      </c>
      <c r="GB9" s="8" t="s">
        <v>15</v>
      </c>
      <c r="GC9" s="8" t="s">
        <v>4</v>
      </c>
      <c r="GD9" s="8" t="s">
        <v>5</v>
      </c>
      <c r="GE9" s="8" t="s">
        <v>6</v>
      </c>
      <c r="GF9" s="8" t="s">
        <v>7</v>
      </c>
      <c r="GG9" s="8" t="s">
        <v>8</v>
      </c>
      <c r="GH9" s="8" t="s">
        <v>9</v>
      </c>
      <c r="GI9" s="8" t="s">
        <v>10</v>
      </c>
      <c r="GJ9" s="8" t="s">
        <v>11</v>
      </c>
      <c r="GK9" s="8" t="s">
        <v>12</v>
      </c>
      <c r="GL9" s="8" t="s">
        <v>13</v>
      </c>
      <c r="GM9" s="8" t="s">
        <v>14</v>
      </c>
      <c r="GN9" s="8" t="s">
        <v>15</v>
      </c>
      <c r="GO9" s="8" t="s">
        <v>4</v>
      </c>
      <c r="GP9" s="8" t="s">
        <v>5</v>
      </c>
      <c r="GQ9" s="8" t="s">
        <v>6</v>
      </c>
      <c r="GR9" s="8" t="s">
        <v>7</v>
      </c>
      <c r="GS9" s="8" t="s">
        <v>8</v>
      </c>
      <c r="GT9" s="8" t="s">
        <v>9</v>
      </c>
      <c r="GU9" s="8" t="s">
        <v>10</v>
      </c>
      <c r="GV9" s="8" t="s">
        <v>11</v>
      </c>
      <c r="GW9" s="8" t="s">
        <v>12</v>
      </c>
      <c r="GX9" s="8" t="s">
        <v>13</v>
      </c>
      <c r="GY9" s="8" t="s">
        <v>14</v>
      </c>
      <c r="GZ9" s="8" t="s">
        <v>15</v>
      </c>
    </row>
    <row r="10" spans="1:208" x14ac:dyDescent="0.2">
      <c r="A10" s="51"/>
      <c r="D10" s="52"/>
    </row>
    <row r="11" spans="1:208" x14ac:dyDescent="0.2">
      <c r="A11" s="51" t="s">
        <v>37</v>
      </c>
      <c r="B11" s="53" t="s">
        <v>38</v>
      </c>
      <c r="C11" s="53"/>
      <c r="D11" s="54" t="s">
        <v>19</v>
      </c>
      <c r="E11" s="68">
        <v>411882000</v>
      </c>
      <c r="F11" s="68">
        <v>269232000</v>
      </c>
      <c r="G11" s="68">
        <v>24510000</v>
      </c>
      <c r="H11" s="68">
        <v>8315400</v>
      </c>
      <c r="I11" s="68">
        <v>19193000</v>
      </c>
      <c r="J11" s="68">
        <v>175189300</v>
      </c>
      <c r="K11" s="68">
        <v>396565790</v>
      </c>
      <c r="L11" s="68">
        <v>366220980</v>
      </c>
      <c r="M11" s="68">
        <v>279612999.99999899</v>
      </c>
      <c r="N11" s="68">
        <v>320606999.99999893</v>
      </c>
      <c r="O11" s="68">
        <v>296827999.99999988</v>
      </c>
      <c r="P11" s="68">
        <v>373721999.99999887</v>
      </c>
      <c r="Q11" s="68">
        <v>394251800.00000006</v>
      </c>
      <c r="R11" s="68">
        <v>304785999.99999899</v>
      </c>
      <c r="S11" s="68">
        <v>382951999.99999988</v>
      </c>
      <c r="T11" s="68">
        <v>4633000</v>
      </c>
      <c r="U11" s="68">
        <v>315658459.99999994</v>
      </c>
      <c r="V11" s="68">
        <v>349575790</v>
      </c>
      <c r="W11" s="68">
        <v>416754700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  <c r="AI11" s="68">
        <v>0</v>
      </c>
      <c r="AJ11" s="68">
        <v>0</v>
      </c>
      <c r="AK11" s="68">
        <v>0</v>
      </c>
      <c r="AL11" s="68">
        <v>0</v>
      </c>
      <c r="AM11" s="68">
        <v>0</v>
      </c>
      <c r="AN11" s="68">
        <v>0</v>
      </c>
      <c r="AO11" s="68">
        <v>0</v>
      </c>
      <c r="AP11" s="68">
        <v>0</v>
      </c>
      <c r="AQ11" s="68">
        <v>0</v>
      </c>
      <c r="AR11" s="68">
        <v>0</v>
      </c>
      <c r="AS11" s="68">
        <v>0</v>
      </c>
      <c r="AT11" s="68">
        <v>0</v>
      </c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>
        <v>0</v>
      </c>
      <c r="BV11" s="68">
        <v>0</v>
      </c>
      <c r="BW11" s="68">
        <v>0</v>
      </c>
      <c r="BX11" s="68">
        <v>0</v>
      </c>
      <c r="BY11" s="68">
        <v>0</v>
      </c>
      <c r="BZ11" s="68">
        <v>0</v>
      </c>
      <c r="CA11" s="68">
        <v>0</v>
      </c>
      <c r="CB11" s="68">
        <v>0</v>
      </c>
      <c r="CC11" s="68">
        <v>0</v>
      </c>
      <c r="CD11" s="68">
        <v>0</v>
      </c>
      <c r="CE11" s="68">
        <v>0</v>
      </c>
      <c r="CF11" s="68">
        <v>0</v>
      </c>
      <c r="CG11" s="68">
        <v>0</v>
      </c>
      <c r="CH11" s="68">
        <v>0</v>
      </c>
      <c r="CI11" s="68">
        <v>0</v>
      </c>
      <c r="CJ11" s="68">
        <v>0</v>
      </c>
      <c r="CK11" s="68">
        <v>0</v>
      </c>
      <c r="CL11" s="68">
        <v>0</v>
      </c>
      <c r="CM11" s="68">
        <v>0</v>
      </c>
      <c r="CN11" s="68">
        <v>0</v>
      </c>
      <c r="CO11" s="68">
        <v>0</v>
      </c>
      <c r="CP11" s="68">
        <v>0</v>
      </c>
      <c r="CQ11" s="68">
        <v>0</v>
      </c>
      <c r="CR11" s="68">
        <v>0</v>
      </c>
      <c r="CS11" s="68">
        <v>0</v>
      </c>
      <c r="CT11" s="68">
        <v>0</v>
      </c>
      <c r="CU11" s="68">
        <v>0</v>
      </c>
      <c r="CV11" s="68">
        <v>0</v>
      </c>
      <c r="CW11" s="68">
        <v>0</v>
      </c>
      <c r="CX11" s="68">
        <v>0</v>
      </c>
      <c r="CY11" s="68">
        <v>0</v>
      </c>
      <c r="CZ11" s="68">
        <v>0</v>
      </c>
      <c r="DA11" s="68">
        <v>0</v>
      </c>
      <c r="DB11" s="68">
        <v>0</v>
      </c>
      <c r="DC11" s="68">
        <v>0</v>
      </c>
      <c r="DD11" s="68">
        <v>0</v>
      </c>
      <c r="DE11" s="68">
        <v>0</v>
      </c>
      <c r="DF11" s="68">
        <v>0</v>
      </c>
      <c r="DG11" s="68">
        <v>0</v>
      </c>
      <c r="DH11" s="68">
        <v>0</v>
      </c>
      <c r="DI11" s="68">
        <v>0</v>
      </c>
      <c r="DJ11" s="68">
        <v>0</v>
      </c>
      <c r="DK11" s="68">
        <v>0</v>
      </c>
      <c r="DL11" s="68">
        <v>0</v>
      </c>
      <c r="DM11" s="68">
        <v>0</v>
      </c>
      <c r="DN11" s="68">
        <v>0</v>
      </c>
      <c r="DO11" s="68">
        <v>0</v>
      </c>
      <c r="DP11" s="68">
        <v>0</v>
      </c>
      <c r="DQ11" s="68">
        <v>0</v>
      </c>
      <c r="DR11" s="68">
        <v>0</v>
      </c>
      <c r="DS11" s="68">
        <v>0</v>
      </c>
      <c r="DT11" s="68">
        <v>0</v>
      </c>
      <c r="DU11" s="68">
        <v>0</v>
      </c>
      <c r="DV11" s="68">
        <v>0</v>
      </c>
      <c r="DW11" s="68">
        <v>0</v>
      </c>
      <c r="DX11" s="68">
        <v>0</v>
      </c>
      <c r="DY11" s="68">
        <v>0</v>
      </c>
      <c r="DZ11" s="68">
        <v>0</v>
      </c>
      <c r="EA11" s="68">
        <v>0</v>
      </c>
      <c r="EB11" s="68">
        <v>0</v>
      </c>
      <c r="EC11" s="68">
        <v>0</v>
      </c>
      <c r="ED11" s="68">
        <v>0</v>
      </c>
      <c r="EE11" s="68">
        <v>0</v>
      </c>
      <c r="EF11" s="68">
        <v>0</v>
      </c>
      <c r="EG11" s="68">
        <v>0</v>
      </c>
      <c r="EH11" s="68">
        <v>0</v>
      </c>
      <c r="EI11" s="68">
        <v>0</v>
      </c>
      <c r="EJ11" s="68">
        <v>0</v>
      </c>
      <c r="EK11" s="68">
        <v>0</v>
      </c>
      <c r="EL11" s="68">
        <v>0</v>
      </c>
      <c r="EM11" s="68">
        <v>0</v>
      </c>
      <c r="EN11" s="68">
        <v>0</v>
      </c>
      <c r="EO11" s="68">
        <v>0</v>
      </c>
      <c r="EP11" s="68">
        <v>0</v>
      </c>
      <c r="EQ11" s="68">
        <v>0</v>
      </c>
      <c r="ER11" s="68">
        <v>0</v>
      </c>
      <c r="ES11" s="68">
        <v>0</v>
      </c>
      <c r="ET11" s="68">
        <v>0</v>
      </c>
      <c r="EU11" s="68">
        <v>0</v>
      </c>
      <c r="EV11" s="68">
        <v>0</v>
      </c>
      <c r="EW11" s="68">
        <v>0</v>
      </c>
      <c r="EX11" s="68">
        <v>0</v>
      </c>
      <c r="EY11" s="68">
        <v>0</v>
      </c>
      <c r="EZ11" s="68">
        <v>0</v>
      </c>
      <c r="FA11" s="68">
        <v>0</v>
      </c>
      <c r="FB11" s="68">
        <v>0</v>
      </c>
      <c r="FC11" s="68">
        <v>0</v>
      </c>
      <c r="FD11" s="68">
        <v>0</v>
      </c>
      <c r="FE11" s="68">
        <v>0</v>
      </c>
      <c r="FF11" s="68">
        <v>0</v>
      </c>
      <c r="FG11" s="68">
        <v>0</v>
      </c>
      <c r="FH11" s="68">
        <v>0</v>
      </c>
      <c r="FI11" s="68">
        <v>0</v>
      </c>
      <c r="FJ11" s="68">
        <v>0</v>
      </c>
      <c r="FK11" s="68">
        <v>0</v>
      </c>
      <c r="FL11" s="68">
        <v>0</v>
      </c>
      <c r="FM11" s="68">
        <v>0</v>
      </c>
      <c r="FN11" s="68">
        <v>0</v>
      </c>
      <c r="FO11" s="68">
        <v>0</v>
      </c>
      <c r="FP11" s="68">
        <v>0</v>
      </c>
      <c r="FQ11" s="68">
        <v>0</v>
      </c>
      <c r="FR11" s="68">
        <v>0</v>
      </c>
      <c r="FS11" s="68">
        <v>0</v>
      </c>
      <c r="FT11" s="68">
        <v>0</v>
      </c>
      <c r="FU11" s="68">
        <v>0</v>
      </c>
      <c r="FV11" s="68">
        <v>0</v>
      </c>
      <c r="FW11" s="68">
        <v>0</v>
      </c>
      <c r="FX11" s="68">
        <v>0</v>
      </c>
      <c r="FY11" s="68">
        <v>0</v>
      </c>
      <c r="FZ11" s="68">
        <v>0</v>
      </c>
      <c r="GA11" s="68">
        <v>0</v>
      </c>
      <c r="GB11" s="68">
        <v>0</v>
      </c>
      <c r="GC11" s="68">
        <v>0</v>
      </c>
      <c r="GD11" s="68">
        <v>0</v>
      </c>
      <c r="GE11" s="68">
        <v>0</v>
      </c>
      <c r="GF11" s="68">
        <v>0</v>
      </c>
      <c r="GG11" s="68">
        <v>0</v>
      </c>
      <c r="GH11" s="68">
        <v>0</v>
      </c>
      <c r="GI11" s="68">
        <v>0</v>
      </c>
      <c r="GJ11" s="68">
        <v>0</v>
      </c>
      <c r="GK11" s="68">
        <v>0</v>
      </c>
      <c r="GL11" s="68">
        <v>0</v>
      </c>
      <c r="GM11" s="68">
        <v>0</v>
      </c>
      <c r="GN11" s="68">
        <v>0</v>
      </c>
      <c r="GO11" s="68">
        <v>0</v>
      </c>
      <c r="GP11" s="68">
        <v>0</v>
      </c>
      <c r="GQ11" s="68">
        <v>0</v>
      </c>
      <c r="GR11" s="68">
        <v>0</v>
      </c>
      <c r="GS11" s="68">
        <v>0</v>
      </c>
      <c r="GT11" s="68">
        <v>0</v>
      </c>
      <c r="GU11" s="68">
        <v>0</v>
      </c>
      <c r="GV11" s="68">
        <v>0</v>
      </c>
      <c r="GW11" s="68">
        <v>0</v>
      </c>
      <c r="GX11" s="68">
        <v>0</v>
      </c>
      <c r="GY11" s="68">
        <v>0</v>
      </c>
      <c r="GZ11" s="68">
        <v>0</v>
      </c>
    </row>
    <row r="12" spans="1:208" x14ac:dyDescent="0.2">
      <c r="A12" s="51"/>
      <c r="D12" s="56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</row>
    <row r="13" spans="1:208" x14ac:dyDescent="0.2">
      <c r="A13" s="51"/>
      <c r="B13" s="57" t="s">
        <v>39</v>
      </c>
      <c r="C13" s="58"/>
      <c r="D13" s="54" t="s">
        <v>19</v>
      </c>
      <c r="E13" s="69">
        <v>29640370</v>
      </c>
      <c r="F13" s="69">
        <v>61892660</v>
      </c>
      <c r="G13" s="69">
        <v>322578010</v>
      </c>
      <c r="H13" s="69">
        <v>299022580</v>
      </c>
      <c r="I13" s="69">
        <v>357311776</v>
      </c>
      <c r="J13" s="69">
        <v>231253798</v>
      </c>
      <c r="K13" s="69">
        <v>45972965</v>
      </c>
      <c r="L13" s="69">
        <v>65722752</v>
      </c>
      <c r="M13" s="69">
        <v>109200245</v>
      </c>
      <c r="N13" s="69">
        <v>60573756</v>
      </c>
      <c r="O13" s="69">
        <v>75347290</v>
      </c>
      <c r="P13" s="69">
        <v>30175260</v>
      </c>
      <c r="Q13" s="69">
        <v>20192284</v>
      </c>
      <c r="R13" s="69">
        <v>52763250</v>
      </c>
      <c r="S13" s="69">
        <v>13306215</v>
      </c>
      <c r="T13" s="69">
        <v>293536120</v>
      </c>
      <c r="U13" s="69">
        <v>55561939</v>
      </c>
      <c r="V13" s="69">
        <v>23826966</v>
      </c>
      <c r="W13" s="69">
        <v>44440305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  <c r="DJ13" s="69">
        <v>0</v>
      </c>
      <c r="DK13" s="69">
        <v>0</v>
      </c>
      <c r="DL13" s="69">
        <v>0</v>
      </c>
      <c r="DM13" s="69">
        <v>0</v>
      </c>
      <c r="DN13" s="69">
        <v>0</v>
      </c>
      <c r="DO13" s="69">
        <v>0</v>
      </c>
      <c r="DP13" s="69">
        <v>0</v>
      </c>
      <c r="DQ13" s="69">
        <v>0</v>
      </c>
      <c r="DR13" s="69">
        <v>0</v>
      </c>
      <c r="DS13" s="69">
        <v>0</v>
      </c>
      <c r="DT13" s="69">
        <v>0</v>
      </c>
      <c r="DU13" s="69">
        <v>0</v>
      </c>
      <c r="DV13" s="69">
        <v>0</v>
      </c>
      <c r="DW13" s="69">
        <v>0</v>
      </c>
      <c r="DX13" s="69">
        <v>0</v>
      </c>
      <c r="DY13" s="69">
        <v>0</v>
      </c>
      <c r="DZ13" s="69">
        <v>0</v>
      </c>
      <c r="EA13" s="69">
        <v>0</v>
      </c>
      <c r="EB13" s="69">
        <v>0</v>
      </c>
      <c r="EC13" s="69">
        <v>0</v>
      </c>
      <c r="ED13" s="69">
        <v>0</v>
      </c>
      <c r="EE13" s="69">
        <v>0</v>
      </c>
      <c r="EF13" s="69">
        <v>0</v>
      </c>
      <c r="EG13" s="69">
        <v>0</v>
      </c>
      <c r="EH13" s="69">
        <v>0</v>
      </c>
      <c r="EI13" s="69">
        <v>0</v>
      </c>
      <c r="EJ13" s="69">
        <v>0</v>
      </c>
      <c r="EK13" s="69">
        <v>0</v>
      </c>
      <c r="EL13" s="69">
        <v>0</v>
      </c>
      <c r="EM13" s="69">
        <v>0</v>
      </c>
      <c r="EN13" s="69">
        <v>0</v>
      </c>
      <c r="EO13" s="69">
        <v>0</v>
      </c>
      <c r="EP13" s="69">
        <v>0</v>
      </c>
      <c r="EQ13" s="69">
        <v>0</v>
      </c>
      <c r="ER13" s="69">
        <v>0</v>
      </c>
      <c r="ES13" s="69">
        <v>0</v>
      </c>
      <c r="ET13" s="69">
        <v>0</v>
      </c>
      <c r="EU13" s="69">
        <v>0</v>
      </c>
      <c r="EV13" s="69">
        <v>0</v>
      </c>
      <c r="EW13" s="69">
        <v>0</v>
      </c>
      <c r="EX13" s="69">
        <v>0</v>
      </c>
      <c r="EY13" s="69">
        <v>0</v>
      </c>
      <c r="EZ13" s="69">
        <v>0</v>
      </c>
      <c r="FA13" s="69">
        <v>0</v>
      </c>
      <c r="FB13" s="69">
        <v>0</v>
      </c>
      <c r="FC13" s="69">
        <v>0</v>
      </c>
      <c r="FD13" s="69">
        <v>0</v>
      </c>
      <c r="FE13" s="69">
        <v>0</v>
      </c>
      <c r="FF13" s="69">
        <v>0</v>
      </c>
      <c r="FG13" s="69">
        <v>0</v>
      </c>
      <c r="FH13" s="69">
        <v>0</v>
      </c>
      <c r="FI13" s="69">
        <v>0</v>
      </c>
      <c r="FJ13" s="69">
        <v>0</v>
      </c>
      <c r="FK13" s="69">
        <v>0</v>
      </c>
      <c r="FL13" s="69">
        <v>0</v>
      </c>
      <c r="FM13" s="69">
        <v>0</v>
      </c>
      <c r="FN13" s="69">
        <v>0</v>
      </c>
      <c r="FO13" s="69">
        <v>0</v>
      </c>
      <c r="FP13" s="69">
        <v>0</v>
      </c>
      <c r="FQ13" s="69">
        <v>0</v>
      </c>
      <c r="FR13" s="69">
        <v>0</v>
      </c>
      <c r="FS13" s="69">
        <v>0</v>
      </c>
      <c r="FT13" s="69">
        <v>0</v>
      </c>
      <c r="FU13" s="69">
        <v>0</v>
      </c>
      <c r="FV13" s="69">
        <v>0</v>
      </c>
      <c r="FW13" s="69">
        <v>0</v>
      </c>
      <c r="FX13" s="69">
        <v>0</v>
      </c>
      <c r="FY13" s="69">
        <v>0</v>
      </c>
      <c r="FZ13" s="69">
        <v>0</v>
      </c>
      <c r="GA13" s="69">
        <v>0</v>
      </c>
      <c r="GB13" s="69">
        <v>0</v>
      </c>
      <c r="GC13" s="69">
        <v>0</v>
      </c>
      <c r="GD13" s="69">
        <v>0</v>
      </c>
      <c r="GE13" s="69">
        <v>0</v>
      </c>
      <c r="GF13" s="69">
        <v>0</v>
      </c>
      <c r="GG13" s="69">
        <v>0</v>
      </c>
      <c r="GH13" s="69">
        <v>0</v>
      </c>
      <c r="GI13" s="69">
        <v>0</v>
      </c>
      <c r="GJ13" s="69">
        <v>0</v>
      </c>
      <c r="GK13" s="69">
        <v>0</v>
      </c>
      <c r="GL13" s="69">
        <v>0</v>
      </c>
      <c r="GM13" s="69">
        <v>0</v>
      </c>
      <c r="GN13" s="69">
        <v>0</v>
      </c>
      <c r="GO13" s="69">
        <v>0</v>
      </c>
      <c r="GP13" s="69">
        <v>0</v>
      </c>
      <c r="GQ13" s="69">
        <v>0</v>
      </c>
      <c r="GR13" s="69">
        <v>0</v>
      </c>
      <c r="GS13" s="69">
        <v>0</v>
      </c>
      <c r="GT13" s="69">
        <v>0</v>
      </c>
      <c r="GU13" s="69">
        <v>0</v>
      </c>
      <c r="GV13" s="69">
        <v>0</v>
      </c>
      <c r="GW13" s="69">
        <v>0</v>
      </c>
      <c r="GX13" s="69">
        <v>0</v>
      </c>
      <c r="GY13" s="69">
        <v>0</v>
      </c>
      <c r="GZ13" s="69">
        <v>0</v>
      </c>
    </row>
    <row r="14" spans="1:208" x14ac:dyDescent="0.2">
      <c r="A14" s="51"/>
      <c r="D14" s="56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</row>
    <row r="15" spans="1:208" x14ac:dyDescent="0.2">
      <c r="A15" s="51"/>
      <c r="B15" s="60" t="s">
        <v>40</v>
      </c>
      <c r="C15" s="60"/>
      <c r="D15" s="56"/>
      <c r="E15" s="59">
        <f>SUM(E11:E13)</f>
        <v>441522370</v>
      </c>
      <c r="F15" s="59">
        <f t="shared" ref="F15" si="0">SUM(F11:F13)</f>
        <v>331124660</v>
      </c>
      <c r="G15" s="59">
        <f t="shared" ref="G15:BR15" si="1">SUM(G11:G13)</f>
        <v>347088010</v>
      </c>
      <c r="H15" s="59">
        <f t="shared" si="1"/>
        <v>307337980</v>
      </c>
      <c r="I15" s="59">
        <f t="shared" si="1"/>
        <v>376504776</v>
      </c>
      <c r="J15" s="59">
        <f t="shared" si="1"/>
        <v>406443098</v>
      </c>
      <c r="K15" s="59">
        <f t="shared" si="1"/>
        <v>442538755</v>
      </c>
      <c r="L15" s="59">
        <f t="shared" si="1"/>
        <v>431943732</v>
      </c>
      <c r="M15" s="59">
        <f t="shared" si="1"/>
        <v>388813244.99999899</v>
      </c>
      <c r="N15" s="59">
        <f t="shared" si="1"/>
        <v>381180755.99999893</v>
      </c>
      <c r="O15" s="59">
        <f t="shared" si="1"/>
        <v>372175289.99999988</v>
      </c>
      <c r="P15" s="59">
        <f t="shared" si="1"/>
        <v>403897259.99999887</v>
      </c>
      <c r="Q15" s="59">
        <f>SUM(Q11:Q13)</f>
        <v>414444084.00000006</v>
      </c>
      <c r="R15" s="59">
        <f t="shared" ref="R15:S15" si="2">SUM(R11:R13)</f>
        <v>357549249.99999899</v>
      </c>
      <c r="S15" s="59">
        <f t="shared" si="2"/>
        <v>396258214.99999988</v>
      </c>
      <c r="T15" s="59">
        <f t="shared" si="1"/>
        <v>298169120</v>
      </c>
      <c r="U15" s="59">
        <f t="shared" si="1"/>
        <v>371220398.99999994</v>
      </c>
      <c r="V15" s="59">
        <f t="shared" si="1"/>
        <v>373402756</v>
      </c>
      <c r="W15" s="59">
        <f t="shared" si="1"/>
        <v>461195005</v>
      </c>
      <c r="X15" s="59">
        <f t="shared" si="1"/>
        <v>0</v>
      </c>
      <c r="Y15" s="59">
        <f t="shared" si="1"/>
        <v>0</v>
      </c>
      <c r="Z15" s="59">
        <f t="shared" si="1"/>
        <v>0</v>
      </c>
      <c r="AA15" s="59">
        <f t="shared" si="1"/>
        <v>0</v>
      </c>
      <c r="AB15" s="59">
        <f t="shared" si="1"/>
        <v>0</v>
      </c>
      <c r="AC15" s="59">
        <f t="shared" si="1"/>
        <v>0</v>
      </c>
      <c r="AD15" s="59">
        <f t="shared" si="1"/>
        <v>0</v>
      </c>
      <c r="AE15" s="59">
        <f t="shared" si="1"/>
        <v>0</v>
      </c>
      <c r="AF15" s="59">
        <f t="shared" si="1"/>
        <v>0</v>
      </c>
      <c r="AG15" s="59">
        <f t="shared" si="1"/>
        <v>0</v>
      </c>
      <c r="AH15" s="59">
        <f t="shared" si="1"/>
        <v>0</v>
      </c>
      <c r="AI15" s="59">
        <f t="shared" si="1"/>
        <v>0</v>
      </c>
      <c r="AJ15" s="59">
        <f t="shared" si="1"/>
        <v>0</v>
      </c>
      <c r="AK15" s="59">
        <f t="shared" si="1"/>
        <v>0</v>
      </c>
      <c r="AL15" s="59">
        <f t="shared" si="1"/>
        <v>0</v>
      </c>
      <c r="AM15" s="59">
        <f t="shared" si="1"/>
        <v>0</v>
      </c>
      <c r="AN15" s="59">
        <f t="shared" si="1"/>
        <v>0</v>
      </c>
      <c r="AO15" s="59">
        <f t="shared" si="1"/>
        <v>0</v>
      </c>
      <c r="AP15" s="59">
        <f t="shared" si="1"/>
        <v>0</v>
      </c>
      <c r="AQ15" s="59">
        <f t="shared" si="1"/>
        <v>0</v>
      </c>
      <c r="AR15" s="59">
        <f t="shared" si="1"/>
        <v>0</v>
      </c>
      <c r="AS15" s="59">
        <f t="shared" si="1"/>
        <v>0</v>
      </c>
      <c r="AT15" s="59">
        <f t="shared" si="1"/>
        <v>0</v>
      </c>
      <c r="AU15" s="59">
        <f t="shared" si="1"/>
        <v>0</v>
      </c>
      <c r="AV15" s="59">
        <f t="shared" si="1"/>
        <v>0</v>
      </c>
      <c r="AW15" s="59">
        <f t="shared" si="1"/>
        <v>0</v>
      </c>
      <c r="AX15" s="59">
        <f t="shared" si="1"/>
        <v>0</v>
      </c>
      <c r="AY15" s="59">
        <f t="shared" si="1"/>
        <v>0</v>
      </c>
      <c r="AZ15" s="59">
        <f t="shared" si="1"/>
        <v>0</v>
      </c>
      <c r="BA15" s="59">
        <f t="shared" si="1"/>
        <v>0</v>
      </c>
      <c r="BB15" s="59">
        <f t="shared" si="1"/>
        <v>0</v>
      </c>
      <c r="BC15" s="59">
        <f t="shared" si="1"/>
        <v>0</v>
      </c>
      <c r="BD15" s="59">
        <f t="shared" si="1"/>
        <v>0</v>
      </c>
      <c r="BE15" s="59">
        <f t="shared" si="1"/>
        <v>0</v>
      </c>
      <c r="BF15" s="59">
        <f t="shared" si="1"/>
        <v>0</v>
      </c>
      <c r="BG15" s="59">
        <f t="shared" si="1"/>
        <v>0</v>
      </c>
      <c r="BH15" s="59">
        <f t="shared" si="1"/>
        <v>0</v>
      </c>
      <c r="BI15" s="59">
        <f t="shared" si="1"/>
        <v>0</v>
      </c>
      <c r="BJ15" s="59">
        <f t="shared" si="1"/>
        <v>0</v>
      </c>
      <c r="BK15" s="59">
        <f t="shared" si="1"/>
        <v>0</v>
      </c>
      <c r="BL15" s="59">
        <f t="shared" si="1"/>
        <v>0</v>
      </c>
      <c r="BM15" s="59">
        <f t="shared" si="1"/>
        <v>0</v>
      </c>
      <c r="BN15" s="59">
        <f t="shared" si="1"/>
        <v>0</v>
      </c>
      <c r="BO15" s="59">
        <f t="shared" si="1"/>
        <v>0</v>
      </c>
      <c r="BP15" s="59">
        <f t="shared" si="1"/>
        <v>0</v>
      </c>
      <c r="BQ15" s="59">
        <f t="shared" si="1"/>
        <v>0</v>
      </c>
      <c r="BR15" s="59">
        <f t="shared" si="1"/>
        <v>0</v>
      </c>
      <c r="BS15" s="59">
        <f t="shared" ref="BS15:ED15" si="3">SUM(BS11:BS13)</f>
        <v>0</v>
      </c>
      <c r="BT15" s="59">
        <f t="shared" si="3"/>
        <v>0</v>
      </c>
      <c r="BU15" s="59">
        <f t="shared" si="3"/>
        <v>0</v>
      </c>
      <c r="BV15" s="59">
        <f t="shared" si="3"/>
        <v>0</v>
      </c>
      <c r="BW15" s="59">
        <f t="shared" si="3"/>
        <v>0</v>
      </c>
      <c r="BX15" s="59">
        <f t="shared" si="3"/>
        <v>0</v>
      </c>
      <c r="BY15" s="59">
        <f t="shared" si="3"/>
        <v>0</v>
      </c>
      <c r="BZ15" s="59">
        <f t="shared" si="3"/>
        <v>0</v>
      </c>
      <c r="CA15" s="59">
        <f t="shared" si="3"/>
        <v>0</v>
      </c>
      <c r="CB15" s="59">
        <f t="shared" si="3"/>
        <v>0</v>
      </c>
      <c r="CC15" s="59">
        <f t="shared" si="3"/>
        <v>0</v>
      </c>
      <c r="CD15" s="59">
        <f t="shared" si="3"/>
        <v>0</v>
      </c>
      <c r="CE15" s="59">
        <f t="shared" si="3"/>
        <v>0</v>
      </c>
      <c r="CF15" s="59">
        <f t="shared" si="3"/>
        <v>0</v>
      </c>
      <c r="CG15" s="59">
        <f t="shared" si="3"/>
        <v>0</v>
      </c>
      <c r="CH15" s="59">
        <f t="shared" si="3"/>
        <v>0</v>
      </c>
      <c r="CI15" s="59">
        <f t="shared" si="3"/>
        <v>0</v>
      </c>
      <c r="CJ15" s="59">
        <f t="shared" si="3"/>
        <v>0</v>
      </c>
      <c r="CK15" s="59">
        <f t="shared" si="3"/>
        <v>0</v>
      </c>
      <c r="CL15" s="59">
        <f t="shared" si="3"/>
        <v>0</v>
      </c>
      <c r="CM15" s="59">
        <f t="shared" si="3"/>
        <v>0</v>
      </c>
      <c r="CN15" s="59">
        <f t="shared" si="3"/>
        <v>0</v>
      </c>
      <c r="CO15" s="59">
        <f t="shared" si="3"/>
        <v>0</v>
      </c>
      <c r="CP15" s="59">
        <f t="shared" si="3"/>
        <v>0</v>
      </c>
      <c r="CQ15" s="59">
        <f t="shared" si="3"/>
        <v>0</v>
      </c>
      <c r="CR15" s="59">
        <f t="shared" si="3"/>
        <v>0</v>
      </c>
      <c r="CS15" s="59">
        <f t="shared" si="3"/>
        <v>0</v>
      </c>
      <c r="CT15" s="59">
        <f t="shared" si="3"/>
        <v>0</v>
      </c>
      <c r="CU15" s="59">
        <f t="shared" si="3"/>
        <v>0</v>
      </c>
      <c r="CV15" s="59">
        <f t="shared" si="3"/>
        <v>0</v>
      </c>
      <c r="CW15" s="59">
        <f t="shared" si="3"/>
        <v>0</v>
      </c>
      <c r="CX15" s="59">
        <f t="shared" si="3"/>
        <v>0</v>
      </c>
      <c r="CY15" s="59">
        <f t="shared" si="3"/>
        <v>0</v>
      </c>
      <c r="CZ15" s="59">
        <f t="shared" si="3"/>
        <v>0</v>
      </c>
      <c r="DA15" s="59">
        <f t="shared" si="3"/>
        <v>0</v>
      </c>
      <c r="DB15" s="59">
        <f t="shared" si="3"/>
        <v>0</v>
      </c>
      <c r="DC15" s="59">
        <f t="shared" si="3"/>
        <v>0</v>
      </c>
      <c r="DD15" s="59">
        <f t="shared" si="3"/>
        <v>0</v>
      </c>
      <c r="DE15" s="59">
        <f t="shared" si="3"/>
        <v>0</v>
      </c>
      <c r="DF15" s="59">
        <f t="shared" si="3"/>
        <v>0</v>
      </c>
      <c r="DG15" s="59">
        <f t="shared" si="3"/>
        <v>0</v>
      </c>
      <c r="DH15" s="59">
        <f t="shared" si="3"/>
        <v>0</v>
      </c>
      <c r="DI15" s="59">
        <f t="shared" si="3"/>
        <v>0</v>
      </c>
      <c r="DJ15" s="59">
        <f t="shared" si="3"/>
        <v>0</v>
      </c>
      <c r="DK15" s="59">
        <f t="shared" si="3"/>
        <v>0</v>
      </c>
      <c r="DL15" s="59">
        <f t="shared" si="3"/>
        <v>0</v>
      </c>
      <c r="DM15" s="59">
        <f t="shared" si="3"/>
        <v>0</v>
      </c>
      <c r="DN15" s="59">
        <f t="shared" si="3"/>
        <v>0</v>
      </c>
      <c r="DO15" s="59">
        <f t="shared" si="3"/>
        <v>0</v>
      </c>
      <c r="DP15" s="59">
        <f t="shared" si="3"/>
        <v>0</v>
      </c>
      <c r="DQ15" s="59">
        <f t="shared" si="3"/>
        <v>0</v>
      </c>
      <c r="DR15" s="59">
        <f t="shared" si="3"/>
        <v>0</v>
      </c>
      <c r="DS15" s="59">
        <f t="shared" si="3"/>
        <v>0</v>
      </c>
      <c r="DT15" s="59">
        <f t="shared" si="3"/>
        <v>0</v>
      </c>
      <c r="DU15" s="59">
        <f t="shared" si="3"/>
        <v>0</v>
      </c>
      <c r="DV15" s="59">
        <f t="shared" si="3"/>
        <v>0</v>
      </c>
      <c r="DW15" s="59">
        <f t="shared" si="3"/>
        <v>0</v>
      </c>
      <c r="DX15" s="59">
        <f t="shared" si="3"/>
        <v>0</v>
      </c>
      <c r="DY15" s="59">
        <f t="shared" si="3"/>
        <v>0</v>
      </c>
      <c r="DZ15" s="59">
        <f t="shared" si="3"/>
        <v>0</v>
      </c>
      <c r="EA15" s="59">
        <f t="shared" si="3"/>
        <v>0</v>
      </c>
      <c r="EB15" s="59">
        <f t="shared" si="3"/>
        <v>0</v>
      </c>
      <c r="EC15" s="59">
        <f t="shared" si="3"/>
        <v>0</v>
      </c>
      <c r="ED15" s="59">
        <f t="shared" si="3"/>
        <v>0</v>
      </c>
      <c r="EE15" s="59">
        <f t="shared" ref="EE15:GP15" si="4">SUM(EE11:EE13)</f>
        <v>0</v>
      </c>
      <c r="EF15" s="59">
        <f t="shared" si="4"/>
        <v>0</v>
      </c>
      <c r="EG15" s="59">
        <f t="shared" si="4"/>
        <v>0</v>
      </c>
      <c r="EH15" s="59">
        <f t="shared" si="4"/>
        <v>0</v>
      </c>
      <c r="EI15" s="59">
        <f t="shared" si="4"/>
        <v>0</v>
      </c>
      <c r="EJ15" s="59">
        <f t="shared" si="4"/>
        <v>0</v>
      </c>
      <c r="EK15" s="59">
        <f t="shared" si="4"/>
        <v>0</v>
      </c>
      <c r="EL15" s="59">
        <f t="shared" si="4"/>
        <v>0</v>
      </c>
      <c r="EM15" s="59">
        <f t="shared" si="4"/>
        <v>0</v>
      </c>
      <c r="EN15" s="59">
        <f t="shared" si="4"/>
        <v>0</v>
      </c>
      <c r="EO15" s="59">
        <f t="shared" si="4"/>
        <v>0</v>
      </c>
      <c r="EP15" s="59">
        <f t="shared" si="4"/>
        <v>0</v>
      </c>
      <c r="EQ15" s="59">
        <f t="shared" si="4"/>
        <v>0</v>
      </c>
      <c r="ER15" s="59">
        <f t="shared" si="4"/>
        <v>0</v>
      </c>
      <c r="ES15" s="59">
        <f t="shared" si="4"/>
        <v>0</v>
      </c>
      <c r="ET15" s="59">
        <f t="shared" si="4"/>
        <v>0</v>
      </c>
      <c r="EU15" s="59">
        <f t="shared" si="4"/>
        <v>0</v>
      </c>
      <c r="EV15" s="59">
        <f t="shared" si="4"/>
        <v>0</v>
      </c>
      <c r="EW15" s="59">
        <f t="shared" si="4"/>
        <v>0</v>
      </c>
      <c r="EX15" s="59">
        <f t="shared" si="4"/>
        <v>0</v>
      </c>
      <c r="EY15" s="59">
        <f t="shared" si="4"/>
        <v>0</v>
      </c>
      <c r="EZ15" s="59">
        <f t="shared" si="4"/>
        <v>0</v>
      </c>
      <c r="FA15" s="59">
        <f t="shared" si="4"/>
        <v>0</v>
      </c>
      <c r="FB15" s="59">
        <f t="shared" si="4"/>
        <v>0</v>
      </c>
      <c r="FC15" s="59">
        <f t="shared" si="4"/>
        <v>0</v>
      </c>
      <c r="FD15" s="59">
        <f t="shared" si="4"/>
        <v>0</v>
      </c>
      <c r="FE15" s="59">
        <f t="shared" si="4"/>
        <v>0</v>
      </c>
      <c r="FF15" s="59">
        <f t="shared" si="4"/>
        <v>0</v>
      </c>
      <c r="FG15" s="59">
        <f t="shared" si="4"/>
        <v>0</v>
      </c>
      <c r="FH15" s="59">
        <f t="shared" si="4"/>
        <v>0</v>
      </c>
      <c r="FI15" s="59">
        <f t="shared" si="4"/>
        <v>0</v>
      </c>
      <c r="FJ15" s="59">
        <f t="shared" si="4"/>
        <v>0</v>
      </c>
      <c r="FK15" s="59">
        <f t="shared" si="4"/>
        <v>0</v>
      </c>
      <c r="FL15" s="59">
        <f t="shared" si="4"/>
        <v>0</v>
      </c>
      <c r="FM15" s="59">
        <f t="shared" si="4"/>
        <v>0</v>
      </c>
      <c r="FN15" s="59">
        <f t="shared" si="4"/>
        <v>0</v>
      </c>
      <c r="FO15" s="59">
        <f t="shared" si="4"/>
        <v>0</v>
      </c>
      <c r="FP15" s="59">
        <f t="shared" si="4"/>
        <v>0</v>
      </c>
      <c r="FQ15" s="59">
        <f t="shared" si="4"/>
        <v>0</v>
      </c>
      <c r="FR15" s="59">
        <f t="shared" si="4"/>
        <v>0</v>
      </c>
      <c r="FS15" s="59">
        <f t="shared" si="4"/>
        <v>0</v>
      </c>
      <c r="FT15" s="59">
        <f t="shared" si="4"/>
        <v>0</v>
      </c>
      <c r="FU15" s="59">
        <f t="shared" si="4"/>
        <v>0</v>
      </c>
      <c r="FV15" s="59">
        <f t="shared" si="4"/>
        <v>0</v>
      </c>
      <c r="FW15" s="59">
        <f t="shared" si="4"/>
        <v>0</v>
      </c>
      <c r="FX15" s="59">
        <f t="shared" si="4"/>
        <v>0</v>
      </c>
      <c r="FY15" s="59">
        <f t="shared" si="4"/>
        <v>0</v>
      </c>
      <c r="FZ15" s="59">
        <f t="shared" si="4"/>
        <v>0</v>
      </c>
      <c r="GA15" s="59">
        <f t="shared" si="4"/>
        <v>0</v>
      </c>
      <c r="GB15" s="59">
        <f t="shared" si="4"/>
        <v>0</v>
      </c>
      <c r="GC15" s="59">
        <f t="shared" si="4"/>
        <v>0</v>
      </c>
      <c r="GD15" s="59">
        <f t="shared" si="4"/>
        <v>0</v>
      </c>
      <c r="GE15" s="59">
        <f t="shared" si="4"/>
        <v>0</v>
      </c>
      <c r="GF15" s="59">
        <f t="shared" si="4"/>
        <v>0</v>
      </c>
      <c r="GG15" s="59">
        <f t="shared" si="4"/>
        <v>0</v>
      </c>
      <c r="GH15" s="59">
        <f t="shared" si="4"/>
        <v>0</v>
      </c>
      <c r="GI15" s="59">
        <f t="shared" si="4"/>
        <v>0</v>
      </c>
      <c r="GJ15" s="59">
        <f t="shared" si="4"/>
        <v>0</v>
      </c>
      <c r="GK15" s="59">
        <f t="shared" si="4"/>
        <v>0</v>
      </c>
      <c r="GL15" s="59">
        <f t="shared" si="4"/>
        <v>0</v>
      </c>
      <c r="GM15" s="59">
        <f t="shared" si="4"/>
        <v>0</v>
      </c>
      <c r="GN15" s="59">
        <f t="shared" si="4"/>
        <v>0</v>
      </c>
      <c r="GO15" s="59">
        <f t="shared" si="4"/>
        <v>0</v>
      </c>
      <c r="GP15" s="59">
        <f t="shared" si="4"/>
        <v>0</v>
      </c>
      <c r="GQ15" s="59">
        <f t="shared" ref="GQ15:GZ15" si="5">SUM(GQ11:GQ13)</f>
        <v>0</v>
      </c>
      <c r="GR15" s="59">
        <f t="shared" si="5"/>
        <v>0</v>
      </c>
      <c r="GS15" s="59">
        <f t="shared" si="5"/>
        <v>0</v>
      </c>
      <c r="GT15" s="59">
        <f t="shared" si="5"/>
        <v>0</v>
      </c>
      <c r="GU15" s="59">
        <f t="shared" si="5"/>
        <v>0</v>
      </c>
      <c r="GV15" s="59">
        <f t="shared" si="5"/>
        <v>0</v>
      </c>
      <c r="GW15" s="59">
        <f t="shared" si="5"/>
        <v>0</v>
      </c>
      <c r="GX15" s="59">
        <f t="shared" si="5"/>
        <v>0</v>
      </c>
      <c r="GY15" s="59">
        <f t="shared" si="5"/>
        <v>0</v>
      </c>
      <c r="GZ15" s="59">
        <f t="shared" si="5"/>
        <v>0</v>
      </c>
    </row>
    <row r="16" spans="1:208" x14ac:dyDescent="0.2">
      <c r="A16" s="51"/>
      <c r="D16" s="56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</row>
    <row r="17" spans="1:208" x14ac:dyDescent="0.2">
      <c r="A17" s="51"/>
      <c r="D17" s="5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</row>
    <row r="18" spans="1:208" x14ac:dyDescent="0.2">
      <c r="A18" s="51" t="s">
        <v>41</v>
      </c>
      <c r="B18" s="53" t="s">
        <v>42</v>
      </c>
      <c r="C18" s="53"/>
      <c r="D18" s="54" t="s">
        <v>19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8">
        <v>0</v>
      </c>
      <c r="AN18" s="68">
        <v>0</v>
      </c>
      <c r="AO18" s="68">
        <v>0</v>
      </c>
      <c r="AP18" s="68">
        <v>0</v>
      </c>
      <c r="AQ18" s="68">
        <v>0</v>
      </c>
      <c r="AR18" s="68">
        <v>0</v>
      </c>
      <c r="AS18" s="68">
        <v>0</v>
      </c>
      <c r="AT18" s="68">
        <v>0</v>
      </c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>
        <v>0</v>
      </c>
      <c r="BV18" s="68">
        <v>0</v>
      </c>
      <c r="BW18" s="68">
        <v>0</v>
      </c>
      <c r="BX18" s="68">
        <v>0</v>
      </c>
      <c r="BY18" s="68">
        <v>0</v>
      </c>
      <c r="BZ18" s="68">
        <v>0</v>
      </c>
      <c r="CA18" s="68">
        <v>0</v>
      </c>
      <c r="CB18" s="68">
        <v>0</v>
      </c>
      <c r="CC18" s="68">
        <v>0</v>
      </c>
      <c r="CD18" s="68">
        <v>0</v>
      </c>
      <c r="CE18" s="68">
        <v>0</v>
      </c>
      <c r="CF18" s="68">
        <v>0</v>
      </c>
      <c r="CG18" s="68">
        <v>0</v>
      </c>
      <c r="CH18" s="68">
        <v>0</v>
      </c>
      <c r="CI18" s="68">
        <v>0</v>
      </c>
      <c r="CJ18" s="68">
        <v>0</v>
      </c>
      <c r="CK18" s="68">
        <v>0</v>
      </c>
      <c r="CL18" s="68">
        <v>0</v>
      </c>
      <c r="CM18" s="68">
        <v>0</v>
      </c>
      <c r="CN18" s="68">
        <v>0</v>
      </c>
      <c r="CO18" s="68">
        <v>0</v>
      </c>
      <c r="CP18" s="68">
        <v>0</v>
      </c>
      <c r="CQ18" s="68">
        <v>0</v>
      </c>
      <c r="CR18" s="68">
        <v>0</v>
      </c>
      <c r="CS18" s="68">
        <v>0</v>
      </c>
      <c r="CT18" s="68">
        <v>0</v>
      </c>
      <c r="CU18" s="68">
        <v>0</v>
      </c>
      <c r="CV18" s="68">
        <v>0</v>
      </c>
      <c r="CW18" s="68">
        <v>0</v>
      </c>
      <c r="CX18" s="68">
        <v>0</v>
      </c>
      <c r="CY18" s="68">
        <v>0</v>
      </c>
      <c r="CZ18" s="68">
        <v>0</v>
      </c>
      <c r="DA18" s="68">
        <v>0</v>
      </c>
      <c r="DB18" s="68">
        <v>0</v>
      </c>
      <c r="DC18" s="68">
        <v>0</v>
      </c>
      <c r="DD18" s="68">
        <v>0</v>
      </c>
      <c r="DE18" s="68">
        <v>0</v>
      </c>
      <c r="DF18" s="68">
        <v>0</v>
      </c>
      <c r="DG18" s="68">
        <v>0</v>
      </c>
      <c r="DH18" s="68">
        <v>0</v>
      </c>
      <c r="DI18" s="68">
        <v>0</v>
      </c>
      <c r="DJ18" s="68">
        <v>0</v>
      </c>
      <c r="DK18" s="68">
        <v>0</v>
      </c>
      <c r="DL18" s="68">
        <v>0</v>
      </c>
      <c r="DM18" s="68">
        <v>0</v>
      </c>
      <c r="DN18" s="68">
        <v>0</v>
      </c>
      <c r="DO18" s="68">
        <v>0</v>
      </c>
      <c r="DP18" s="68">
        <v>0</v>
      </c>
      <c r="DQ18" s="68">
        <v>0</v>
      </c>
      <c r="DR18" s="68">
        <v>0</v>
      </c>
      <c r="DS18" s="68">
        <v>0</v>
      </c>
      <c r="DT18" s="68">
        <v>0</v>
      </c>
      <c r="DU18" s="68">
        <v>0</v>
      </c>
      <c r="DV18" s="68">
        <v>0</v>
      </c>
      <c r="DW18" s="68">
        <v>0</v>
      </c>
      <c r="DX18" s="68">
        <v>0</v>
      </c>
      <c r="DY18" s="68">
        <v>0</v>
      </c>
      <c r="DZ18" s="68">
        <v>0</v>
      </c>
      <c r="EA18" s="68">
        <v>0</v>
      </c>
      <c r="EB18" s="68">
        <v>0</v>
      </c>
      <c r="EC18" s="68">
        <v>0</v>
      </c>
      <c r="ED18" s="68">
        <v>0</v>
      </c>
      <c r="EE18" s="68">
        <v>0</v>
      </c>
      <c r="EF18" s="68">
        <v>0</v>
      </c>
      <c r="EG18" s="68">
        <v>0</v>
      </c>
      <c r="EH18" s="68">
        <v>0</v>
      </c>
      <c r="EI18" s="68">
        <v>0</v>
      </c>
      <c r="EJ18" s="68">
        <v>0</v>
      </c>
      <c r="EK18" s="68">
        <v>0</v>
      </c>
      <c r="EL18" s="68">
        <v>0</v>
      </c>
      <c r="EM18" s="68">
        <v>0</v>
      </c>
      <c r="EN18" s="68">
        <v>0</v>
      </c>
      <c r="EO18" s="68">
        <v>0</v>
      </c>
      <c r="EP18" s="68">
        <v>0</v>
      </c>
      <c r="EQ18" s="68">
        <v>0</v>
      </c>
      <c r="ER18" s="68">
        <v>0</v>
      </c>
      <c r="ES18" s="68">
        <v>0</v>
      </c>
      <c r="ET18" s="68">
        <v>0</v>
      </c>
      <c r="EU18" s="68">
        <v>0</v>
      </c>
      <c r="EV18" s="68">
        <v>0</v>
      </c>
      <c r="EW18" s="68">
        <v>0</v>
      </c>
      <c r="EX18" s="68">
        <v>0</v>
      </c>
      <c r="EY18" s="68">
        <v>0</v>
      </c>
      <c r="EZ18" s="68">
        <v>0</v>
      </c>
      <c r="FA18" s="68">
        <v>0</v>
      </c>
      <c r="FB18" s="68">
        <v>0</v>
      </c>
      <c r="FC18" s="68">
        <v>0</v>
      </c>
      <c r="FD18" s="68">
        <v>0</v>
      </c>
      <c r="FE18" s="68">
        <v>0</v>
      </c>
      <c r="FF18" s="68">
        <v>0</v>
      </c>
      <c r="FG18" s="68">
        <v>0</v>
      </c>
      <c r="FH18" s="68">
        <v>0</v>
      </c>
      <c r="FI18" s="68">
        <v>0</v>
      </c>
      <c r="FJ18" s="68">
        <v>0</v>
      </c>
      <c r="FK18" s="68">
        <v>0</v>
      </c>
      <c r="FL18" s="68">
        <v>0</v>
      </c>
      <c r="FM18" s="68">
        <v>0</v>
      </c>
      <c r="FN18" s="68">
        <v>0</v>
      </c>
      <c r="FO18" s="68">
        <v>0</v>
      </c>
      <c r="FP18" s="68">
        <v>0</v>
      </c>
      <c r="FQ18" s="68">
        <v>0</v>
      </c>
      <c r="FR18" s="68">
        <v>0</v>
      </c>
      <c r="FS18" s="68">
        <v>0</v>
      </c>
      <c r="FT18" s="68">
        <v>0</v>
      </c>
      <c r="FU18" s="68">
        <v>0</v>
      </c>
      <c r="FV18" s="68">
        <v>0</v>
      </c>
      <c r="FW18" s="68">
        <v>0</v>
      </c>
      <c r="FX18" s="68">
        <v>0</v>
      </c>
      <c r="FY18" s="68">
        <v>0</v>
      </c>
      <c r="FZ18" s="68">
        <v>0</v>
      </c>
      <c r="GA18" s="68">
        <v>0</v>
      </c>
      <c r="GB18" s="68">
        <v>0</v>
      </c>
      <c r="GC18" s="68">
        <v>0</v>
      </c>
      <c r="GD18" s="68">
        <v>0</v>
      </c>
      <c r="GE18" s="68">
        <v>0</v>
      </c>
      <c r="GF18" s="68">
        <v>0</v>
      </c>
      <c r="GG18" s="68">
        <v>0</v>
      </c>
      <c r="GH18" s="68">
        <v>0</v>
      </c>
      <c r="GI18" s="68">
        <v>0</v>
      </c>
      <c r="GJ18" s="68">
        <v>0</v>
      </c>
      <c r="GK18" s="68">
        <v>0</v>
      </c>
      <c r="GL18" s="68">
        <v>0</v>
      </c>
      <c r="GM18" s="68">
        <v>0</v>
      </c>
      <c r="GN18" s="68">
        <v>0</v>
      </c>
      <c r="GO18" s="68">
        <v>0</v>
      </c>
      <c r="GP18" s="68">
        <v>0</v>
      </c>
      <c r="GQ18" s="68">
        <v>0</v>
      </c>
      <c r="GR18" s="68">
        <v>0</v>
      </c>
      <c r="GS18" s="68">
        <v>0</v>
      </c>
      <c r="GT18" s="68">
        <v>0</v>
      </c>
      <c r="GU18" s="68">
        <v>0</v>
      </c>
      <c r="GV18" s="68">
        <v>0</v>
      </c>
      <c r="GW18" s="68">
        <v>0</v>
      </c>
      <c r="GX18" s="68">
        <v>0</v>
      </c>
      <c r="GY18" s="68">
        <v>0</v>
      </c>
      <c r="GZ18" s="68">
        <v>0</v>
      </c>
    </row>
    <row r="19" spans="1:208" x14ac:dyDescent="0.2">
      <c r="A19" s="51"/>
      <c r="D19" s="5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</row>
    <row r="20" spans="1:208" x14ac:dyDescent="0.2">
      <c r="A20" s="51"/>
      <c r="B20" s="62" t="s">
        <v>43</v>
      </c>
      <c r="C20" s="62"/>
      <c r="D20" s="54" t="s">
        <v>19</v>
      </c>
      <c r="E20" s="68">
        <v>27975480</v>
      </c>
      <c r="F20" s="68">
        <v>9261540</v>
      </c>
      <c r="G20" s="68">
        <v>2128900</v>
      </c>
      <c r="H20" s="68">
        <v>8290</v>
      </c>
      <c r="I20" s="68">
        <v>0</v>
      </c>
      <c r="J20" s="68">
        <v>4665080</v>
      </c>
      <c r="K20" s="68">
        <v>20653339.999999993</v>
      </c>
      <c r="L20" s="68">
        <v>8541440</v>
      </c>
      <c r="M20" s="68">
        <v>20415100</v>
      </c>
      <c r="N20" s="68">
        <v>34991970</v>
      </c>
      <c r="O20" s="68">
        <v>42962939.999999903</v>
      </c>
      <c r="P20" s="68">
        <v>55931639.999999896</v>
      </c>
      <c r="Q20" s="68">
        <v>25965480.000000004</v>
      </c>
      <c r="R20" s="68">
        <v>22188500</v>
      </c>
      <c r="S20" s="68">
        <v>45338839.999999903</v>
      </c>
      <c r="T20" s="68">
        <v>0</v>
      </c>
      <c r="U20" s="68">
        <v>35705130</v>
      </c>
      <c r="V20" s="68">
        <v>24264800.000000004</v>
      </c>
      <c r="W20" s="68">
        <v>31310240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  <c r="AJ20" s="68">
        <v>0</v>
      </c>
      <c r="AK20" s="68">
        <v>0</v>
      </c>
      <c r="AL20" s="68">
        <v>0</v>
      </c>
      <c r="AM20" s="68">
        <v>0</v>
      </c>
      <c r="AN20" s="68">
        <v>0</v>
      </c>
      <c r="AO20" s="68">
        <v>0</v>
      </c>
      <c r="AP20" s="68">
        <v>0</v>
      </c>
      <c r="AQ20" s="68">
        <v>0</v>
      </c>
      <c r="AR20" s="68">
        <v>0</v>
      </c>
      <c r="AS20" s="68">
        <v>0</v>
      </c>
      <c r="AT20" s="68">
        <v>0</v>
      </c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>
        <v>0</v>
      </c>
      <c r="BV20" s="68">
        <v>0</v>
      </c>
      <c r="BW20" s="68">
        <v>0</v>
      </c>
      <c r="BX20" s="68">
        <v>0</v>
      </c>
      <c r="BY20" s="68">
        <v>0</v>
      </c>
      <c r="BZ20" s="68">
        <v>0</v>
      </c>
      <c r="CA20" s="68">
        <v>0</v>
      </c>
      <c r="CB20" s="68">
        <v>0</v>
      </c>
      <c r="CC20" s="68">
        <v>0</v>
      </c>
      <c r="CD20" s="68">
        <v>0</v>
      </c>
      <c r="CE20" s="68">
        <v>0</v>
      </c>
      <c r="CF20" s="68">
        <v>0</v>
      </c>
      <c r="CG20" s="68">
        <v>0</v>
      </c>
      <c r="CH20" s="68">
        <v>0</v>
      </c>
      <c r="CI20" s="68">
        <v>0</v>
      </c>
      <c r="CJ20" s="68">
        <v>0</v>
      </c>
      <c r="CK20" s="68">
        <v>0</v>
      </c>
      <c r="CL20" s="68">
        <v>0</v>
      </c>
      <c r="CM20" s="68">
        <v>0</v>
      </c>
      <c r="CN20" s="68">
        <v>0</v>
      </c>
      <c r="CO20" s="68">
        <v>0</v>
      </c>
      <c r="CP20" s="68">
        <v>0</v>
      </c>
      <c r="CQ20" s="68">
        <v>0</v>
      </c>
      <c r="CR20" s="68">
        <v>0</v>
      </c>
      <c r="CS20" s="68">
        <v>0</v>
      </c>
      <c r="CT20" s="68">
        <v>0</v>
      </c>
      <c r="CU20" s="68">
        <v>0</v>
      </c>
      <c r="CV20" s="68">
        <v>0</v>
      </c>
      <c r="CW20" s="68">
        <v>0</v>
      </c>
      <c r="CX20" s="68">
        <v>0</v>
      </c>
      <c r="CY20" s="68">
        <v>0</v>
      </c>
      <c r="CZ20" s="68">
        <v>0</v>
      </c>
      <c r="DA20" s="68">
        <v>0</v>
      </c>
      <c r="DB20" s="68">
        <v>0</v>
      </c>
      <c r="DC20" s="68">
        <v>0</v>
      </c>
      <c r="DD20" s="68">
        <v>0</v>
      </c>
      <c r="DE20" s="68">
        <v>0</v>
      </c>
      <c r="DF20" s="68">
        <v>0</v>
      </c>
      <c r="DG20" s="68">
        <v>0</v>
      </c>
      <c r="DH20" s="68">
        <v>0</v>
      </c>
      <c r="DI20" s="68">
        <v>0</v>
      </c>
      <c r="DJ20" s="68">
        <v>0</v>
      </c>
      <c r="DK20" s="68">
        <v>0</v>
      </c>
      <c r="DL20" s="68">
        <v>0</v>
      </c>
      <c r="DM20" s="68">
        <v>0</v>
      </c>
      <c r="DN20" s="68">
        <v>0</v>
      </c>
      <c r="DO20" s="68">
        <v>0</v>
      </c>
      <c r="DP20" s="68">
        <v>0</v>
      </c>
      <c r="DQ20" s="68">
        <v>0</v>
      </c>
      <c r="DR20" s="68">
        <v>0</v>
      </c>
      <c r="DS20" s="68">
        <v>0</v>
      </c>
      <c r="DT20" s="68">
        <v>0</v>
      </c>
      <c r="DU20" s="68">
        <v>0</v>
      </c>
      <c r="DV20" s="68">
        <v>0</v>
      </c>
      <c r="DW20" s="68">
        <v>0</v>
      </c>
      <c r="DX20" s="68">
        <v>0</v>
      </c>
      <c r="DY20" s="68">
        <v>0</v>
      </c>
      <c r="DZ20" s="68">
        <v>0</v>
      </c>
      <c r="EA20" s="68">
        <v>0</v>
      </c>
      <c r="EB20" s="68">
        <v>0</v>
      </c>
      <c r="EC20" s="68">
        <v>0</v>
      </c>
      <c r="ED20" s="68">
        <v>0</v>
      </c>
      <c r="EE20" s="68">
        <v>0</v>
      </c>
      <c r="EF20" s="68">
        <v>0</v>
      </c>
      <c r="EG20" s="68">
        <v>0</v>
      </c>
      <c r="EH20" s="68">
        <v>0</v>
      </c>
      <c r="EI20" s="68">
        <v>0</v>
      </c>
      <c r="EJ20" s="68">
        <v>0</v>
      </c>
      <c r="EK20" s="68">
        <v>0</v>
      </c>
      <c r="EL20" s="68">
        <v>0</v>
      </c>
      <c r="EM20" s="68">
        <v>0</v>
      </c>
      <c r="EN20" s="68">
        <v>0</v>
      </c>
      <c r="EO20" s="68">
        <v>0</v>
      </c>
      <c r="EP20" s="68">
        <v>0</v>
      </c>
      <c r="EQ20" s="68">
        <v>0</v>
      </c>
      <c r="ER20" s="68">
        <v>0</v>
      </c>
      <c r="ES20" s="68">
        <v>0</v>
      </c>
      <c r="ET20" s="68">
        <v>0</v>
      </c>
      <c r="EU20" s="68">
        <v>0</v>
      </c>
      <c r="EV20" s="68">
        <v>0</v>
      </c>
      <c r="EW20" s="68">
        <v>0</v>
      </c>
      <c r="EX20" s="68">
        <v>0</v>
      </c>
      <c r="EY20" s="68">
        <v>0</v>
      </c>
      <c r="EZ20" s="68">
        <v>0</v>
      </c>
      <c r="FA20" s="68">
        <v>0</v>
      </c>
      <c r="FB20" s="68">
        <v>0</v>
      </c>
      <c r="FC20" s="68">
        <v>0</v>
      </c>
      <c r="FD20" s="68">
        <v>0</v>
      </c>
      <c r="FE20" s="68">
        <v>0</v>
      </c>
      <c r="FF20" s="68">
        <v>0</v>
      </c>
      <c r="FG20" s="68">
        <v>0</v>
      </c>
      <c r="FH20" s="68">
        <v>0</v>
      </c>
      <c r="FI20" s="68">
        <v>0</v>
      </c>
      <c r="FJ20" s="68">
        <v>0</v>
      </c>
      <c r="FK20" s="68">
        <v>0</v>
      </c>
      <c r="FL20" s="68">
        <v>0</v>
      </c>
      <c r="FM20" s="68">
        <v>0</v>
      </c>
      <c r="FN20" s="68">
        <v>0</v>
      </c>
      <c r="FO20" s="68">
        <v>0</v>
      </c>
      <c r="FP20" s="68">
        <v>0</v>
      </c>
      <c r="FQ20" s="68">
        <v>0</v>
      </c>
      <c r="FR20" s="68">
        <v>0</v>
      </c>
      <c r="FS20" s="68">
        <v>0</v>
      </c>
      <c r="FT20" s="68">
        <v>0</v>
      </c>
      <c r="FU20" s="68">
        <v>0</v>
      </c>
      <c r="FV20" s="68">
        <v>0</v>
      </c>
      <c r="FW20" s="68">
        <v>0</v>
      </c>
      <c r="FX20" s="68">
        <v>0</v>
      </c>
      <c r="FY20" s="68">
        <v>0</v>
      </c>
      <c r="FZ20" s="68">
        <v>0</v>
      </c>
      <c r="GA20" s="68">
        <v>0</v>
      </c>
      <c r="GB20" s="68">
        <v>0</v>
      </c>
      <c r="GC20" s="68">
        <v>0</v>
      </c>
      <c r="GD20" s="68">
        <v>0</v>
      </c>
      <c r="GE20" s="68">
        <v>0</v>
      </c>
      <c r="GF20" s="68">
        <v>0</v>
      </c>
      <c r="GG20" s="68">
        <v>0</v>
      </c>
      <c r="GH20" s="68">
        <v>0</v>
      </c>
      <c r="GI20" s="68">
        <v>0</v>
      </c>
      <c r="GJ20" s="68">
        <v>0</v>
      </c>
      <c r="GK20" s="68">
        <v>0</v>
      </c>
      <c r="GL20" s="68">
        <v>0</v>
      </c>
      <c r="GM20" s="68">
        <v>0</v>
      </c>
      <c r="GN20" s="68">
        <v>0</v>
      </c>
      <c r="GO20" s="68">
        <v>0</v>
      </c>
      <c r="GP20" s="68">
        <v>0</v>
      </c>
      <c r="GQ20" s="68">
        <v>0</v>
      </c>
      <c r="GR20" s="68">
        <v>0</v>
      </c>
      <c r="GS20" s="68">
        <v>0</v>
      </c>
      <c r="GT20" s="68">
        <v>0</v>
      </c>
      <c r="GU20" s="68">
        <v>0</v>
      </c>
      <c r="GV20" s="68">
        <v>0</v>
      </c>
      <c r="GW20" s="68">
        <v>0</v>
      </c>
      <c r="GX20" s="68">
        <v>0</v>
      </c>
      <c r="GY20" s="68">
        <v>0</v>
      </c>
      <c r="GZ20" s="68">
        <v>0</v>
      </c>
    </row>
    <row r="21" spans="1:208" x14ac:dyDescent="0.2">
      <c r="A21" s="51"/>
      <c r="B21" s="52"/>
      <c r="C21" s="52"/>
      <c r="D21" s="5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</row>
    <row r="22" spans="1:208" ht="14.25" x14ac:dyDescent="0.2">
      <c r="A22" s="51"/>
      <c r="B22" s="63" t="s">
        <v>48</v>
      </c>
      <c r="C22" s="63" t="s">
        <v>44</v>
      </c>
      <c r="D22" s="64" t="s">
        <v>19</v>
      </c>
      <c r="E22" s="69">
        <v>31843111</v>
      </c>
      <c r="F22" s="69">
        <v>25749050</v>
      </c>
      <c r="G22" s="69">
        <v>26561851</v>
      </c>
      <c r="H22" s="69">
        <v>23971716</v>
      </c>
      <c r="I22" s="69">
        <v>28614363</v>
      </c>
      <c r="J22" s="69">
        <v>31740463</v>
      </c>
      <c r="K22" s="69">
        <v>32485177</v>
      </c>
      <c r="L22" s="69">
        <v>34295586</v>
      </c>
      <c r="M22" s="69">
        <v>29471852</v>
      </c>
      <c r="N22" s="69">
        <v>27695103</v>
      </c>
      <c r="O22" s="69">
        <v>26666200</v>
      </c>
      <c r="P22" s="69">
        <v>27837250</v>
      </c>
      <c r="Q22" s="69">
        <v>27970459</v>
      </c>
      <c r="R22" s="69">
        <v>23810613</v>
      </c>
      <c r="S22" s="69">
        <v>26318953</v>
      </c>
      <c r="T22" s="69">
        <v>20871838</v>
      </c>
      <c r="U22" s="69">
        <v>22479523</v>
      </c>
      <c r="V22" s="69">
        <v>21646553</v>
      </c>
      <c r="W22" s="69">
        <v>27082740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0</v>
      </c>
      <c r="BH22" s="69">
        <v>0</v>
      </c>
      <c r="BI22" s="69">
        <v>0</v>
      </c>
      <c r="BJ22" s="69">
        <v>0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69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69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69">
        <v>0</v>
      </c>
      <c r="CC22" s="69">
        <v>0</v>
      </c>
      <c r="CD22" s="69">
        <v>0</v>
      </c>
      <c r="CE22" s="69">
        <v>0</v>
      </c>
      <c r="CF22" s="69">
        <v>0</v>
      </c>
      <c r="CG22" s="69">
        <v>0</v>
      </c>
      <c r="CH22" s="69">
        <v>0</v>
      </c>
      <c r="CI22" s="69">
        <v>0</v>
      </c>
      <c r="CJ22" s="69">
        <v>0</v>
      </c>
      <c r="CK22" s="69">
        <v>0</v>
      </c>
      <c r="CL22" s="69">
        <v>0</v>
      </c>
      <c r="CM22" s="69">
        <v>0</v>
      </c>
      <c r="CN22" s="69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69">
        <v>0</v>
      </c>
      <c r="CU22" s="69">
        <v>0</v>
      </c>
      <c r="CV22" s="69">
        <v>0</v>
      </c>
      <c r="CW22" s="69">
        <v>0</v>
      </c>
      <c r="CX22" s="69">
        <v>0</v>
      </c>
      <c r="CY22" s="69">
        <v>0</v>
      </c>
      <c r="CZ22" s="69">
        <v>0</v>
      </c>
      <c r="DA22" s="69">
        <v>0</v>
      </c>
      <c r="DB22" s="69">
        <v>0</v>
      </c>
      <c r="DC22" s="69">
        <v>0</v>
      </c>
      <c r="DD22" s="69">
        <v>0</v>
      </c>
      <c r="DE22" s="69">
        <v>0</v>
      </c>
      <c r="DF22" s="69">
        <v>0</v>
      </c>
      <c r="DG22" s="69">
        <v>0</v>
      </c>
      <c r="DH22" s="69">
        <v>0</v>
      </c>
      <c r="DI22" s="69">
        <v>0</v>
      </c>
      <c r="DJ22" s="69">
        <v>0</v>
      </c>
      <c r="DK22" s="69">
        <v>0</v>
      </c>
      <c r="DL22" s="69">
        <v>0</v>
      </c>
      <c r="DM22" s="69">
        <v>0</v>
      </c>
      <c r="DN22" s="69">
        <v>0</v>
      </c>
      <c r="DO22" s="69">
        <v>0</v>
      </c>
      <c r="DP22" s="69">
        <v>0</v>
      </c>
      <c r="DQ22" s="69">
        <v>0</v>
      </c>
      <c r="DR22" s="69">
        <v>0</v>
      </c>
      <c r="DS22" s="69">
        <v>0</v>
      </c>
      <c r="DT22" s="69">
        <v>0</v>
      </c>
      <c r="DU22" s="69">
        <v>0</v>
      </c>
      <c r="DV22" s="69">
        <v>0</v>
      </c>
      <c r="DW22" s="69">
        <v>0</v>
      </c>
      <c r="DX22" s="69">
        <v>0</v>
      </c>
      <c r="DY22" s="69">
        <v>0</v>
      </c>
      <c r="DZ22" s="69">
        <v>0</v>
      </c>
      <c r="EA22" s="69">
        <v>0</v>
      </c>
      <c r="EB22" s="69">
        <v>0</v>
      </c>
      <c r="EC22" s="69">
        <v>0</v>
      </c>
      <c r="ED22" s="69">
        <v>0</v>
      </c>
      <c r="EE22" s="69">
        <v>0</v>
      </c>
      <c r="EF22" s="69">
        <v>0</v>
      </c>
      <c r="EG22" s="69">
        <v>0</v>
      </c>
      <c r="EH22" s="69">
        <v>0</v>
      </c>
      <c r="EI22" s="69">
        <v>0</v>
      </c>
      <c r="EJ22" s="69">
        <v>0</v>
      </c>
      <c r="EK22" s="69">
        <v>0</v>
      </c>
      <c r="EL22" s="69">
        <v>0</v>
      </c>
      <c r="EM22" s="69">
        <v>0</v>
      </c>
      <c r="EN22" s="69">
        <v>0</v>
      </c>
      <c r="EO22" s="69">
        <v>0</v>
      </c>
      <c r="EP22" s="69">
        <v>0</v>
      </c>
      <c r="EQ22" s="69">
        <v>0</v>
      </c>
      <c r="ER22" s="69">
        <v>0</v>
      </c>
      <c r="ES22" s="69">
        <v>0</v>
      </c>
      <c r="ET22" s="69">
        <v>0</v>
      </c>
      <c r="EU22" s="69">
        <v>0</v>
      </c>
      <c r="EV22" s="69">
        <v>0</v>
      </c>
      <c r="EW22" s="69">
        <v>0</v>
      </c>
      <c r="EX22" s="69">
        <v>0</v>
      </c>
      <c r="EY22" s="69">
        <v>0</v>
      </c>
      <c r="EZ22" s="69">
        <v>0</v>
      </c>
      <c r="FA22" s="69">
        <v>0</v>
      </c>
      <c r="FB22" s="69">
        <v>0</v>
      </c>
      <c r="FC22" s="69">
        <v>0</v>
      </c>
      <c r="FD22" s="69">
        <v>0</v>
      </c>
      <c r="FE22" s="69">
        <v>0</v>
      </c>
      <c r="FF22" s="69">
        <v>0</v>
      </c>
      <c r="FG22" s="69">
        <v>0</v>
      </c>
      <c r="FH22" s="69">
        <v>0</v>
      </c>
      <c r="FI22" s="69">
        <v>0</v>
      </c>
      <c r="FJ22" s="69">
        <v>0</v>
      </c>
      <c r="FK22" s="69">
        <v>0</v>
      </c>
      <c r="FL22" s="69">
        <v>0</v>
      </c>
      <c r="FM22" s="69">
        <v>0</v>
      </c>
      <c r="FN22" s="69">
        <v>0</v>
      </c>
      <c r="FO22" s="69">
        <v>0</v>
      </c>
      <c r="FP22" s="69">
        <v>0</v>
      </c>
      <c r="FQ22" s="69">
        <v>0</v>
      </c>
      <c r="FR22" s="69">
        <v>0</v>
      </c>
      <c r="FS22" s="69">
        <v>0</v>
      </c>
      <c r="FT22" s="69">
        <v>0</v>
      </c>
      <c r="FU22" s="69">
        <v>0</v>
      </c>
      <c r="FV22" s="69">
        <v>0</v>
      </c>
      <c r="FW22" s="69">
        <v>0</v>
      </c>
      <c r="FX22" s="69">
        <v>0</v>
      </c>
      <c r="FY22" s="69">
        <v>0</v>
      </c>
      <c r="FZ22" s="69">
        <v>0</v>
      </c>
      <c r="GA22" s="69">
        <v>0</v>
      </c>
      <c r="GB22" s="69">
        <v>0</v>
      </c>
      <c r="GC22" s="69">
        <v>0</v>
      </c>
      <c r="GD22" s="69">
        <v>0</v>
      </c>
      <c r="GE22" s="69">
        <v>0</v>
      </c>
      <c r="GF22" s="69">
        <v>0</v>
      </c>
      <c r="GG22" s="69">
        <v>0</v>
      </c>
      <c r="GH22" s="69">
        <v>0</v>
      </c>
      <c r="GI22" s="69">
        <v>0</v>
      </c>
      <c r="GJ22" s="69">
        <v>0</v>
      </c>
      <c r="GK22" s="69">
        <v>0</v>
      </c>
      <c r="GL22" s="69">
        <v>0</v>
      </c>
      <c r="GM22" s="69">
        <v>0</v>
      </c>
      <c r="GN22" s="69">
        <v>0</v>
      </c>
      <c r="GO22" s="69">
        <v>0</v>
      </c>
      <c r="GP22" s="69">
        <v>0</v>
      </c>
      <c r="GQ22" s="69">
        <v>0</v>
      </c>
      <c r="GR22" s="69">
        <v>0</v>
      </c>
      <c r="GS22" s="69">
        <v>0</v>
      </c>
      <c r="GT22" s="69">
        <v>0</v>
      </c>
      <c r="GU22" s="69">
        <v>0</v>
      </c>
      <c r="GV22" s="69">
        <v>0</v>
      </c>
      <c r="GW22" s="69">
        <v>0</v>
      </c>
      <c r="GX22" s="69">
        <v>0</v>
      </c>
      <c r="GY22" s="69">
        <v>0</v>
      </c>
      <c r="GZ22" s="69">
        <v>0</v>
      </c>
    </row>
    <row r="23" spans="1:208" x14ac:dyDescent="0.2">
      <c r="A23" s="51"/>
      <c r="D23" s="51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</row>
    <row r="24" spans="1:208" x14ac:dyDescent="0.2">
      <c r="A24" s="51"/>
      <c r="B24" s="60" t="s">
        <v>40</v>
      </c>
      <c r="C24" s="60"/>
      <c r="D24" s="51"/>
      <c r="E24" s="59">
        <f>SUM(E18:E22)</f>
        <v>59818591</v>
      </c>
      <c r="F24" s="59">
        <f t="shared" ref="F24" si="6">SUM(F18:F22)</f>
        <v>35010590</v>
      </c>
      <c r="G24" s="59">
        <f t="shared" ref="G24:BR24" si="7">SUM(G18:G22)</f>
        <v>28690751</v>
      </c>
      <c r="H24" s="59">
        <f t="shared" si="7"/>
        <v>23980006</v>
      </c>
      <c r="I24" s="59">
        <f t="shared" si="7"/>
        <v>28614363</v>
      </c>
      <c r="J24" s="59">
        <f t="shared" si="7"/>
        <v>36405543</v>
      </c>
      <c r="K24" s="59">
        <f t="shared" si="7"/>
        <v>53138516.999999993</v>
      </c>
      <c r="L24" s="59">
        <f t="shared" si="7"/>
        <v>42837026</v>
      </c>
      <c r="M24" s="59">
        <f t="shared" si="7"/>
        <v>49886952</v>
      </c>
      <c r="N24" s="59">
        <f t="shared" si="7"/>
        <v>62687073</v>
      </c>
      <c r="O24" s="59">
        <f t="shared" si="7"/>
        <v>69629139.999999911</v>
      </c>
      <c r="P24" s="59">
        <f t="shared" si="7"/>
        <v>83768889.999999896</v>
      </c>
      <c r="Q24" s="59">
        <f t="shared" si="7"/>
        <v>53935939</v>
      </c>
      <c r="R24" s="59">
        <f t="shared" si="7"/>
        <v>45999113</v>
      </c>
      <c r="S24" s="59">
        <f t="shared" si="7"/>
        <v>71657792.999999911</v>
      </c>
      <c r="T24" s="59">
        <f t="shared" si="7"/>
        <v>20871838</v>
      </c>
      <c r="U24" s="59">
        <f t="shared" si="7"/>
        <v>58184653</v>
      </c>
      <c r="V24" s="59">
        <f t="shared" si="7"/>
        <v>45911353</v>
      </c>
      <c r="W24" s="59">
        <f t="shared" si="7"/>
        <v>58392980</v>
      </c>
      <c r="X24" s="59">
        <f t="shared" si="7"/>
        <v>0</v>
      </c>
      <c r="Y24" s="59">
        <f t="shared" si="7"/>
        <v>0</v>
      </c>
      <c r="Z24" s="59">
        <f t="shared" si="7"/>
        <v>0</v>
      </c>
      <c r="AA24" s="59">
        <f t="shared" si="7"/>
        <v>0</v>
      </c>
      <c r="AB24" s="59">
        <f t="shared" si="7"/>
        <v>0</v>
      </c>
      <c r="AC24" s="59">
        <f t="shared" si="7"/>
        <v>0</v>
      </c>
      <c r="AD24" s="59">
        <f t="shared" si="7"/>
        <v>0</v>
      </c>
      <c r="AE24" s="59">
        <f t="shared" si="7"/>
        <v>0</v>
      </c>
      <c r="AF24" s="59">
        <f t="shared" si="7"/>
        <v>0</v>
      </c>
      <c r="AG24" s="59">
        <f t="shared" si="7"/>
        <v>0</v>
      </c>
      <c r="AH24" s="59">
        <f t="shared" si="7"/>
        <v>0</v>
      </c>
      <c r="AI24" s="59">
        <f t="shared" si="7"/>
        <v>0</v>
      </c>
      <c r="AJ24" s="59">
        <f t="shared" si="7"/>
        <v>0</v>
      </c>
      <c r="AK24" s="59">
        <f t="shared" si="7"/>
        <v>0</v>
      </c>
      <c r="AL24" s="59">
        <f t="shared" si="7"/>
        <v>0</v>
      </c>
      <c r="AM24" s="59">
        <f t="shared" si="7"/>
        <v>0</v>
      </c>
      <c r="AN24" s="59">
        <f t="shared" si="7"/>
        <v>0</v>
      </c>
      <c r="AO24" s="59">
        <f t="shared" si="7"/>
        <v>0</v>
      </c>
      <c r="AP24" s="59">
        <f t="shared" si="7"/>
        <v>0</v>
      </c>
      <c r="AQ24" s="59">
        <f t="shared" si="7"/>
        <v>0</v>
      </c>
      <c r="AR24" s="59">
        <f t="shared" si="7"/>
        <v>0</v>
      </c>
      <c r="AS24" s="59">
        <f t="shared" si="7"/>
        <v>0</v>
      </c>
      <c r="AT24" s="59">
        <f t="shared" si="7"/>
        <v>0</v>
      </c>
      <c r="AU24" s="59">
        <f t="shared" si="7"/>
        <v>0</v>
      </c>
      <c r="AV24" s="59">
        <f t="shared" si="7"/>
        <v>0</v>
      </c>
      <c r="AW24" s="59">
        <f t="shared" si="7"/>
        <v>0</v>
      </c>
      <c r="AX24" s="59">
        <f t="shared" si="7"/>
        <v>0</v>
      </c>
      <c r="AY24" s="59">
        <f t="shared" si="7"/>
        <v>0</v>
      </c>
      <c r="AZ24" s="59">
        <f t="shared" si="7"/>
        <v>0</v>
      </c>
      <c r="BA24" s="59">
        <f t="shared" si="7"/>
        <v>0</v>
      </c>
      <c r="BB24" s="59">
        <f t="shared" si="7"/>
        <v>0</v>
      </c>
      <c r="BC24" s="59">
        <f t="shared" si="7"/>
        <v>0</v>
      </c>
      <c r="BD24" s="59">
        <f t="shared" si="7"/>
        <v>0</v>
      </c>
      <c r="BE24" s="59">
        <f t="shared" si="7"/>
        <v>0</v>
      </c>
      <c r="BF24" s="59">
        <f t="shared" si="7"/>
        <v>0</v>
      </c>
      <c r="BG24" s="59">
        <f t="shared" si="7"/>
        <v>0</v>
      </c>
      <c r="BH24" s="59">
        <f t="shared" si="7"/>
        <v>0</v>
      </c>
      <c r="BI24" s="59">
        <f t="shared" si="7"/>
        <v>0</v>
      </c>
      <c r="BJ24" s="59">
        <f t="shared" si="7"/>
        <v>0</v>
      </c>
      <c r="BK24" s="59">
        <f t="shared" si="7"/>
        <v>0</v>
      </c>
      <c r="BL24" s="59">
        <f t="shared" si="7"/>
        <v>0</v>
      </c>
      <c r="BM24" s="59">
        <f t="shared" si="7"/>
        <v>0</v>
      </c>
      <c r="BN24" s="59">
        <f t="shared" si="7"/>
        <v>0</v>
      </c>
      <c r="BO24" s="59">
        <f t="shared" si="7"/>
        <v>0</v>
      </c>
      <c r="BP24" s="59">
        <f t="shared" si="7"/>
        <v>0</v>
      </c>
      <c r="BQ24" s="59">
        <f t="shared" si="7"/>
        <v>0</v>
      </c>
      <c r="BR24" s="59">
        <f t="shared" si="7"/>
        <v>0</v>
      </c>
      <c r="BS24" s="59">
        <f t="shared" ref="BS24:ED24" si="8">SUM(BS18:BS22)</f>
        <v>0</v>
      </c>
      <c r="BT24" s="59">
        <f t="shared" si="8"/>
        <v>0</v>
      </c>
      <c r="BU24" s="59">
        <f t="shared" si="8"/>
        <v>0</v>
      </c>
      <c r="BV24" s="59">
        <f t="shared" si="8"/>
        <v>0</v>
      </c>
      <c r="BW24" s="59">
        <f t="shared" si="8"/>
        <v>0</v>
      </c>
      <c r="BX24" s="59">
        <f t="shared" si="8"/>
        <v>0</v>
      </c>
      <c r="BY24" s="59">
        <f t="shared" si="8"/>
        <v>0</v>
      </c>
      <c r="BZ24" s="59">
        <f t="shared" si="8"/>
        <v>0</v>
      </c>
      <c r="CA24" s="59">
        <f t="shared" si="8"/>
        <v>0</v>
      </c>
      <c r="CB24" s="59">
        <f t="shared" si="8"/>
        <v>0</v>
      </c>
      <c r="CC24" s="59">
        <f t="shared" si="8"/>
        <v>0</v>
      </c>
      <c r="CD24" s="59">
        <f t="shared" si="8"/>
        <v>0</v>
      </c>
      <c r="CE24" s="59">
        <f t="shared" si="8"/>
        <v>0</v>
      </c>
      <c r="CF24" s="59">
        <f t="shared" si="8"/>
        <v>0</v>
      </c>
      <c r="CG24" s="59">
        <f t="shared" si="8"/>
        <v>0</v>
      </c>
      <c r="CH24" s="59">
        <f t="shared" si="8"/>
        <v>0</v>
      </c>
      <c r="CI24" s="59">
        <f t="shared" si="8"/>
        <v>0</v>
      </c>
      <c r="CJ24" s="59">
        <f t="shared" si="8"/>
        <v>0</v>
      </c>
      <c r="CK24" s="59">
        <f t="shared" si="8"/>
        <v>0</v>
      </c>
      <c r="CL24" s="59">
        <f t="shared" si="8"/>
        <v>0</v>
      </c>
      <c r="CM24" s="59">
        <f t="shared" si="8"/>
        <v>0</v>
      </c>
      <c r="CN24" s="59">
        <f t="shared" si="8"/>
        <v>0</v>
      </c>
      <c r="CO24" s="59">
        <f t="shared" si="8"/>
        <v>0</v>
      </c>
      <c r="CP24" s="59">
        <f t="shared" si="8"/>
        <v>0</v>
      </c>
      <c r="CQ24" s="59">
        <f t="shared" si="8"/>
        <v>0</v>
      </c>
      <c r="CR24" s="59">
        <f t="shared" si="8"/>
        <v>0</v>
      </c>
      <c r="CS24" s="59">
        <f t="shared" si="8"/>
        <v>0</v>
      </c>
      <c r="CT24" s="59">
        <f t="shared" si="8"/>
        <v>0</v>
      </c>
      <c r="CU24" s="59">
        <f t="shared" si="8"/>
        <v>0</v>
      </c>
      <c r="CV24" s="59">
        <f t="shared" si="8"/>
        <v>0</v>
      </c>
      <c r="CW24" s="59">
        <f t="shared" si="8"/>
        <v>0</v>
      </c>
      <c r="CX24" s="59">
        <f t="shared" si="8"/>
        <v>0</v>
      </c>
      <c r="CY24" s="59">
        <f t="shared" si="8"/>
        <v>0</v>
      </c>
      <c r="CZ24" s="59">
        <f t="shared" si="8"/>
        <v>0</v>
      </c>
      <c r="DA24" s="59">
        <f t="shared" si="8"/>
        <v>0</v>
      </c>
      <c r="DB24" s="59">
        <f t="shared" si="8"/>
        <v>0</v>
      </c>
      <c r="DC24" s="59">
        <f t="shared" si="8"/>
        <v>0</v>
      </c>
      <c r="DD24" s="59">
        <f t="shared" si="8"/>
        <v>0</v>
      </c>
      <c r="DE24" s="59">
        <f t="shared" si="8"/>
        <v>0</v>
      </c>
      <c r="DF24" s="59">
        <f t="shared" si="8"/>
        <v>0</v>
      </c>
      <c r="DG24" s="59">
        <f t="shared" si="8"/>
        <v>0</v>
      </c>
      <c r="DH24" s="59">
        <f t="shared" si="8"/>
        <v>0</v>
      </c>
      <c r="DI24" s="59">
        <f t="shared" si="8"/>
        <v>0</v>
      </c>
      <c r="DJ24" s="59">
        <f t="shared" si="8"/>
        <v>0</v>
      </c>
      <c r="DK24" s="59">
        <f t="shared" si="8"/>
        <v>0</v>
      </c>
      <c r="DL24" s="59">
        <f t="shared" si="8"/>
        <v>0</v>
      </c>
      <c r="DM24" s="59">
        <f t="shared" si="8"/>
        <v>0</v>
      </c>
      <c r="DN24" s="59">
        <f t="shared" si="8"/>
        <v>0</v>
      </c>
      <c r="DO24" s="59">
        <f t="shared" si="8"/>
        <v>0</v>
      </c>
      <c r="DP24" s="59">
        <f t="shared" si="8"/>
        <v>0</v>
      </c>
      <c r="DQ24" s="59">
        <f t="shared" si="8"/>
        <v>0</v>
      </c>
      <c r="DR24" s="59">
        <f t="shared" si="8"/>
        <v>0</v>
      </c>
      <c r="DS24" s="59">
        <f t="shared" si="8"/>
        <v>0</v>
      </c>
      <c r="DT24" s="59">
        <f t="shared" si="8"/>
        <v>0</v>
      </c>
      <c r="DU24" s="59">
        <f t="shared" si="8"/>
        <v>0</v>
      </c>
      <c r="DV24" s="59">
        <f t="shared" si="8"/>
        <v>0</v>
      </c>
      <c r="DW24" s="59">
        <f t="shared" si="8"/>
        <v>0</v>
      </c>
      <c r="DX24" s="59">
        <f t="shared" si="8"/>
        <v>0</v>
      </c>
      <c r="DY24" s="59">
        <f t="shared" si="8"/>
        <v>0</v>
      </c>
      <c r="DZ24" s="59">
        <f t="shared" si="8"/>
        <v>0</v>
      </c>
      <c r="EA24" s="59">
        <f t="shared" si="8"/>
        <v>0</v>
      </c>
      <c r="EB24" s="59">
        <f t="shared" si="8"/>
        <v>0</v>
      </c>
      <c r="EC24" s="59">
        <f t="shared" si="8"/>
        <v>0</v>
      </c>
      <c r="ED24" s="59">
        <f t="shared" si="8"/>
        <v>0</v>
      </c>
      <c r="EE24" s="59">
        <f t="shared" ref="EE24:GP24" si="9">SUM(EE18:EE22)</f>
        <v>0</v>
      </c>
      <c r="EF24" s="59">
        <f t="shared" si="9"/>
        <v>0</v>
      </c>
      <c r="EG24" s="59">
        <f t="shared" si="9"/>
        <v>0</v>
      </c>
      <c r="EH24" s="59">
        <f t="shared" si="9"/>
        <v>0</v>
      </c>
      <c r="EI24" s="59">
        <f t="shared" si="9"/>
        <v>0</v>
      </c>
      <c r="EJ24" s="59">
        <f t="shared" si="9"/>
        <v>0</v>
      </c>
      <c r="EK24" s="59">
        <f t="shared" si="9"/>
        <v>0</v>
      </c>
      <c r="EL24" s="59">
        <f t="shared" si="9"/>
        <v>0</v>
      </c>
      <c r="EM24" s="59">
        <f t="shared" si="9"/>
        <v>0</v>
      </c>
      <c r="EN24" s="59">
        <f t="shared" si="9"/>
        <v>0</v>
      </c>
      <c r="EO24" s="59">
        <f t="shared" si="9"/>
        <v>0</v>
      </c>
      <c r="EP24" s="59">
        <f t="shared" si="9"/>
        <v>0</v>
      </c>
      <c r="EQ24" s="59">
        <f t="shared" si="9"/>
        <v>0</v>
      </c>
      <c r="ER24" s="59">
        <f t="shared" si="9"/>
        <v>0</v>
      </c>
      <c r="ES24" s="59">
        <f t="shared" si="9"/>
        <v>0</v>
      </c>
      <c r="ET24" s="59">
        <f t="shared" si="9"/>
        <v>0</v>
      </c>
      <c r="EU24" s="59">
        <f t="shared" si="9"/>
        <v>0</v>
      </c>
      <c r="EV24" s="59">
        <f t="shared" si="9"/>
        <v>0</v>
      </c>
      <c r="EW24" s="59">
        <f t="shared" si="9"/>
        <v>0</v>
      </c>
      <c r="EX24" s="59">
        <f t="shared" si="9"/>
        <v>0</v>
      </c>
      <c r="EY24" s="59">
        <f t="shared" si="9"/>
        <v>0</v>
      </c>
      <c r="EZ24" s="59">
        <f t="shared" si="9"/>
        <v>0</v>
      </c>
      <c r="FA24" s="59">
        <f t="shared" si="9"/>
        <v>0</v>
      </c>
      <c r="FB24" s="59">
        <f t="shared" si="9"/>
        <v>0</v>
      </c>
      <c r="FC24" s="59">
        <f t="shared" si="9"/>
        <v>0</v>
      </c>
      <c r="FD24" s="59">
        <f t="shared" si="9"/>
        <v>0</v>
      </c>
      <c r="FE24" s="59">
        <f t="shared" si="9"/>
        <v>0</v>
      </c>
      <c r="FF24" s="59">
        <f t="shared" si="9"/>
        <v>0</v>
      </c>
      <c r="FG24" s="59">
        <f t="shared" si="9"/>
        <v>0</v>
      </c>
      <c r="FH24" s="59">
        <f t="shared" si="9"/>
        <v>0</v>
      </c>
      <c r="FI24" s="59">
        <f t="shared" si="9"/>
        <v>0</v>
      </c>
      <c r="FJ24" s="59">
        <f t="shared" si="9"/>
        <v>0</v>
      </c>
      <c r="FK24" s="59">
        <f t="shared" si="9"/>
        <v>0</v>
      </c>
      <c r="FL24" s="59">
        <f t="shared" si="9"/>
        <v>0</v>
      </c>
      <c r="FM24" s="59">
        <f t="shared" si="9"/>
        <v>0</v>
      </c>
      <c r="FN24" s="59">
        <f t="shared" si="9"/>
        <v>0</v>
      </c>
      <c r="FO24" s="59">
        <f t="shared" si="9"/>
        <v>0</v>
      </c>
      <c r="FP24" s="59">
        <f t="shared" si="9"/>
        <v>0</v>
      </c>
      <c r="FQ24" s="59">
        <f t="shared" si="9"/>
        <v>0</v>
      </c>
      <c r="FR24" s="59">
        <f t="shared" si="9"/>
        <v>0</v>
      </c>
      <c r="FS24" s="59">
        <f t="shared" si="9"/>
        <v>0</v>
      </c>
      <c r="FT24" s="59">
        <f t="shared" si="9"/>
        <v>0</v>
      </c>
      <c r="FU24" s="59">
        <f t="shared" si="9"/>
        <v>0</v>
      </c>
      <c r="FV24" s="59">
        <f t="shared" si="9"/>
        <v>0</v>
      </c>
      <c r="FW24" s="59">
        <f t="shared" si="9"/>
        <v>0</v>
      </c>
      <c r="FX24" s="59">
        <f t="shared" si="9"/>
        <v>0</v>
      </c>
      <c r="FY24" s="59">
        <f t="shared" si="9"/>
        <v>0</v>
      </c>
      <c r="FZ24" s="59">
        <f t="shared" si="9"/>
        <v>0</v>
      </c>
      <c r="GA24" s="59">
        <f t="shared" si="9"/>
        <v>0</v>
      </c>
      <c r="GB24" s="59">
        <f t="shared" si="9"/>
        <v>0</v>
      </c>
      <c r="GC24" s="59">
        <f t="shared" si="9"/>
        <v>0</v>
      </c>
      <c r="GD24" s="59">
        <f t="shared" si="9"/>
        <v>0</v>
      </c>
      <c r="GE24" s="59">
        <f t="shared" si="9"/>
        <v>0</v>
      </c>
      <c r="GF24" s="59">
        <f t="shared" si="9"/>
        <v>0</v>
      </c>
      <c r="GG24" s="59">
        <f t="shared" si="9"/>
        <v>0</v>
      </c>
      <c r="GH24" s="59">
        <f t="shared" si="9"/>
        <v>0</v>
      </c>
      <c r="GI24" s="59">
        <f t="shared" si="9"/>
        <v>0</v>
      </c>
      <c r="GJ24" s="59">
        <f t="shared" si="9"/>
        <v>0</v>
      </c>
      <c r="GK24" s="59">
        <f t="shared" si="9"/>
        <v>0</v>
      </c>
      <c r="GL24" s="59">
        <f t="shared" si="9"/>
        <v>0</v>
      </c>
      <c r="GM24" s="59">
        <f t="shared" si="9"/>
        <v>0</v>
      </c>
      <c r="GN24" s="59">
        <f t="shared" si="9"/>
        <v>0</v>
      </c>
      <c r="GO24" s="59">
        <f t="shared" si="9"/>
        <v>0</v>
      </c>
      <c r="GP24" s="59">
        <f t="shared" si="9"/>
        <v>0</v>
      </c>
      <c r="GQ24" s="59">
        <f t="shared" ref="GQ24:GZ24" si="10">SUM(GQ18:GQ22)</f>
        <v>0</v>
      </c>
      <c r="GR24" s="59">
        <f t="shared" si="10"/>
        <v>0</v>
      </c>
      <c r="GS24" s="59">
        <f t="shared" si="10"/>
        <v>0</v>
      </c>
      <c r="GT24" s="59">
        <f t="shared" si="10"/>
        <v>0</v>
      </c>
      <c r="GU24" s="59">
        <f t="shared" si="10"/>
        <v>0</v>
      </c>
      <c r="GV24" s="59">
        <f t="shared" si="10"/>
        <v>0</v>
      </c>
      <c r="GW24" s="59">
        <f t="shared" si="10"/>
        <v>0</v>
      </c>
      <c r="GX24" s="59">
        <f t="shared" si="10"/>
        <v>0</v>
      </c>
      <c r="GY24" s="59">
        <f t="shared" si="10"/>
        <v>0</v>
      </c>
      <c r="GZ24" s="59">
        <f t="shared" si="10"/>
        <v>0</v>
      </c>
    </row>
    <row r="25" spans="1:208" x14ac:dyDescent="0.2">
      <c r="A25" s="51"/>
      <c r="D25" s="5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</row>
    <row r="26" spans="1:208" x14ac:dyDescent="0.2">
      <c r="D26" s="51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</row>
    <row r="27" spans="1:208" ht="13.5" thickBot="1" x14ac:dyDescent="0.25">
      <c r="A27" s="51" t="s">
        <v>45</v>
      </c>
      <c r="B27" s="53" t="s">
        <v>46</v>
      </c>
      <c r="C27" s="53"/>
      <c r="D27" s="51"/>
      <c r="E27" s="65">
        <f>E15-E24</f>
        <v>381703779</v>
      </c>
      <c r="F27" s="65">
        <f t="shared" ref="F27" si="11">F15-F24</f>
        <v>296114070</v>
      </c>
      <c r="G27" s="65">
        <f t="shared" ref="G27:BR27" si="12">G15-G24</f>
        <v>318397259</v>
      </c>
      <c r="H27" s="65">
        <f t="shared" si="12"/>
        <v>283357974</v>
      </c>
      <c r="I27" s="65">
        <f t="shared" si="12"/>
        <v>347890413</v>
      </c>
      <c r="J27" s="65">
        <f t="shared" si="12"/>
        <v>370037555</v>
      </c>
      <c r="K27" s="65">
        <f t="shared" si="12"/>
        <v>389400238</v>
      </c>
      <c r="L27" s="65">
        <f t="shared" si="12"/>
        <v>389106706</v>
      </c>
      <c r="M27" s="65">
        <f t="shared" si="12"/>
        <v>338926292.99999899</v>
      </c>
      <c r="N27" s="65">
        <f t="shared" si="12"/>
        <v>318493682.99999893</v>
      </c>
      <c r="O27" s="65">
        <f t="shared" si="12"/>
        <v>302546150</v>
      </c>
      <c r="P27" s="65">
        <f t="shared" si="12"/>
        <v>320128369.99999899</v>
      </c>
      <c r="Q27" s="65">
        <f t="shared" si="12"/>
        <v>360508145.00000006</v>
      </c>
      <c r="R27" s="65">
        <f t="shared" si="12"/>
        <v>311550136.99999899</v>
      </c>
      <c r="S27" s="65">
        <f t="shared" si="12"/>
        <v>324600422</v>
      </c>
      <c r="T27" s="65">
        <f t="shared" si="12"/>
        <v>277297282</v>
      </c>
      <c r="U27" s="65">
        <f t="shared" si="12"/>
        <v>313035745.99999994</v>
      </c>
      <c r="V27" s="65">
        <f t="shared" si="12"/>
        <v>327491403</v>
      </c>
      <c r="W27" s="65">
        <f t="shared" si="12"/>
        <v>402802025</v>
      </c>
      <c r="X27" s="65">
        <f t="shared" si="12"/>
        <v>0</v>
      </c>
      <c r="Y27" s="65">
        <f t="shared" si="12"/>
        <v>0</v>
      </c>
      <c r="Z27" s="65">
        <f t="shared" si="12"/>
        <v>0</v>
      </c>
      <c r="AA27" s="65">
        <f t="shared" si="12"/>
        <v>0</v>
      </c>
      <c r="AB27" s="65">
        <f t="shared" si="12"/>
        <v>0</v>
      </c>
      <c r="AC27" s="65">
        <f t="shared" si="12"/>
        <v>0</v>
      </c>
      <c r="AD27" s="65">
        <f t="shared" si="12"/>
        <v>0</v>
      </c>
      <c r="AE27" s="65">
        <f t="shared" si="12"/>
        <v>0</v>
      </c>
      <c r="AF27" s="65">
        <f t="shared" si="12"/>
        <v>0</v>
      </c>
      <c r="AG27" s="65">
        <f t="shared" si="12"/>
        <v>0</v>
      </c>
      <c r="AH27" s="65">
        <f t="shared" si="12"/>
        <v>0</v>
      </c>
      <c r="AI27" s="65">
        <f t="shared" si="12"/>
        <v>0</v>
      </c>
      <c r="AJ27" s="65">
        <f t="shared" si="12"/>
        <v>0</v>
      </c>
      <c r="AK27" s="65">
        <f t="shared" si="12"/>
        <v>0</v>
      </c>
      <c r="AL27" s="65">
        <f t="shared" si="12"/>
        <v>0</v>
      </c>
      <c r="AM27" s="65">
        <f t="shared" si="12"/>
        <v>0</v>
      </c>
      <c r="AN27" s="65">
        <f t="shared" si="12"/>
        <v>0</v>
      </c>
      <c r="AO27" s="65">
        <f t="shared" si="12"/>
        <v>0</v>
      </c>
      <c r="AP27" s="65">
        <f t="shared" si="12"/>
        <v>0</v>
      </c>
      <c r="AQ27" s="65">
        <f t="shared" si="12"/>
        <v>0</v>
      </c>
      <c r="AR27" s="65">
        <f t="shared" si="12"/>
        <v>0</v>
      </c>
      <c r="AS27" s="65">
        <f t="shared" si="12"/>
        <v>0</v>
      </c>
      <c r="AT27" s="65">
        <f t="shared" si="12"/>
        <v>0</v>
      </c>
      <c r="AU27" s="65">
        <f t="shared" si="12"/>
        <v>0</v>
      </c>
      <c r="AV27" s="65">
        <f t="shared" si="12"/>
        <v>0</v>
      </c>
      <c r="AW27" s="65">
        <f t="shared" si="12"/>
        <v>0</v>
      </c>
      <c r="AX27" s="65">
        <f t="shared" si="12"/>
        <v>0</v>
      </c>
      <c r="AY27" s="65">
        <f t="shared" si="12"/>
        <v>0</v>
      </c>
      <c r="AZ27" s="65">
        <f t="shared" si="12"/>
        <v>0</v>
      </c>
      <c r="BA27" s="65">
        <f t="shared" si="12"/>
        <v>0</v>
      </c>
      <c r="BB27" s="65">
        <f t="shared" si="12"/>
        <v>0</v>
      </c>
      <c r="BC27" s="65">
        <f t="shared" si="12"/>
        <v>0</v>
      </c>
      <c r="BD27" s="65">
        <f t="shared" si="12"/>
        <v>0</v>
      </c>
      <c r="BE27" s="65">
        <f t="shared" si="12"/>
        <v>0</v>
      </c>
      <c r="BF27" s="65">
        <f t="shared" si="12"/>
        <v>0</v>
      </c>
      <c r="BG27" s="65">
        <f t="shared" si="12"/>
        <v>0</v>
      </c>
      <c r="BH27" s="65">
        <f t="shared" si="12"/>
        <v>0</v>
      </c>
      <c r="BI27" s="65">
        <f t="shared" si="12"/>
        <v>0</v>
      </c>
      <c r="BJ27" s="65">
        <f t="shared" si="12"/>
        <v>0</v>
      </c>
      <c r="BK27" s="65">
        <f t="shared" si="12"/>
        <v>0</v>
      </c>
      <c r="BL27" s="65">
        <f t="shared" si="12"/>
        <v>0</v>
      </c>
      <c r="BM27" s="65">
        <f t="shared" si="12"/>
        <v>0</v>
      </c>
      <c r="BN27" s="65">
        <f t="shared" si="12"/>
        <v>0</v>
      </c>
      <c r="BO27" s="65">
        <f t="shared" si="12"/>
        <v>0</v>
      </c>
      <c r="BP27" s="65">
        <f t="shared" si="12"/>
        <v>0</v>
      </c>
      <c r="BQ27" s="65">
        <f t="shared" si="12"/>
        <v>0</v>
      </c>
      <c r="BR27" s="65">
        <f t="shared" si="12"/>
        <v>0</v>
      </c>
      <c r="BS27" s="65">
        <f t="shared" ref="BS27:ED27" si="13">BS15-BS24</f>
        <v>0</v>
      </c>
      <c r="BT27" s="65">
        <f t="shared" si="13"/>
        <v>0</v>
      </c>
      <c r="BU27" s="65">
        <f t="shared" si="13"/>
        <v>0</v>
      </c>
      <c r="BV27" s="65">
        <f t="shared" si="13"/>
        <v>0</v>
      </c>
      <c r="BW27" s="65">
        <f t="shared" si="13"/>
        <v>0</v>
      </c>
      <c r="BX27" s="65">
        <f t="shared" si="13"/>
        <v>0</v>
      </c>
      <c r="BY27" s="65">
        <f t="shared" si="13"/>
        <v>0</v>
      </c>
      <c r="BZ27" s="65">
        <f t="shared" si="13"/>
        <v>0</v>
      </c>
      <c r="CA27" s="65">
        <f t="shared" si="13"/>
        <v>0</v>
      </c>
      <c r="CB27" s="65">
        <f t="shared" si="13"/>
        <v>0</v>
      </c>
      <c r="CC27" s="65">
        <f t="shared" si="13"/>
        <v>0</v>
      </c>
      <c r="CD27" s="65">
        <f t="shared" si="13"/>
        <v>0</v>
      </c>
      <c r="CE27" s="65">
        <f t="shared" si="13"/>
        <v>0</v>
      </c>
      <c r="CF27" s="65">
        <f t="shared" si="13"/>
        <v>0</v>
      </c>
      <c r="CG27" s="65">
        <f t="shared" si="13"/>
        <v>0</v>
      </c>
      <c r="CH27" s="65">
        <f t="shared" si="13"/>
        <v>0</v>
      </c>
      <c r="CI27" s="65">
        <f t="shared" si="13"/>
        <v>0</v>
      </c>
      <c r="CJ27" s="65">
        <f t="shared" si="13"/>
        <v>0</v>
      </c>
      <c r="CK27" s="65">
        <f t="shared" si="13"/>
        <v>0</v>
      </c>
      <c r="CL27" s="65">
        <f t="shared" si="13"/>
        <v>0</v>
      </c>
      <c r="CM27" s="65">
        <f t="shared" si="13"/>
        <v>0</v>
      </c>
      <c r="CN27" s="65">
        <f t="shared" si="13"/>
        <v>0</v>
      </c>
      <c r="CO27" s="65">
        <f t="shared" si="13"/>
        <v>0</v>
      </c>
      <c r="CP27" s="65">
        <f t="shared" si="13"/>
        <v>0</v>
      </c>
      <c r="CQ27" s="65">
        <f t="shared" si="13"/>
        <v>0</v>
      </c>
      <c r="CR27" s="65">
        <f t="shared" si="13"/>
        <v>0</v>
      </c>
      <c r="CS27" s="65">
        <f t="shared" si="13"/>
        <v>0</v>
      </c>
      <c r="CT27" s="65">
        <f t="shared" si="13"/>
        <v>0</v>
      </c>
      <c r="CU27" s="65">
        <f t="shared" si="13"/>
        <v>0</v>
      </c>
      <c r="CV27" s="65">
        <f t="shared" si="13"/>
        <v>0</v>
      </c>
      <c r="CW27" s="65">
        <f t="shared" si="13"/>
        <v>0</v>
      </c>
      <c r="CX27" s="65">
        <f t="shared" si="13"/>
        <v>0</v>
      </c>
      <c r="CY27" s="65">
        <f t="shared" si="13"/>
        <v>0</v>
      </c>
      <c r="CZ27" s="65">
        <f t="shared" si="13"/>
        <v>0</v>
      </c>
      <c r="DA27" s="65">
        <f t="shared" si="13"/>
        <v>0</v>
      </c>
      <c r="DB27" s="65">
        <f t="shared" si="13"/>
        <v>0</v>
      </c>
      <c r="DC27" s="65">
        <f t="shared" si="13"/>
        <v>0</v>
      </c>
      <c r="DD27" s="65">
        <f t="shared" si="13"/>
        <v>0</v>
      </c>
      <c r="DE27" s="65">
        <f t="shared" si="13"/>
        <v>0</v>
      </c>
      <c r="DF27" s="65">
        <f t="shared" si="13"/>
        <v>0</v>
      </c>
      <c r="DG27" s="65">
        <f t="shared" si="13"/>
        <v>0</v>
      </c>
      <c r="DH27" s="65">
        <f t="shared" si="13"/>
        <v>0</v>
      </c>
      <c r="DI27" s="65">
        <f t="shared" si="13"/>
        <v>0</v>
      </c>
      <c r="DJ27" s="65">
        <f t="shared" si="13"/>
        <v>0</v>
      </c>
      <c r="DK27" s="65">
        <f t="shared" si="13"/>
        <v>0</v>
      </c>
      <c r="DL27" s="65">
        <f t="shared" si="13"/>
        <v>0</v>
      </c>
      <c r="DM27" s="65">
        <f t="shared" si="13"/>
        <v>0</v>
      </c>
      <c r="DN27" s="65">
        <f t="shared" si="13"/>
        <v>0</v>
      </c>
      <c r="DO27" s="65">
        <f t="shared" si="13"/>
        <v>0</v>
      </c>
      <c r="DP27" s="65">
        <f t="shared" si="13"/>
        <v>0</v>
      </c>
      <c r="DQ27" s="65">
        <f t="shared" si="13"/>
        <v>0</v>
      </c>
      <c r="DR27" s="65">
        <f t="shared" si="13"/>
        <v>0</v>
      </c>
      <c r="DS27" s="65">
        <f t="shared" si="13"/>
        <v>0</v>
      </c>
      <c r="DT27" s="65">
        <f t="shared" si="13"/>
        <v>0</v>
      </c>
      <c r="DU27" s="65">
        <f t="shared" si="13"/>
        <v>0</v>
      </c>
      <c r="DV27" s="65">
        <f t="shared" si="13"/>
        <v>0</v>
      </c>
      <c r="DW27" s="65">
        <f t="shared" si="13"/>
        <v>0</v>
      </c>
      <c r="DX27" s="65">
        <f t="shared" si="13"/>
        <v>0</v>
      </c>
      <c r="DY27" s="65">
        <f t="shared" si="13"/>
        <v>0</v>
      </c>
      <c r="DZ27" s="65">
        <f t="shared" si="13"/>
        <v>0</v>
      </c>
      <c r="EA27" s="65">
        <f t="shared" si="13"/>
        <v>0</v>
      </c>
      <c r="EB27" s="65">
        <f t="shared" si="13"/>
        <v>0</v>
      </c>
      <c r="EC27" s="65">
        <f t="shared" si="13"/>
        <v>0</v>
      </c>
      <c r="ED27" s="65">
        <f t="shared" si="13"/>
        <v>0</v>
      </c>
      <c r="EE27" s="65">
        <f t="shared" ref="EE27:GP27" si="14">EE15-EE24</f>
        <v>0</v>
      </c>
      <c r="EF27" s="65">
        <f t="shared" si="14"/>
        <v>0</v>
      </c>
      <c r="EG27" s="65">
        <f t="shared" si="14"/>
        <v>0</v>
      </c>
      <c r="EH27" s="65">
        <f t="shared" si="14"/>
        <v>0</v>
      </c>
      <c r="EI27" s="65">
        <f t="shared" si="14"/>
        <v>0</v>
      </c>
      <c r="EJ27" s="65">
        <f t="shared" si="14"/>
        <v>0</v>
      </c>
      <c r="EK27" s="65">
        <f t="shared" si="14"/>
        <v>0</v>
      </c>
      <c r="EL27" s="65">
        <f t="shared" si="14"/>
        <v>0</v>
      </c>
      <c r="EM27" s="65">
        <f t="shared" si="14"/>
        <v>0</v>
      </c>
      <c r="EN27" s="65">
        <f t="shared" si="14"/>
        <v>0</v>
      </c>
      <c r="EO27" s="65">
        <f t="shared" si="14"/>
        <v>0</v>
      </c>
      <c r="EP27" s="65">
        <f t="shared" si="14"/>
        <v>0</v>
      </c>
      <c r="EQ27" s="65">
        <f t="shared" si="14"/>
        <v>0</v>
      </c>
      <c r="ER27" s="65">
        <f t="shared" si="14"/>
        <v>0</v>
      </c>
      <c r="ES27" s="65">
        <f t="shared" si="14"/>
        <v>0</v>
      </c>
      <c r="ET27" s="65">
        <f t="shared" si="14"/>
        <v>0</v>
      </c>
      <c r="EU27" s="65">
        <f t="shared" si="14"/>
        <v>0</v>
      </c>
      <c r="EV27" s="65">
        <f t="shared" si="14"/>
        <v>0</v>
      </c>
      <c r="EW27" s="65">
        <f t="shared" si="14"/>
        <v>0</v>
      </c>
      <c r="EX27" s="65">
        <f t="shared" si="14"/>
        <v>0</v>
      </c>
      <c r="EY27" s="65">
        <f t="shared" si="14"/>
        <v>0</v>
      </c>
      <c r="EZ27" s="65">
        <f t="shared" si="14"/>
        <v>0</v>
      </c>
      <c r="FA27" s="65">
        <f t="shared" si="14"/>
        <v>0</v>
      </c>
      <c r="FB27" s="65">
        <f t="shared" si="14"/>
        <v>0</v>
      </c>
      <c r="FC27" s="65">
        <f t="shared" si="14"/>
        <v>0</v>
      </c>
      <c r="FD27" s="65">
        <f t="shared" si="14"/>
        <v>0</v>
      </c>
      <c r="FE27" s="65">
        <f t="shared" si="14"/>
        <v>0</v>
      </c>
      <c r="FF27" s="65">
        <f t="shared" si="14"/>
        <v>0</v>
      </c>
      <c r="FG27" s="65">
        <f t="shared" si="14"/>
        <v>0</v>
      </c>
      <c r="FH27" s="65">
        <f t="shared" si="14"/>
        <v>0</v>
      </c>
      <c r="FI27" s="65">
        <f t="shared" si="14"/>
        <v>0</v>
      </c>
      <c r="FJ27" s="65">
        <f t="shared" si="14"/>
        <v>0</v>
      </c>
      <c r="FK27" s="65">
        <f t="shared" si="14"/>
        <v>0</v>
      </c>
      <c r="FL27" s="65">
        <f t="shared" si="14"/>
        <v>0</v>
      </c>
      <c r="FM27" s="65">
        <f t="shared" si="14"/>
        <v>0</v>
      </c>
      <c r="FN27" s="65">
        <f t="shared" si="14"/>
        <v>0</v>
      </c>
      <c r="FO27" s="65">
        <f t="shared" si="14"/>
        <v>0</v>
      </c>
      <c r="FP27" s="65">
        <f t="shared" si="14"/>
        <v>0</v>
      </c>
      <c r="FQ27" s="65">
        <f t="shared" si="14"/>
        <v>0</v>
      </c>
      <c r="FR27" s="65">
        <f t="shared" si="14"/>
        <v>0</v>
      </c>
      <c r="FS27" s="65">
        <f t="shared" si="14"/>
        <v>0</v>
      </c>
      <c r="FT27" s="65">
        <f t="shared" si="14"/>
        <v>0</v>
      </c>
      <c r="FU27" s="65">
        <f t="shared" si="14"/>
        <v>0</v>
      </c>
      <c r="FV27" s="65">
        <f t="shared" si="14"/>
        <v>0</v>
      </c>
      <c r="FW27" s="65">
        <f t="shared" si="14"/>
        <v>0</v>
      </c>
      <c r="FX27" s="65">
        <f t="shared" si="14"/>
        <v>0</v>
      </c>
      <c r="FY27" s="65">
        <f t="shared" si="14"/>
        <v>0</v>
      </c>
      <c r="FZ27" s="65">
        <f t="shared" si="14"/>
        <v>0</v>
      </c>
      <c r="GA27" s="65">
        <f t="shared" si="14"/>
        <v>0</v>
      </c>
      <c r="GB27" s="65">
        <f t="shared" si="14"/>
        <v>0</v>
      </c>
      <c r="GC27" s="65">
        <f t="shared" si="14"/>
        <v>0</v>
      </c>
      <c r="GD27" s="65">
        <f t="shared" si="14"/>
        <v>0</v>
      </c>
      <c r="GE27" s="65">
        <f t="shared" si="14"/>
        <v>0</v>
      </c>
      <c r="GF27" s="65">
        <f t="shared" si="14"/>
        <v>0</v>
      </c>
      <c r="GG27" s="65">
        <f t="shared" si="14"/>
        <v>0</v>
      </c>
      <c r="GH27" s="65">
        <f t="shared" si="14"/>
        <v>0</v>
      </c>
      <c r="GI27" s="65">
        <f t="shared" si="14"/>
        <v>0</v>
      </c>
      <c r="GJ27" s="65">
        <f t="shared" si="14"/>
        <v>0</v>
      </c>
      <c r="GK27" s="65">
        <f t="shared" si="14"/>
        <v>0</v>
      </c>
      <c r="GL27" s="65">
        <f t="shared" si="14"/>
        <v>0</v>
      </c>
      <c r="GM27" s="65">
        <f t="shared" si="14"/>
        <v>0</v>
      </c>
      <c r="GN27" s="65">
        <f t="shared" si="14"/>
        <v>0</v>
      </c>
      <c r="GO27" s="65">
        <f t="shared" si="14"/>
        <v>0</v>
      </c>
      <c r="GP27" s="65">
        <f t="shared" si="14"/>
        <v>0</v>
      </c>
      <c r="GQ27" s="65">
        <f t="shared" ref="GQ27:GZ27" si="15">GQ15-GQ24</f>
        <v>0</v>
      </c>
      <c r="GR27" s="65">
        <f t="shared" si="15"/>
        <v>0</v>
      </c>
      <c r="GS27" s="65">
        <f t="shared" si="15"/>
        <v>0</v>
      </c>
      <c r="GT27" s="65">
        <f t="shared" si="15"/>
        <v>0</v>
      </c>
      <c r="GU27" s="65">
        <f t="shared" si="15"/>
        <v>0</v>
      </c>
      <c r="GV27" s="65">
        <f t="shared" si="15"/>
        <v>0</v>
      </c>
      <c r="GW27" s="65">
        <f t="shared" si="15"/>
        <v>0</v>
      </c>
      <c r="GX27" s="65">
        <f t="shared" si="15"/>
        <v>0</v>
      </c>
      <c r="GY27" s="65">
        <f t="shared" si="15"/>
        <v>0</v>
      </c>
      <c r="GZ27" s="65">
        <f t="shared" si="15"/>
        <v>0</v>
      </c>
    </row>
    <row r="28" spans="1:208" ht="13.5" thickTop="1" x14ac:dyDescent="0.2"/>
    <row r="30" spans="1:208" x14ac:dyDescent="0.2">
      <c r="E30">
        <v>381703779</v>
      </c>
      <c r="F30">
        <v>296114070</v>
      </c>
      <c r="G30">
        <v>318397259</v>
      </c>
      <c r="H30">
        <v>283357974</v>
      </c>
      <c r="I30">
        <v>347890413</v>
      </c>
      <c r="J30">
        <v>370037555</v>
      </c>
      <c r="K30">
        <v>389400238</v>
      </c>
      <c r="L30">
        <v>389106706</v>
      </c>
      <c r="M30">
        <v>338926293</v>
      </c>
      <c r="N30">
        <v>318493683</v>
      </c>
      <c r="O30">
        <v>302546150</v>
      </c>
      <c r="P30">
        <v>320128370</v>
      </c>
      <c r="Q30">
        <v>360508145.00000006</v>
      </c>
      <c r="R30">
        <v>311550136.99999899</v>
      </c>
      <c r="S30">
        <v>324600422</v>
      </c>
      <c r="T30">
        <v>277297282</v>
      </c>
      <c r="U30">
        <v>313035746</v>
      </c>
      <c r="V30">
        <v>327491403</v>
      </c>
      <c r="W30">
        <v>402802025</v>
      </c>
    </row>
    <row r="31" spans="1:208" x14ac:dyDescent="0.2">
      <c r="E31" s="70">
        <f>E30-E27</f>
        <v>0</v>
      </c>
      <c r="F31" s="70">
        <f t="shared" ref="F31:W31" si="16">F30-F27</f>
        <v>0</v>
      </c>
      <c r="G31" s="70">
        <f t="shared" si="16"/>
        <v>0</v>
      </c>
      <c r="H31" s="70">
        <f t="shared" si="16"/>
        <v>0</v>
      </c>
      <c r="I31" s="70">
        <f t="shared" si="16"/>
        <v>0</v>
      </c>
      <c r="J31" s="70">
        <f t="shared" si="16"/>
        <v>0</v>
      </c>
      <c r="K31" s="70">
        <f t="shared" si="16"/>
        <v>0</v>
      </c>
      <c r="L31" s="70">
        <f t="shared" si="16"/>
        <v>0</v>
      </c>
      <c r="M31" s="70">
        <f t="shared" si="16"/>
        <v>1.0132789611816406E-6</v>
      </c>
      <c r="N31" s="70">
        <f t="shared" si="16"/>
        <v>1.0728836059570313E-6</v>
      </c>
      <c r="O31" s="70">
        <f t="shared" si="16"/>
        <v>0</v>
      </c>
      <c r="P31" s="70">
        <f t="shared" si="16"/>
        <v>1.0132789611816406E-6</v>
      </c>
      <c r="Q31" s="70">
        <f t="shared" si="16"/>
        <v>0</v>
      </c>
      <c r="R31" s="70">
        <f t="shared" si="16"/>
        <v>0</v>
      </c>
      <c r="S31" s="70">
        <f t="shared" si="16"/>
        <v>0</v>
      </c>
      <c r="T31" s="70">
        <f t="shared" si="16"/>
        <v>0</v>
      </c>
      <c r="U31" s="70">
        <f t="shared" si="16"/>
        <v>0</v>
      </c>
      <c r="V31" s="70">
        <f t="shared" si="16"/>
        <v>0</v>
      </c>
      <c r="W31" s="70">
        <f t="shared" si="16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Lawler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891DEB-C064-4B9C-ABB8-59FBE380B82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745fd72d-7e83-4669-aadd-86863736241e"/>
    <ds:schemaRef ds:uri="5ba878c6-b33b-4b7d-8b1a-66240161f50d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DCC3E41-5E0F-47AA-8710-C119D06B5A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5C34A8-7A27-4D14-9312-608401D766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SEL-1 12mos avg FAC Rate</vt:lpstr>
      <vt:lpstr>12 Month Average</vt:lpstr>
      <vt:lpstr>Sales</vt:lpstr>
      <vt:lpstr>'SEL-1 12mos avg FAC Rate'!Print_Titles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FAC - 12 Month Rolling Average Rate</dc:subject>
  <dc:creator>Czupik, Ted</dc:creator>
  <cp:lastModifiedBy>Sunderman, Minna</cp:lastModifiedBy>
  <cp:lastPrinted>2022-11-30T14:57:20Z</cp:lastPrinted>
  <dcterms:created xsi:type="dcterms:W3CDTF">2019-08-13T11:16:28Z</dcterms:created>
  <dcterms:modified xsi:type="dcterms:W3CDTF">2022-11-30T14:57:30Z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