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nie/Documents/clients/Mountain Water/water files/support/PSC 2nd 1h refG/"/>
    </mc:Choice>
  </mc:AlternateContent>
  <xr:revisionPtr revIDLastSave="0" documentId="8_{EFF4F510-B716-D14F-9E06-C3BC9DA1C171}" xr6:coauthVersionLast="45" xr6:coauthVersionMax="45" xr10:uidLastSave="{00000000-0000-0000-0000-000000000000}"/>
  <bookViews>
    <workbookView xWindow="860" yWindow="2700" windowWidth="31080" windowHeight="17560" xr2:uid="{577AEC2A-5BA4-EE42-BC42-712F99435DD5}"/>
  </bookViews>
  <sheets>
    <sheet name="Sheet1" sheetId="1" r:id="rId1"/>
  </sheets>
  <definedNames>
    <definedName name="_xlnm.Print_Area" localSheetId="0">Sheet1!$A$1:$O$121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7" i="1" l="1"/>
  <c r="M119" i="1" l="1"/>
  <c r="C110" i="1"/>
  <c r="D110" i="1"/>
  <c r="E110" i="1"/>
  <c r="F110" i="1"/>
  <c r="G110" i="1"/>
  <c r="H110" i="1"/>
  <c r="I110" i="1"/>
  <c r="J110" i="1"/>
  <c r="K110" i="1"/>
  <c r="L110" i="1"/>
  <c r="M110" i="1"/>
  <c r="B110" i="1"/>
  <c r="C73" i="1"/>
  <c r="D73" i="1"/>
  <c r="E73" i="1"/>
  <c r="F73" i="1"/>
  <c r="G73" i="1"/>
  <c r="H73" i="1"/>
  <c r="I73" i="1"/>
  <c r="J73" i="1"/>
  <c r="K73" i="1"/>
  <c r="L73" i="1"/>
  <c r="M73" i="1"/>
  <c r="B73" i="1"/>
  <c r="C36" i="1"/>
  <c r="D36" i="1"/>
  <c r="E36" i="1"/>
  <c r="F36" i="1"/>
  <c r="G36" i="1"/>
  <c r="H36" i="1"/>
  <c r="I36" i="1"/>
  <c r="J36" i="1"/>
  <c r="K36" i="1"/>
  <c r="L36" i="1"/>
  <c r="M36" i="1"/>
  <c r="B36" i="1"/>
  <c r="N36" i="1" l="1"/>
  <c r="H112" i="1" s="1"/>
  <c r="M114" i="1" s="1"/>
  <c r="C114" i="1" s="1"/>
  <c r="N110" i="1"/>
  <c r="C118" i="1" s="1"/>
  <c r="N73" i="1"/>
  <c r="C113" i="1"/>
  <c r="C119" i="1" l="1"/>
  <c r="C115" i="1"/>
  <c r="C120" i="1" l="1"/>
</calcChain>
</file>

<file path=xl/sharedStrings.xml><?xml version="1.0" encoding="utf-8"?>
<sst xmlns="http://schemas.openxmlformats.org/spreadsheetml/2006/main" count="72" uniqueCount="38">
  <si>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</si>
  <si>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</si>
  <si>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</si>
  <si>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</si>
  <si>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</si>
  <si>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</si>
  <si>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</si>
  <si>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</si>
  <si>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</si>
  <si>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</si>
  <si>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</si>
  <si>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</si>
  <si>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day</t>
  </si>
  <si>
    <t>Delpac</t>
  </si>
  <si>
    <t>total</t>
  </si>
  <si>
    <t>adjustment for increase in cost of Delpac</t>
  </si>
  <si>
    <t>test period pounds</t>
  </si>
  <si>
    <t>test year price per pound</t>
  </si>
  <si>
    <t>pro forma price per pound</t>
  </si>
  <si>
    <t>test year cost for Delpac delivery</t>
  </si>
  <si>
    <t>pro forma cost for Delpac delivery</t>
  </si>
  <si>
    <t>per</t>
  </si>
  <si>
    <t>pound</t>
  </si>
  <si>
    <t>pro forma delivery cost</t>
  </si>
  <si>
    <t>test year price per gallon</t>
  </si>
  <si>
    <t>pro forma price per gallon</t>
  </si>
  <si>
    <t>gallon</t>
  </si>
  <si>
    <t>lbs for test year</t>
  </si>
  <si>
    <t>test period gallons</t>
  </si>
  <si>
    <t>pro forma delivery cost increase</t>
  </si>
  <si>
    <t>price change</t>
  </si>
  <si>
    <t>delivery</t>
  </si>
  <si>
    <t>test year cost for NaCIO delivery</t>
  </si>
  <si>
    <t>adjustment for increase in NaCIO</t>
  </si>
  <si>
    <t>pro forma cost forNaCIO delivery</t>
  </si>
  <si>
    <t>NaCIO for pre-treatment</t>
  </si>
  <si>
    <t>NaCIO for disinfection</t>
  </si>
  <si>
    <t>gal for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</si>
</sst>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</numFmts>
  <fonts count="4">
    <font>
      <sz val="10"/>
      <color theme="1"/>
      <name val="Avenir-Book"/>
      <family val="2"/>
    </font>
    <font>
      <sz val="10"/>
      <color theme="1"/>
      <name val="Avenir-Book"/>
      <family val="2"/>
    </font>
    <font>
      <sz val="10"/>
      <name val="Arial"/>
      <family val="2"/>
    </font>
    <font>
      <sz val="9"/>
      <color theme="1"/>
      <name val="Avenir-Boo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Border="1"/>
    <xf numFmtId="0" fontId="3" fillId="0" borderId="6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0" xfId="1" applyFont="1" applyBorder="1"/>
    <xf numFmtId="43" fontId="3" fillId="0" borderId="6" xfId="1" applyFont="1" applyBorder="1"/>
    <xf numFmtId="0" fontId="3" fillId="0" borderId="7" xfId="0" applyFont="1" applyBorder="1" applyAlignment="1">
      <alignment horizontal="center"/>
    </xf>
    <xf numFmtId="43" fontId="3" fillId="0" borderId="1" xfId="1" applyFont="1" applyBorder="1"/>
    <xf numFmtId="0" fontId="3" fillId="3" borderId="0" xfId="0" applyFont="1" applyFill="1" applyBorder="1" applyAlignment="1">
      <alignment horizontal="center"/>
    </xf>
    <xf numFmtId="43" fontId="3" fillId="0" borderId="0" xfId="0" applyNumberFormat="1" applyFont="1"/>
    <xf numFmtId="44" fontId="3" fillId="0" borderId="0" xfId="2" applyFont="1"/>
    <xf numFmtId="164" fontId="3" fillId="0" borderId="0" xfId="2" applyNumberFormat="1" applyFont="1"/>
    <xf numFmtId="165" fontId="3" fillId="0" borderId="0" xfId="1" applyNumberFormat="1" applyFont="1"/>
    <xf numFmtId="44" fontId="3" fillId="0" borderId="1" xfId="0" applyNumberFormat="1" applyFont="1" applyBorder="1"/>
    <xf numFmtId="44" fontId="3" fillId="2" borderId="0" xfId="0" applyNumberFormat="1" applyFont="1" applyFill="1"/>
    <xf numFmtId="44" fontId="3" fillId="3" borderId="0" xfId="0" applyNumberFormat="1" applyFont="1" applyFill="1"/>
    <xf numFmtId="0" fontId="3" fillId="0" borderId="0" xfId="0" applyFont="1" applyFill="1"/>
    <xf numFmtId="0" fontId="3" fillId="4" borderId="3" xfId="0" applyFont="1" applyFill="1" applyBorder="1"/>
    <xf numFmtId="43" fontId="3" fillId="3" borderId="1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 2" xfId="3" xr:uid="{2E055EDF-F124-4845-A52B-0EF9DB0BD0BF}"/>
    <cellStyle name="Normal 3" xfId="4" xr:uid="{48E3E10C-B830-0640-966B-9ABF922E4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20D9-78C3-1E4E-96E1-5E65BE93BE2F}">
  <dimension ref="A1:O120"/>
  <sheetViews>
    <sheetView tabSelected="1" topLeftCell="A97" zoomScale="125" zoomScaleNormal="125" workbookViewId="0">
      <selection activeCell="H118" sqref="H118"/>
    </sheetView>
  </sheetViews>
  <sheetFormatPr baseColWidth="10" defaultRowHeight="13"/>
  <cols>
    <col min="1" max="1" width="4.6640625" style="10" customWidth="1"/>
    <col min="2" max="11" width="9.1640625" style="4" customWidth="1"/>
    <col min="12" max="12" width="9.83203125" style="4" customWidth="1"/>
    <col min="13" max="13" width="9.1640625" style="4" customWidth="1"/>
    <col min="14" max="14" width="2.5" style="4" customWidth="1"/>
    <col min="15" max="15" width="8.1640625" style="4" customWidth="1"/>
    <col min="16" max="16384" width="10.83203125" style="4"/>
  </cols>
  <sheetData>
    <row r="1" spans="1:15">
      <c r="A1" s="1"/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3"/>
    </row>
    <row r="2" spans="1:15">
      <c r="A2" s="33" t="s">
        <v>12</v>
      </c>
      <c r="B2" s="28">
        <v>2021</v>
      </c>
      <c r="C2" s="28"/>
      <c r="D2" s="28"/>
      <c r="E2" s="28"/>
      <c r="F2" s="28"/>
      <c r="G2" s="28"/>
      <c r="H2" s="28">
        <v>2022</v>
      </c>
      <c r="I2" s="28"/>
      <c r="J2" s="28"/>
      <c r="K2" s="28"/>
      <c r="L2" s="28"/>
      <c r="M2" s="28"/>
      <c r="N2" s="5"/>
      <c r="O2" s="6"/>
    </row>
    <row r="3" spans="1:15" s="10" customFormat="1">
      <c r="A3" s="33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/>
      <c r="O3" s="9"/>
    </row>
    <row r="4" spans="1:15">
      <c r="A4" s="11">
        <v>1</v>
      </c>
      <c r="B4" s="12">
        <v>428</v>
      </c>
      <c r="C4" s="12">
        <v>320</v>
      </c>
      <c r="D4" s="12">
        <v>588.20000000000005</v>
      </c>
      <c r="E4" s="12">
        <v>545.70000000000005</v>
      </c>
      <c r="F4" s="12">
        <v>288.2</v>
      </c>
      <c r="G4" s="12">
        <v>350.8</v>
      </c>
      <c r="H4" s="12">
        <v>515.6</v>
      </c>
      <c r="I4" s="12">
        <v>305.36</v>
      </c>
      <c r="J4" s="12">
        <v>225.6</v>
      </c>
      <c r="K4" s="12">
        <v>210.5</v>
      </c>
      <c r="L4" s="12">
        <v>292.39999999999998</v>
      </c>
      <c r="M4" s="12">
        <v>448.3</v>
      </c>
      <c r="N4" s="12"/>
      <c r="O4" s="13"/>
    </row>
    <row r="5" spans="1:15">
      <c r="A5" s="11">
        <v>2</v>
      </c>
      <c r="B5" s="12">
        <v>438</v>
      </c>
      <c r="C5" s="12">
        <v>300</v>
      </c>
      <c r="D5" s="12">
        <v>356</v>
      </c>
      <c r="E5" s="12">
        <v>545.70000000000005</v>
      </c>
      <c r="F5" s="12">
        <v>280</v>
      </c>
      <c r="G5" s="12">
        <v>350.8</v>
      </c>
      <c r="H5" s="12">
        <v>102.3</v>
      </c>
      <c r="I5" s="12">
        <v>300.2</v>
      </c>
      <c r="J5" s="12">
        <v>228.3</v>
      </c>
      <c r="K5" s="12">
        <v>211.56</v>
      </c>
      <c r="L5" s="12">
        <v>272.89999999999998</v>
      </c>
      <c r="M5" s="12">
        <v>448.3</v>
      </c>
      <c r="N5" s="12"/>
      <c r="O5" s="13"/>
    </row>
    <row r="6" spans="1:15">
      <c r="A6" s="11">
        <v>3</v>
      </c>
      <c r="B6" s="12">
        <v>421</v>
      </c>
      <c r="C6" s="12">
        <v>312.5</v>
      </c>
      <c r="D6" s="12">
        <v>320</v>
      </c>
      <c r="E6" s="12">
        <v>545.70000000000005</v>
      </c>
      <c r="F6" s="12">
        <v>310</v>
      </c>
      <c r="G6" s="12">
        <v>350.8</v>
      </c>
      <c r="H6" s="12">
        <v>422.3</v>
      </c>
      <c r="I6" s="12">
        <v>311.52</v>
      </c>
      <c r="J6" s="12">
        <v>232.1</v>
      </c>
      <c r="K6" s="12">
        <v>205.6</v>
      </c>
      <c r="L6" s="12">
        <v>365</v>
      </c>
      <c r="M6" s="12">
        <v>428.8</v>
      </c>
      <c r="N6" s="12"/>
      <c r="O6" s="13"/>
    </row>
    <row r="7" spans="1:15">
      <c r="A7" s="11">
        <v>4</v>
      </c>
      <c r="B7" s="12">
        <v>418</v>
      </c>
      <c r="C7" s="12">
        <v>350</v>
      </c>
      <c r="D7" s="12">
        <v>302</v>
      </c>
      <c r="E7" s="12">
        <v>545.70000000000005</v>
      </c>
      <c r="F7" s="12">
        <v>322.25</v>
      </c>
      <c r="G7" s="12">
        <v>350.8</v>
      </c>
      <c r="H7" s="12">
        <v>356.15</v>
      </c>
      <c r="I7" s="12">
        <v>88.59</v>
      </c>
      <c r="J7" s="12">
        <v>230.2</v>
      </c>
      <c r="K7" s="12">
        <v>212.43</v>
      </c>
      <c r="L7" s="12">
        <v>370</v>
      </c>
      <c r="M7" s="12">
        <v>448.3</v>
      </c>
      <c r="N7" s="12"/>
      <c r="O7" s="13"/>
    </row>
    <row r="8" spans="1:15">
      <c r="A8" s="11">
        <v>5</v>
      </c>
      <c r="B8" s="12">
        <v>448.3</v>
      </c>
      <c r="C8" s="12">
        <v>328.6</v>
      </c>
      <c r="D8" s="12">
        <v>301.56</v>
      </c>
      <c r="E8" s="12">
        <v>389.8</v>
      </c>
      <c r="F8" s="12">
        <v>325</v>
      </c>
      <c r="G8" s="12">
        <v>350</v>
      </c>
      <c r="H8" s="12">
        <v>348</v>
      </c>
      <c r="I8" s="12">
        <v>388.6</v>
      </c>
      <c r="J8" s="12">
        <v>245.3</v>
      </c>
      <c r="K8" s="12">
        <v>216.5</v>
      </c>
      <c r="L8" s="12">
        <v>370</v>
      </c>
      <c r="M8" s="12">
        <v>604.20000000000005</v>
      </c>
      <c r="N8" s="12"/>
      <c r="O8" s="13"/>
    </row>
    <row r="9" spans="1:15">
      <c r="A9" s="11">
        <v>6</v>
      </c>
      <c r="B9" s="12">
        <v>448.3</v>
      </c>
      <c r="C9" s="12">
        <v>352</v>
      </c>
      <c r="D9" s="12">
        <v>328</v>
      </c>
      <c r="E9" s="12">
        <v>389.8</v>
      </c>
      <c r="F9" s="12">
        <v>332</v>
      </c>
      <c r="G9" s="12">
        <v>350.8</v>
      </c>
      <c r="H9" s="12">
        <v>362.1</v>
      </c>
      <c r="I9" s="12">
        <v>352.6</v>
      </c>
      <c r="J9" s="12">
        <v>252.3</v>
      </c>
      <c r="K9" s="12">
        <v>301.8</v>
      </c>
      <c r="L9" s="12">
        <v>370.3</v>
      </c>
      <c r="M9" s="12">
        <v>640.1</v>
      </c>
      <c r="N9" s="12"/>
      <c r="O9" s="13"/>
    </row>
    <row r="10" spans="1:15">
      <c r="A10" s="11">
        <v>7</v>
      </c>
      <c r="B10" s="12">
        <v>448.3</v>
      </c>
      <c r="C10" s="12">
        <v>740</v>
      </c>
      <c r="D10" s="12">
        <v>322</v>
      </c>
      <c r="E10" s="12">
        <v>565.20000000000005</v>
      </c>
      <c r="F10" s="12">
        <v>331.56</v>
      </c>
      <c r="G10" s="12">
        <v>350.3</v>
      </c>
      <c r="H10" s="12">
        <v>350.2</v>
      </c>
      <c r="I10" s="12">
        <v>375.2</v>
      </c>
      <c r="J10" s="12">
        <v>255.6</v>
      </c>
      <c r="K10" s="12">
        <v>420.8</v>
      </c>
      <c r="L10" s="12">
        <v>396.2</v>
      </c>
      <c r="M10" s="12">
        <v>545.70000000000005</v>
      </c>
      <c r="N10" s="12"/>
      <c r="O10" s="13"/>
    </row>
    <row r="11" spans="1:15">
      <c r="A11" s="11">
        <v>8</v>
      </c>
      <c r="B11" s="12">
        <v>682.2</v>
      </c>
      <c r="C11" s="12">
        <v>799.1</v>
      </c>
      <c r="D11" s="12">
        <v>285</v>
      </c>
      <c r="E11" s="12">
        <v>565.20000000000005</v>
      </c>
      <c r="F11" s="12">
        <v>305.68</v>
      </c>
      <c r="G11" s="12">
        <v>409.3</v>
      </c>
      <c r="H11" s="12">
        <v>355.2</v>
      </c>
      <c r="I11" s="12">
        <v>467.7</v>
      </c>
      <c r="J11" s="12">
        <v>252.3</v>
      </c>
      <c r="K11" s="12">
        <v>409.3</v>
      </c>
      <c r="L11" s="12">
        <v>396</v>
      </c>
      <c r="M11" s="12">
        <v>545.70000000000005</v>
      </c>
      <c r="N11" s="12"/>
      <c r="O11" s="13"/>
    </row>
    <row r="12" spans="1:15">
      <c r="A12" s="11">
        <v>9</v>
      </c>
      <c r="B12" s="12">
        <v>818.6</v>
      </c>
      <c r="C12" s="12">
        <v>799.1</v>
      </c>
      <c r="D12" s="12">
        <v>304.2</v>
      </c>
      <c r="E12" s="12">
        <v>565.20000000000005</v>
      </c>
      <c r="F12" s="12">
        <v>311.2</v>
      </c>
      <c r="G12" s="12">
        <v>350</v>
      </c>
      <c r="H12" s="12">
        <v>266.3</v>
      </c>
      <c r="I12" s="12">
        <v>467.7</v>
      </c>
      <c r="J12" s="12">
        <v>245.6</v>
      </c>
      <c r="K12" s="12">
        <v>409.3</v>
      </c>
      <c r="L12" s="12">
        <v>563.1</v>
      </c>
      <c r="M12" s="12">
        <v>448.3</v>
      </c>
      <c r="N12" s="12"/>
      <c r="O12" s="13"/>
    </row>
    <row r="13" spans="1:15">
      <c r="A13" s="11">
        <v>10</v>
      </c>
      <c r="B13" s="12">
        <v>818.6</v>
      </c>
      <c r="C13" s="12">
        <v>812</v>
      </c>
      <c r="D13" s="12">
        <v>288.36</v>
      </c>
      <c r="E13" s="12">
        <v>565.20000000000005</v>
      </c>
      <c r="F13" s="12">
        <v>308.57</v>
      </c>
      <c r="G13" s="12">
        <v>350.2</v>
      </c>
      <c r="H13" s="12">
        <v>325.60000000000002</v>
      </c>
      <c r="I13" s="12">
        <v>311.8</v>
      </c>
      <c r="J13" s="12">
        <v>248.6</v>
      </c>
      <c r="K13" s="12">
        <v>409.3</v>
      </c>
      <c r="L13" s="12">
        <v>389.8</v>
      </c>
      <c r="M13" s="12">
        <v>448.3</v>
      </c>
      <c r="N13" s="12"/>
      <c r="O13" s="13"/>
    </row>
    <row r="14" spans="1:15">
      <c r="A14" s="11">
        <v>11</v>
      </c>
      <c r="B14" s="12">
        <v>916.1</v>
      </c>
      <c r="C14" s="12">
        <v>682.2</v>
      </c>
      <c r="D14" s="12">
        <v>301.2</v>
      </c>
      <c r="E14" s="12">
        <v>565.20000000000005</v>
      </c>
      <c r="F14" s="12">
        <v>311.24</v>
      </c>
      <c r="G14" s="12">
        <v>500.3</v>
      </c>
      <c r="H14" s="12">
        <v>300.2</v>
      </c>
      <c r="I14" s="12">
        <v>311.8</v>
      </c>
      <c r="J14" s="12">
        <v>331.3</v>
      </c>
      <c r="K14" s="12">
        <v>409.3</v>
      </c>
      <c r="L14" s="12">
        <v>428.8</v>
      </c>
      <c r="M14" s="12">
        <v>545.70000000000005</v>
      </c>
      <c r="N14" s="12"/>
      <c r="O14" s="13"/>
    </row>
    <row r="15" spans="1:15">
      <c r="A15" s="11">
        <v>12</v>
      </c>
      <c r="B15" s="12">
        <v>545.79999999999995</v>
      </c>
      <c r="C15" s="12">
        <v>682.2</v>
      </c>
      <c r="D15" s="12">
        <v>300</v>
      </c>
      <c r="E15" s="12">
        <v>565.20000000000005</v>
      </c>
      <c r="F15" s="12">
        <v>315.67</v>
      </c>
      <c r="G15" s="12">
        <v>935.4</v>
      </c>
      <c r="H15" s="12">
        <v>352.1</v>
      </c>
      <c r="I15" s="12">
        <v>311.8</v>
      </c>
      <c r="J15" s="12">
        <v>331.3</v>
      </c>
      <c r="K15" s="12">
        <v>409.3</v>
      </c>
      <c r="L15" s="12">
        <v>389.8</v>
      </c>
      <c r="M15" s="12">
        <v>545.70000000000005</v>
      </c>
      <c r="N15" s="12"/>
      <c r="O15" s="13"/>
    </row>
    <row r="16" spans="1:15">
      <c r="A16" s="11">
        <v>13</v>
      </c>
      <c r="B16" s="12">
        <v>389.8</v>
      </c>
      <c r="C16" s="12">
        <v>662.7</v>
      </c>
      <c r="D16" s="12">
        <v>275.62</v>
      </c>
      <c r="E16" s="12">
        <v>565.20000000000005</v>
      </c>
      <c r="F16" s="12">
        <v>322.8</v>
      </c>
      <c r="G16" s="12">
        <v>682.2</v>
      </c>
      <c r="H16" s="12">
        <v>388.2</v>
      </c>
      <c r="I16" s="12">
        <v>307.3</v>
      </c>
      <c r="J16" s="12">
        <v>331.3</v>
      </c>
      <c r="K16" s="12">
        <v>233.9</v>
      </c>
      <c r="L16" s="12">
        <v>428.8</v>
      </c>
      <c r="M16" s="12">
        <v>545.29999999999995</v>
      </c>
      <c r="N16" s="12"/>
      <c r="O16" s="13"/>
    </row>
    <row r="17" spans="1:15">
      <c r="A17" s="11">
        <v>14</v>
      </c>
      <c r="B17" s="12">
        <v>604.20000000000005</v>
      </c>
      <c r="C17" s="12">
        <v>662.7</v>
      </c>
      <c r="D17" s="12">
        <v>288.89999999999998</v>
      </c>
      <c r="E17" s="12">
        <v>545.70000000000005</v>
      </c>
      <c r="F17" s="12">
        <v>332.1</v>
      </c>
      <c r="G17" s="12">
        <v>584.70000000000005</v>
      </c>
      <c r="H17" s="12">
        <v>400.21</v>
      </c>
      <c r="I17" s="12">
        <v>307.3</v>
      </c>
      <c r="J17" s="12">
        <v>331.3</v>
      </c>
      <c r="K17" s="12">
        <v>233.9</v>
      </c>
      <c r="L17" s="12">
        <v>428.8</v>
      </c>
      <c r="M17" s="12">
        <v>467.8</v>
      </c>
      <c r="N17" s="12"/>
      <c r="O17" s="13"/>
    </row>
    <row r="18" spans="1:15">
      <c r="A18" s="11">
        <v>15</v>
      </c>
      <c r="B18" s="12">
        <v>604.20000000000005</v>
      </c>
      <c r="C18" s="12">
        <v>662.6</v>
      </c>
      <c r="D18" s="12">
        <v>290.10000000000002</v>
      </c>
      <c r="E18" s="12">
        <v>545.70000000000005</v>
      </c>
      <c r="F18" s="12">
        <v>325.20999999999998</v>
      </c>
      <c r="G18" s="12">
        <v>506.8</v>
      </c>
      <c r="H18" s="12">
        <v>388.62</v>
      </c>
      <c r="I18" s="12">
        <v>330.3</v>
      </c>
      <c r="J18" s="12">
        <v>331.3</v>
      </c>
      <c r="K18" s="12">
        <v>350.8</v>
      </c>
      <c r="L18" s="12">
        <v>428.8</v>
      </c>
      <c r="M18" s="12">
        <v>467.8</v>
      </c>
      <c r="N18" s="12"/>
      <c r="O18" s="13"/>
    </row>
    <row r="19" spans="1:15">
      <c r="A19" s="11">
        <v>16</v>
      </c>
      <c r="B19" s="12">
        <v>623.70000000000005</v>
      </c>
      <c r="C19" s="12">
        <v>818.6</v>
      </c>
      <c r="D19" s="12">
        <v>352.2</v>
      </c>
      <c r="E19" s="12">
        <v>545.70000000000005</v>
      </c>
      <c r="F19" s="12">
        <v>302.5</v>
      </c>
      <c r="G19" s="12">
        <v>545.70000000000005</v>
      </c>
      <c r="H19" s="12">
        <v>389.56</v>
      </c>
      <c r="I19" s="12">
        <v>340.2</v>
      </c>
      <c r="J19" s="12">
        <v>350.8</v>
      </c>
      <c r="K19" s="12">
        <v>350.8</v>
      </c>
      <c r="L19" s="12">
        <v>428.8</v>
      </c>
      <c r="M19" s="12">
        <v>545.70000000000005</v>
      </c>
      <c r="N19" s="12"/>
      <c r="O19" s="13"/>
    </row>
    <row r="20" spans="1:15">
      <c r="A20" s="11">
        <v>17</v>
      </c>
      <c r="B20" s="12">
        <v>623.70000000000005</v>
      </c>
      <c r="C20" s="12">
        <v>805.6</v>
      </c>
      <c r="D20" s="12">
        <v>355.2</v>
      </c>
      <c r="E20" s="12">
        <v>545.70000000000005</v>
      </c>
      <c r="F20" s="12">
        <v>324.20999999999998</v>
      </c>
      <c r="G20" s="12">
        <v>545.70000000000005</v>
      </c>
      <c r="H20" s="12">
        <v>355.6</v>
      </c>
      <c r="I20" s="12">
        <v>320.39999999999998</v>
      </c>
      <c r="J20" s="12">
        <v>350.8</v>
      </c>
      <c r="K20" s="12">
        <v>331.3</v>
      </c>
      <c r="L20" s="12">
        <v>428.8</v>
      </c>
      <c r="M20" s="12">
        <v>487.3</v>
      </c>
      <c r="N20" s="12"/>
      <c r="O20" s="13"/>
    </row>
    <row r="21" spans="1:15">
      <c r="A21" s="11">
        <v>18</v>
      </c>
      <c r="B21" s="12">
        <v>623.70000000000005</v>
      </c>
      <c r="C21" s="12">
        <v>455.7</v>
      </c>
      <c r="D21" s="12">
        <v>488.2</v>
      </c>
      <c r="E21" s="12">
        <v>565.20000000000005</v>
      </c>
      <c r="F21" s="12">
        <v>308.60000000000002</v>
      </c>
      <c r="G21" s="12">
        <v>545.70000000000005</v>
      </c>
      <c r="H21" s="12">
        <v>545.70000000000005</v>
      </c>
      <c r="I21" s="12">
        <v>320.39999999999998</v>
      </c>
      <c r="J21" s="12">
        <v>311.8</v>
      </c>
      <c r="K21" s="12">
        <v>350.8</v>
      </c>
      <c r="L21" s="12">
        <v>428.8</v>
      </c>
      <c r="M21" s="12">
        <v>448.3</v>
      </c>
      <c r="N21" s="12"/>
      <c r="O21" s="13"/>
    </row>
    <row r="22" spans="1:15">
      <c r="A22" s="11">
        <v>19</v>
      </c>
      <c r="B22" s="12">
        <v>409.3</v>
      </c>
      <c r="C22" s="12">
        <v>740.6</v>
      </c>
      <c r="D22" s="12">
        <v>352.2</v>
      </c>
      <c r="E22" s="12">
        <v>565.20000000000005</v>
      </c>
      <c r="F22" s="12">
        <v>315.2</v>
      </c>
      <c r="G22" s="12">
        <v>545.70000000000005</v>
      </c>
      <c r="H22" s="12">
        <v>545.70000000000005</v>
      </c>
      <c r="I22" s="12">
        <v>318.2</v>
      </c>
      <c r="J22" s="12">
        <v>311.8</v>
      </c>
      <c r="K22" s="12">
        <v>350.8</v>
      </c>
      <c r="L22" s="12">
        <v>448.3</v>
      </c>
      <c r="M22" s="12">
        <v>448.3</v>
      </c>
      <c r="N22" s="12"/>
      <c r="O22" s="13"/>
    </row>
    <row r="23" spans="1:15">
      <c r="A23" s="11">
        <v>20</v>
      </c>
      <c r="B23" s="12">
        <v>545.79999999999995</v>
      </c>
      <c r="C23" s="12">
        <v>818.6</v>
      </c>
      <c r="D23" s="12">
        <v>362</v>
      </c>
      <c r="E23" s="12">
        <v>545.70000000000005</v>
      </c>
      <c r="F23" s="12">
        <v>322.85000000000002</v>
      </c>
      <c r="G23" s="12">
        <v>487.3</v>
      </c>
      <c r="H23" s="12">
        <v>584.70000000000005</v>
      </c>
      <c r="I23" s="12">
        <v>352.6</v>
      </c>
      <c r="J23" s="12">
        <v>311.8</v>
      </c>
      <c r="K23" s="12">
        <v>350.8</v>
      </c>
      <c r="L23" s="12">
        <v>448.3</v>
      </c>
      <c r="M23" s="12">
        <v>584.70000000000005</v>
      </c>
      <c r="N23" s="12"/>
      <c r="O23" s="13"/>
    </row>
    <row r="24" spans="1:15">
      <c r="A24" s="11">
        <v>21</v>
      </c>
      <c r="B24" s="12">
        <v>545.79999999999995</v>
      </c>
      <c r="C24" s="12">
        <v>818.6</v>
      </c>
      <c r="D24" s="12">
        <v>348.2</v>
      </c>
      <c r="E24" s="12">
        <v>506.8</v>
      </c>
      <c r="F24" s="12">
        <v>330.3</v>
      </c>
      <c r="G24" s="12">
        <v>584.70000000000005</v>
      </c>
      <c r="H24" s="12">
        <v>448.3</v>
      </c>
      <c r="I24" s="12">
        <v>352.6</v>
      </c>
      <c r="J24" s="12">
        <v>311.8</v>
      </c>
      <c r="K24" s="12">
        <v>350.8</v>
      </c>
      <c r="L24" s="12">
        <v>448.3</v>
      </c>
      <c r="M24" s="12">
        <v>604</v>
      </c>
      <c r="N24" s="12"/>
      <c r="O24" s="13"/>
    </row>
    <row r="25" spans="1:15">
      <c r="A25" s="11">
        <v>22</v>
      </c>
      <c r="B25" s="12">
        <v>818.56</v>
      </c>
      <c r="C25" s="12">
        <v>818.6</v>
      </c>
      <c r="D25" s="12">
        <v>623.70000000000005</v>
      </c>
      <c r="E25" s="12">
        <v>584.70000000000005</v>
      </c>
      <c r="F25" s="12">
        <v>330.3</v>
      </c>
      <c r="G25" s="12">
        <v>448.3</v>
      </c>
      <c r="H25" s="12">
        <v>448.3</v>
      </c>
      <c r="I25" s="12">
        <v>352.6</v>
      </c>
      <c r="J25" s="12">
        <v>277.60000000000002</v>
      </c>
      <c r="K25" s="12">
        <v>350.8</v>
      </c>
      <c r="L25" s="12">
        <v>545.70000000000005</v>
      </c>
      <c r="M25" s="12">
        <v>604</v>
      </c>
      <c r="N25" s="12"/>
      <c r="O25" s="13"/>
    </row>
    <row r="26" spans="1:15">
      <c r="A26" s="11">
        <v>23</v>
      </c>
      <c r="B26" s="12">
        <v>467.8</v>
      </c>
      <c r="C26" s="12">
        <v>818.6</v>
      </c>
      <c r="D26" s="12">
        <v>545.70000000000005</v>
      </c>
      <c r="E26" s="12">
        <v>584.70000000000005</v>
      </c>
      <c r="F26" s="12">
        <v>330.3</v>
      </c>
      <c r="G26" s="12">
        <v>448.2</v>
      </c>
      <c r="H26" s="12">
        <v>409.3</v>
      </c>
      <c r="I26" s="12">
        <v>450.2</v>
      </c>
      <c r="J26" s="12">
        <v>277.60000000000002</v>
      </c>
      <c r="K26" s="12">
        <v>370.3</v>
      </c>
      <c r="L26" s="12">
        <v>526</v>
      </c>
      <c r="M26" s="12">
        <v>604.20000000000005</v>
      </c>
      <c r="N26" s="12"/>
      <c r="O26" s="13"/>
    </row>
    <row r="27" spans="1:15">
      <c r="A27" s="11">
        <v>24</v>
      </c>
      <c r="B27" s="12">
        <v>467.8</v>
      </c>
      <c r="C27" s="12">
        <v>818.6</v>
      </c>
      <c r="D27" s="12">
        <v>545.70000000000005</v>
      </c>
      <c r="E27" s="12">
        <v>584.70000000000005</v>
      </c>
      <c r="F27" s="12">
        <v>320</v>
      </c>
      <c r="G27" s="12">
        <v>448.3</v>
      </c>
      <c r="H27" s="12">
        <v>409.3</v>
      </c>
      <c r="I27" s="12">
        <v>300.2</v>
      </c>
      <c r="J27" s="12">
        <v>277.60000000000002</v>
      </c>
      <c r="K27" s="12">
        <v>370.3</v>
      </c>
      <c r="L27" s="12">
        <v>584.70000000000005</v>
      </c>
      <c r="M27" s="12">
        <v>604.20000000000005</v>
      </c>
      <c r="N27" s="12"/>
      <c r="O27" s="13"/>
    </row>
    <row r="28" spans="1:15">
      <c r="A28" s="11">
        <v>25</v>
      </c>
      <c r="B28" s="12">
        <v>505.8</v>
      </c>
      <c r="C28" s="12">
        <v>777.45</v>
      </c>
      <c r="D28" s="12">
        <v>506.8</v>
      </c>
      <c r="E28" s="12">
        <v>584.70000000000005</v>
      </c>
      <c r="F28" s="12">
        <v>450.6</v>
      </c>
      <c r="G28" s="12">
        <v>428.8</v>
      </c>
      <c r="H28" s="12">
        <v>409.3</v>
      </c>
      <c r="I28" s="12">
        <v>300.2</v>
      </c>
      <c r="J28" s="12">
        <v>340.3</v>
      </c>
      <c r="K28" s="12">
        <v>370.3</v>
      </c>
      <c r="L28" s="12">
        <v>545.70000000000005</v>
      </c>
      <c r="M28" s="12">
        <v>467.7</v>
      </c>
      <c r="N28" s="12"/>
      <c r="O28" s="13"/>
    </row>
    <row r="29" spans="1:15">
      <c r="A29" s="11">
        <v>26</v>
      </c>
      <c r="B29" s="12">
        <v>584.70000000000005</v>
      </c>
      <c r="C29" s="12">
        <v>740.6</v>
      </c>
      <c r="D29" s="12">
        <v>506.8</v>
      </c>
      <c r="E29" s="12">
        <v>643.20000000000005</v>
      </c>
      <c r="F29" s="12">
        <v>330.3</v>
      </c>
      <c r="G29" s="12">
        <v>428.8</v>
      </c>
      <c r="H29" s="12">
        <v>409.3</v>
      </c>
      <c r="I29" s="12">
        <v>480.2</v>
      </c>
      <c r="J29" s="12">
        <v>335.4</v>
      </c>
      <c r="K29" s="12">
        <v>370.3</v>
      </c>
      <c r="L29" s="12">
        <v>487.3</v>
      </c>
      <c r="M29" s="12">
        <v>740.6</v>
      </c>
      <c r="N29" s="12"/>
      <c r="O29" s="13"/>
    </row>
    <row r="30" spans="1:15">
      <c r="A30" s="11">
        <v>27</v>
      </c>
      <c r="B30" s="12">
        <v>584.70000000000005</v>
      </c>
      <c r="C30" s="12">
        <v>409.3</v>
      </c>
      <c r="D30" s="12">
        <v>506.8</v>
      </c>
      <c r="E30" s="12">
        <v>584.70000000000005</v>
      </c>
      <c r="F30" s="12">
        <v>344.7</v>
      </c>
      <c r="G30" s="12">
        <v>428.8</v>
      </c>
      <c r="H30" s="12">
        <v>409.3</v>
      </c>
      <c r="I30" s="12">
        <v>480.2</v>
      </c>
      <c r="J30" s="12">
        <v>335.3</v>
      </c>
      <c r="K30" s="12">
        <v>350.8</v>
      </c>
      <c r="L30" s="12">
        <v>690</v>
      </c>
      <c r="M30" s="12">
        <v>740.6</v>
      </c>
      <c r="N30" s="12"/>
      <c r="O30" s="13"/>
    </row>
    <row r="31" spans="1:15">
      <c r="A31" s="11">
        <v>28</v>
      </c>
      <c r="B31" s="12">
        <v>916.1</v>
      </c>
      <c r="C31" s="12">
        <v>604.20000000000005</v>
      </c>
      <c r="D31" s="12">
        <v>487.3</v>
      </c>
      <c r="E31" s="12">
        <v>584.70000000000005</v>
      </c>
      <c r="F31" s="12">
        <v>344.7</v>
      </c>
      <c r="G31" s="12">
        <v>428.8</v>
      </c>
      <c r="H31" s="12">
        <v>350.8</v>
      </c>
      <c r="I31" s="12">
        <v>320.2</v>
      </c>
      <c r="J31" s="12">
        <v>335.3</v>
      </c>
      <c r="K31" s="12">
        <v>311.8</v>
      </c>
      <c r="L31" s="12">
        <v>746.3</v>
      </c>
      <c r="M31" s="12">
        <v>740.6</v>
      </c>
      <c r="N31" s="12"/>
      <c r="O31" s="13"/>
    </row>
    <row r="32" spans="1:15">
      <c r="A32" s="11">
        <v>29</v>
      </c>
      <c r="B32" s="12">
        <v>916.1</v>
      </c>
      <c r="C32" s="12">
        <v>682.2</v>
      </c>
      <c r="D32" s="12">
        <v>487.3</v>
      </c>
      <c r="E32" s="12">
        <v>545.70000000000005</v>
      </c>
      <c r="F32" s="12">
        <v>344.7</v>
      </c>
      <c r="G32" s="12">
        <v>428.8</v>
      </c>
      <c r="H32" s="12"/>
      <c r="I32" s="12"/>
      <c r="J32" s="12">
        <v>292.39999999999998</v>
      </c>
      <c r="K32" s="12">
        <v>389.8</v>
      </c>
      <c r="L32" s="12">
        <v>719.6</v>
      </c>
      <c r="M32" s="12">
        <v>740</v>
      </c>
      <c r="N32" s="12"/>
      <c r="O32" s="13"/>
    </row>
    <row r="33" spans="1:15">
      <c r="A33" s="11">
        <v>30</v>
      </c>
      <c r="B33" s="12">
        <v>799.1</v>
      </c>
      <c r="C33" s="12">
        <v>487.3</v>
      </c>
      <c r="D33" s="12">
        <v>452.3</v>
      </c>
      <c r="E33" s="12">
        <v>584.70000000000005</v>
      </c>
      <c r="F33" s="12">
        <v>340.8</v>
      </c>
      <c r="G33" s="12">
        <v>400.8</v>
      </c>
      <c r="H33" s="12"/>
      <c r="I33" s="12"/>
      <c r="J33" s="12">
        <v>292.3</v>
      </c>
      <c r="K33" s="12">
        <v>292.39999999999998</v>
      </c>
      <c r="L33" s="12">
        <v>380.2</v>
      </c>
      <c r="M33" s="12">
        <v>589</v>
      </c>
      <c r="N33" s="12"/>
      <c r="O33" s="13"/>
    </row>
    <row r="34" spans="1:15">
      <c r="A34" s="11">
        <v>31</v>
      </c>
      <c r="B34" s="12">
        <v>799.1</v>
      </c>
      <c r="C34" s="12"/>
      <c r="D34" s="12"/>
      <c r="E34" s="12">
        <v>584.70000000000005</v>
      </c>
      <c r="F34" s="12"/>
      <c r="G34" s="12">
        <v>400</v>
      </c>
      <c r="H34" s="12"/>
      <c r="I34" s="12"/>
      <c r="J34" s="12">
        <v>292</v>
      </c>
      <c r="K34" s="12"/>
      <c r="L34" s="12">
        <v>400.25</v>
      </c>
      <c r="M34" s="12"/>
      <c r="N34" s="12"/>
      <c r="O34" s="13"/>
    </row>
    <row r="35" spans="1: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4" t="s">
        <v>27</v>
      </c>
      <c r="O35" s="35"/>
    </row>
    <row r="36" spans="1:15">
      <c r="A36" s="14" t="s">
        <v>14</v>
      </c>
      <c r="B36" s="15">
        <f>SUM(B4:B35)</f>
        <v>18661.159999999996</v>
      </c>
      <c r="C36" s="15">
        <f t="shared" ref="C36:M36" si="0">SUM(C4:C35)</f>
        <v>19080.250000000004</v>
      </c>
      <c r="D36" s="15">
        <f t="shared" si="0"/>
        <v>11771.539999999995</v>
      </c>
      <c r="E36" s="15">
        <f t="shared" si="0"/>
        <v>17151.000000000007</v>
      </c>
      <c r="F36" s="15">
        <f t="shared" si="0"/>
        <v>9761.5400000000027</v>
      </c>
      <c r="G36" s="15">
        <f t="shared" si="0"/>
        <v>14317.599999999995</v>
      </c>
      <c r="H36" s="15">
        <f>SUM(H4:H35)</f>
        <v>10948.239999999994</v>
      </c>
      <c r="I36" s="15">
        <f>SUM(I4:I35)</f>
        <v>9625.970000000003</v>
      </c>
      <c r="J36" s="15">
        <f t="shared" si="0"/>
        <v>9077.0000000000018</v>
      </c>
      <c r="K36" s="15">
        <f t="shared" si="0"/>
        <v>9906.39</v>
      </c>
      <c r="L36" s="15">
        <f t="shared" si="0"/>
        <v>14147.750000000004</v>
      </c>
      <c r="M36" s="15">
        <f t="shared" si="0"/>
        <v>16527.5</v>
      </c>
      <c r="N36" s="36">
        <f>SUM(B36:M36)</f>
        <v>160975.94</v>
      </c>
      <c r="O36" s="37"/>
    </row>
    <row r="38" spans="1:15">
      <c r="A38" s="1"/>
      <c r="B38" s="25" t="s">
        <v>35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"/>
      <c r="O38" s="3"/>
    </row>
    <row r="39" spans="1:15">
      <c r="A39" s="29" t="s">
        <v>12</v>
      </c>
      <c r="B39" s="30">
        <v>2021</v>
      </c>
      <c r="C39" s="30"/>
      <c r="D39" s="30"/>
      <c r="E39" s="30"/>
      <c r="F39" s="30"/>
      <c r="G39" s="30"/>
      <c r="H39" s="30">
        <v>2022</v>
      </c>
      <c r="I39" s="30"/>
      <c r="J39" s="30"/>
      <c r="K39" s="30"/>
      <c r="L39" s="30"/>
      <c r="M39" s="30"/>
      <c r="N39" s="5"/>
      <c r="O39" s="6"/>
    </row>
    <row r="40" spans="1:15">
      <c r="A40" s="29"/>
      <c r="B40" s="16" t="s">
        <v>0</v>
      </c>
      <c r="C40" s="16" t="s">
        <v>1</v>
      </c>
      <c r="D40" s="16" t="s">
        <v>2</v>
      </c>
      <c r="E40" s="16" t="s">
        <v>3</v>
      </c>
      <c r="F40" s="16" t="s">
        <v>4</v>
      </c>
      <c r="G40" s="16" t="s">
        <v>5</v>
      </c>
      <c r="H40" s="16" t="s">
        <v>6</v>
      </c>
      <c r="I40" s="16" t="s">
        <v>7</v>
      </c>
      <c r="J40" s="16" t="s">
        <v>8</v>
      </c>
      <c r="K40" s="16" t="s">
        <v>9</v>
      </c>
      <c r="L40" s="16" t="s">
        <v>10</v>
      </c>
      <c r="M40" s="16" t="s">
        <v>11</v>
      </c>
      <c r="N40" s="5"/>
      <c r="O40" s="6"/>
    </row>
    <row r="41" spans="1:15">
      <c r="A41" s="11">
        <v>1</v>
      </c>
      <c r="B41" s="12">
        <v>35</v>
      </c>
      <c r="C41" s="12">
        <v>15</v>
      </c>
      <c r="D41" s="12">
        <v>12</v>
      </c>
      <c r="E41" s="12">
        <v>17.5</v>
      </c>
      <c r="F41" s="12">
        <v>10</v>
      </c>
      <c r="G41" s="12">
        <v>12.3</v>
      </c>
      <c r="H41" s="12">
        <v>10</v>
      </c>
      <c r="I41" s="12">
        <v>12.2</v>
      </c>
      <c r="J41" s="4">
        <v>12.5</v>
      </c>
      <c r="K41" s="12">
        <v>10.199999999999999</v>
      </c>
      <c r="L41" s="12">
        <v>12.5</v>
      </c>
      <c r="M41" s="12">
        <v>14.3</v>
      </c>
      <c r="N41" s="12"/>
      <c r="O41" s="13"/>
    </row>
    <row r="42" spans="1:15">
      <c r="A42" s="11">
        <v>2</v>
      </c>
      <c r="B42" s="12">
        <v>36</v>
      </c>
      <c r="C42" s="12">
        <v>14</v>
      </c>
      <c r="D42" s="12">
        <v>12</v>
      </c>
      <c r="E42" s="12">
        <v>17.5</v>
      </c>
      <c r="F42" s="12">
        <v>10.1</v>
      </c>
      <c r="G42" s="12">
        <v>12.2</v>
      </c>
      <c r="H42" s="12">
        <v>3.2</v>
      </c>
      <c r="I42" s="12">
        <v>12.5</v>
      </c>
      <c r="J42" s="4">
        <v>12.4</v>
      </c>
      <c r="K42" s="12">
        <v>10.5</v>
      </c>
      <c r="L42" s="12">
        <v>12.5</v>
      </c>
      <c r="M42" s="12">
        <v>14.2</v>
      </c>
      <c r="N42" s="12"/>
      <c r="O42" s="13"/>
    </row>
    <row r="43" spans="1:15">
      <c r="A43" s="11">
        <v>3</v>
      </c>
      <c r="B43" s="12">
        <v>35</v>
      </c>
      <c r="C43" s="12">
        <v>14.2</v>
      </c>
      <c r="D43" s="12">
        <v>12.2</v>
      </c>
      <c r="E43" s="12">
        <v>17.5</v>
      </c>
      <c r="F43" s="12">
        <v>10.8</v>
      </c>
      <c r="G43" s="12">
        <v>12.3</v>
      </c>
      <c r="H43" s="12">
        <v>11</v>
      </c>
      <c r="I43" s="12">
        <v>12</v>
      </c>
      <c r="J43" s="4">
        <v>12.62</v>
      </c>
      <c r="K43" s="12">
        <v>10.6</v>
      </c>
      <c r="L43" s="12">
        <v>5.7</v>
      </c>
      <c r="M43" s="12">
        <v>14.3</v>
      </c>
      <c r="N43" s="12"/>
      <c r="O43" s="13"/>
    </row>
    <row r="44" spans="1:15">
      <c r="A44" s="11">
        <v>4</v>
      </c>
      <c r="B44" s="12">
        <v>38</v>
      </c>
      <c r="C44" s="12">
        <v>14</v>
      </c>
      <c r="D44" s="12">
        <v>10</v>
      </c>
      <c r="E44" s="12">
        <v>17.5</v>
      </c>
      <c r="F44" s="12">
        <v>10.9</v>
      </c>
      <c r="G44" s="12">
        <v>12.2</v>
      </c>
      <c r="H44" s="12">
        <v>12</v>
      </c>
      <c r="I44" s="12">
        <v>2.2999999999999998</v>
      </c>
      <c r="J44" s="4">
        <v>12.5</v>
      </c>
      <c r="K44" s="12">
        <v>10.4</v>
      </c>
      <c r="L44" s="12">
        <v>12.2</v>
      </c>
      <c r="M44" s="12">
        <v>14.3</v>
      </c>
      <c r="N44" s="12"/>
      <c r="O44" s="13"/>
    </row>
    <row r="45" spans="1:15">
      <c r="A45" s="11">
        <v>5</v>
      </c>
      <c r="B45" s="12">
        <v>21.3</v>
      </c>
      <c r="C45" s="12">
        <v>14.3</v>
      </c>
      <c r="D45" s="12">
        <v>10.199999999999999</v>
      </c>
      <c r="E45" s="12">
        <v>17.5</v>
      </c>
      <c r="F45" s="12">
        <v>11.2</v>
      </c>
      <c r="G45" s="12">
        <v>12.2</v>
      </c>
      <c r="H45" s="12">
        <v>11.5</v>
      </c>
      <c r="I45" s="12">
        <v>10.199999999999999</v>
      </c>
      <c r="J45" s="4">
        <v>12</v>
      </c>
      <c r="K45" s="12">
        <v>10.6</v>
      </c>
      <c r="L45" s="12">
        <v>12.5</v>
      </c>
      <c r="M45" s="12">
        <v>15</v>
      </c>
      <c r="N45" s="12"/>
      <c r="O45" s="13"/>
    </row>
    <row r="46" spans="1:15">
      <c r="A46" s="11">
        <v>6</v>
      </c>
      <c r="B46" s="12">
        <v>21.3</v>
      </c>
      <c r="C46" s="12">
        <v>14</v>
      </c>
      <c r="D46" s="12">
        <v>10.5</v>
      </c>
      <c r="E46" s="12">
        <v>17.5</v>
      </c>
      <c r="F46" s="12">
        <v>11</v>
      </c>
      <c r="G46" s="12">
        <v>12.2</v>
      </c>
      <c r="H46" s="12">
        <v>11</v>
      </c>
      <c r="I46" s="12">
        <v>10.1</v>
      </c>
      <c r="J46" s="4">
        <v>12.25</v>
      </c>
      <c r="K46" s="12">
        <v>10.44</v>
      </c>
      <c r="L46" s="12">
        <v>26</v>
      </c>
      <c r="M46" s="12">
        <v>15</v>
      </c>
      <c r="N46" s="12"/>
      <c r="O46" s="13"/>
    </row>
    <row r="47" spans="1:15">
      <c r="A47" s="11">
        <v>7</v>
      </c>
      <c r="B47" s="12">
        <v>21.3</v>
      </c>
      <c r="C47" s="12">
        <v>14</v>
      </c>
      <c r="D47" s="12">
        <v>11</v>
      </c>
      <c r="E47" s="12">
        <v>17</v>
      </c>
      <c r="F47" s="12">
        <v>11.1</v>
      </c>
      <c r="G47" s="12">
        <v>12</v>
      </c>
      <c r="H47" s="12">
        <v>10.3</v>
      </c>
      <c r="I47" s="12">
        <v>10.199999999999999</v>
      </c>
      <c r="J47" s="4">
        <v>12</v>
      </c>
      <c r="K47" s="12">
        <v>10.6</v>
      </c>
      <c r="L47" s="12">
        <v>25</v>
      </c>
      <c r="M47" s="12">
        <v>13.2</v>
      </c>
      <c r="N47" s="12"/>
      <c r="O47" s="13"/>
    </row>
    <row r="48" spans="1:15">
      <c r="A48" s="11">
        <v>8</v>
      </c>
      <c r="B48" s="12">
        <v>21.3</v>
      </c>
      <c r="C48" s="12">
        <v>14</v>
      </c>
      <c r="D48" s="12">
        <v>11</v>
      </c>
      <c r="E48" s="12">
        <v>17</v>
      </c>
      <c r="F48" s="12">
        <v>11.3</v>
      </c>
      <c r="G48" s="12">
        <v>12</v>
      </c>
      <c r="H48" s="12">
        <v>10</v>
      </c>
      <c r="I48" s="12">
        <v>12.2</v>
      </c>
      <c r="J48" s="4">
        <v>12.5</v>
      </c>
      <c r="K48" s="12">
        <v>10.4</v>
      </c>
      <c r="L48" s="12">
        <v>27.2</v>
      </c>
      <c r="M48" s="12">
        <v>14</v>
      </c>
      <c r="N48" s="12"/>
      <c r="O48" s="13"/>
    </row>
    <row r="49" spans="1:15">
      <c r="A49" s="11">
        <v>9</v>
      </c>
      <c r="B49" s="12">
        <v>21.3</v>
      </c>
      <c r="C49" s="12">
        <v>14</v>
      </c>
      <c r="D49" s="12">
        <v>10.5</v>
      </c>
      <c r="E49" s="12">
        <v>17</v>
      </c>
      <c r="F49" s="12">
        <v>11.2</v>
      </c>
      <c r="G49" s="12">
        <v>12</v>
      </c>
      <c r="H49" s="12">
        <v>7.2</v>
      </c>
      <c r="I49" s="12">
        <v>12.5</v>
      </c>
      <c r="J49" s="4">
        <v>12.4</v>
      </c>
      <c r="K49" s="12">
        <v>10.3</v>
      </c>
      <c r="L49" s="12">
        <v>27</v>
      </c>
      <c r="M49" s="12">
        <v>14.2</v>
      </c>
      <c r="N49" s="12"/>
      <c r="O49" s="13"/>
    </row>
    <row r="50" spans="1:15">
      <c r="A50" s="11">
        <v>10</v>
      </c>
      <c r="B50" s="12">
        <v>21.3</v>
      </c>
      <c r="C50" s="12">
        <v>14</v>
      </c>
      <c r="D50" s="12">
        <v>10.3</v>
      </c>
      <c r="E50" s="12">
        <v>17.5</v>
      </c>
      <c r="F50" s="12">
        <v>11.05</v>
      </c>
      <c r="G50" s="12">
        <v>12</v>
      </c>
      <c r="H50" s="12">
        <v>4.2</v>
      </c>
      <c r="I50" s="12">
        <v>12</v>
      </c>
      <c r="J50" s="4">
        <v>12.4</v>
      </c>
      <c r="K50" s="12">
        <v>10.199999999999999</v>
      </c>
      <c r="L50" s="12">
        <v>29.3</v>
      </c>
      <c r="M50" s="12">
        <v>13.1</v>
      </c>
      <c r="N50" s="12"/>
      <c r="O50" s="13"/>
    </row>
    <row r="51" spans="1:15">
      <c r="A51" s="11">
        <v>11</v>
      </c>
      <c r="B51" s="12">
        <v>21.3</v>
      </c>
      <c r="C51" s="12">
        <v>14</v>
      </c>
      <c r="D51" s="12">
        <v>10.8</v>
      </c>
      <c r="E51" s="12">
        <v>17</v>
      </c>
      <c r="F51" s="12">
        <v>11.25</v>
      </c>
      <c r="G51" s="12">
        <v>12</v>
      </c>
      <c r="H51" s="12">
        <v>10.199999999999999</v>
      </c>
      <c r="I51" s="12">
        <v>12.3</v>
      </c>
      <c r="J51" s="4">
        <v>12.7</v>
      </c>
      <c r="K51" s="12">
        <v>10.3</v>
      </c>
      <c r="L51" s="12">
        <v>30</v>
      </c>
      <c r="M51" s="12">
        <v>11.2</v>
      </c>
      <c r="N51" s="12"/>
      <c r="O51" s="13"/>
    </row>
    <row r="52" spans="1:15">
      <c r="A52" s="11">
        <v>12</v>
      </c>
      <c r="B52" s="12">
        <v>21.3</v>
      </c>
      <c r="C52" s="12">
        <v>14</v>
      </c>
      <c r="D52" s="12">
        <v>11</v>
      </c>
      <c r="E52" s="12">
        <v>17</v>
      </c>
      <c r="F52" s="12">
        <v>11</v>
      </c>
      <c r="G52" s="12">
        <v>12</v>
      </c>
      <c r="H52" s="12">
        <v>10</v>
      </c>
      <c r="I52" s="12">
        <v>10.199999999999999</v>
      </c>
      <c r="J52" s="4">
        <v>12.5</v>
      </c>
      <c r="K52" s="12">
        <v>10.7</v>
      </c>
      <c r="L52" s="12">
        <v>30.1</v>
      </c>
      <c r="M52" s="12">
        <v>12.3</v>
      </c>
      <c r="N52" s="12"/>
      <c r="O52" s="13"/>
    </row>
    <row r="53" spans="1:15">
      <c r="A53" s="11">
        <v>13</v>
      </c>
      <c r="B53" s="12">
        <v>17.5</v>
      </c>
      <c r="C53" s="12">
        <v>14</v>
      </c>
      <c r="D53" s="12">
        <v>11.2</v>
      </c>
      <c r="E53" s="12">
        <v>17</v>
      </c>
      <c r="F53" s="12">
        <v>11.2</v>
      </c>
      <c r="G53" s="12">
        <v>10.3</v>
      </c>
      <c r="H53" s="12">
        <v>10.5</v>
      </c>
      <c r="I53" s="12">
        <v>10.1</v>
      </c>
      <c r="J53" s="4">
        <v>12.5</v>
      </c>
      <c r="K53" s="12">
        <v>10.6</v>
      </c>
      <c r="L53" s="12">
        <v>29.8</v>
      </c>
      <c r="M53" s="12">
        <v>13</v>
      </c>
      <c r="N53" s="12"/>
      <c r="O53" s="13"/>
    </row>
    <row r="54" spans="1:15">
      <c r="A54" s="11">
        <v>14</v>
      </c>
      <c r="B54" s="12">
        <v>17.5</v>
      </c>
      <c r="C54" s="12">
        <v>14</v>
      </c>
      <c r="D54" s="12">
        <v>11</v>
      </c>
      <c r="E54" s="12">
        <v>17</v>
      </c>
      <c r="F54" s="12">
        <v>11</v>
      </c>
      <c r="G54" s="12">
        <v>10.4</v>
      </c>
      <c r="H54" s="12">
        <v>10.8</v>
      </c>
      <c r="I54" s="12">
        <v>10.199999999999999</v>
      </c>
      <c r="J54" s="4">
        <v>12.4</v>
      </c>
      <c r="K54" s="12">
        <v>10.6</v>
      </c>
      <c r="L54" s="12">
        <v>27.7</v>
      </c>
      <c r="M54" s="12">
        <v>14.9</v>
      </c>
      <c r="N54" s="12"/>
      <c r="O54" s="13"/>
    </row>
    <row r="55" spans="1:15">
      <c r="A55" s="11">
        <v>15</v>
      </c>
      <c r="B55" s="12">
        <v>17.5</v>
      </c>
      <c r="C55" s="12">
        <v>14</v>
      </c>
      <c r="D55" s="12">
        <v>11.5</v>
      </c>
      <c r="E55" s="12">
        <v>17</v>
      </c>
      <c r="F55" s="12">
        <v>10.199999999999999</v>
      </c>
      <c r="G55" s="12">
        <v>12.3</v>
      </c>
      <c r="H55" s="12">
        <v>11</v>
      </c>
      <c r="I55" s="12">
        <v>12.2</v>
      </c>
      <c r="J55" s="4">
        <v>12.4</v>
      </c>
      <c r="K55" s="12">
        <v>10.4</v>
      </c>
      <c r="L55" s="12">
        <v>29.8</v>
      </c>
      <c r="M55" s="12">
        <v>14.9</v>
      </c>
      <c r="N55" s="12"/>
      <c r="O55" s="13"/>
    </row>
    <row r="56" spans="1:15">
      <c r="A56" s="11">
        <v>16</v>
      </c>
      <c r="B56" s="12">
        <v>17.5</v>
      </c>
      <c r="C56" s="12">
        <v>13</v>
      </c>
      <c r="D56" s="12">
        <v>11.58</v>
      </c>
      <c r="E56" s="12">
        <v>16</v>
      </c>
      <c r="F56" s="12">
        <v>9.8000000000000007</v>
      </c>
      <c r="G56" s="12">
        <v>12.2</v>
      </c>
      <c r="H56" s="12">
        <v>10.8</v>
      </c>
      <c r="I56" s="12">
        <v>12.5</v>
      </c>
      <c r="J56" s="4">
        <v>12.4</v>
      </c>
      <c r="K56" s="12">
        <v>10.6</v>
      </c>
      <c r="L56" s="12">
        <v>29.8</v>
      </c>
      <c r="M56" s="12">
        <v>13.4</v>
      </c>
      <c r="N56" s="12"/>
      <c r="O56" s="13"/>
    </row>
    <row r="57" spans="1:15">
      <c r="A57" s="11">
        <v>17</v>
      </c>
      <c r="B57" s="12">
        <v>17.5</v>
      </c>
      <c r="C57" s="12">
        <v>13</v>
      </c>
      <c r="D57" s="12">
        <v>11.6</v>
      </c>
      <c r="E57" s="12">
        <v>16</v>
      </c>
      <c r="F57" s="12">
        <v>10.3</v>
      </c>
      <c r="G57" s="12">
        <v>12.2</v>
      </c>
      <c r="H57" s="12">
        <v>10.6</v>
      </c>
      <c r="I57" s="12">
        <v>12</v>
      </c>
      <c r="J57" s="4">
        <v>12.5</v>
      </c>
      <c r="K57" s="12">
        <v>10.4</v>
      </c>
      <c r="L57" s="12">
        <v>16.5</v>
      </c>
      <c r="M57" s="12">
        <v>14</v>
      </c>
      <c r="N57" s="12"/>
      <c r="O57" s="13"/>
    </row>
    <row r="58" spans="1:15">
      <c r="A58" s="11">
        <v>18</v>
      </c>
      <c r="B58" s="12">
        <v>12</v>
      </c>
      <c r="C58" s="12">
        <v>6.4</v>
      </c>
      <c r="D58" s="12">
        <v>12</v>
      </c>
      <c r="E58" s="12">
        <v>16</v>
      </c>
      <c r="F58" s="12">
        <v>10.56</v>
      </c>
      <c r="G58" s="12">
        <v>13</v>
      </c>
      <c r="H58" s="12">
        <v>10.6</v>
      </c>
      <c r="I58" s="12">
        <v>12.2</v>
      </c>
      <c r="J58" s="4">
        <v>12.5</v>
      </c>
      <c r="K58" s="12">
        <v>10.8</v>
      </c>
      <c r="L58" s="12">
        <v>16.5</v>
      </c>
      <c r="M58" s="12">
        <v>15</v>
      </c>
      <c r="N58" s="12"/>
      <c r="O58" s="13"/>
    </row>
    <row r="59" spans="1:15">
      <c r="A59" s="11">
        <v>19</v>
      </c>
      <c r="B59" s="12">
        <v>12</v>
      </c>
      <c r="C59" s="12">
        <v>13</v>
      </c>
      <c r="D59" s="12">
        <v>12</v>
      </c>
      <c r="E59" s="12">
        <v>16</v>
      </c>
      <c r="F59" s="12">
        <v>10.6</v>
      </c>
      <c r="G59" s="12">
        <v>13</v>
      </c>
      <c r="H59" s="12">
        <v>10.6</v>
      </c>
      <c r="I59" s="12">
        <v>12.5</v>
      </c>
      <c r="J59" s="4">
        <v>12.3</v>
      </c>
      <c r="K59" s="12">
        <v>10.9</v>
      </c>
      <c r="L59" s="12">
        <v>17</v>
      </c>
      <c r="M59" s="12">
        <v>15</v>
      </c>
      <c r="N59" s="12"/>
      <c r="O59" s="13"/>
    </row>
    <row r="60" spans="1:15">
      <c r="A60" s="11">
        <v>20</v>
      </c>
      <c r="B60" s="12">
        <v>12</v>
      </c>
      <c r="C60" s="12">
        <v>12</v>
      </c>
      <c r="D60" s="12">
        <v>12.2</v>
      </c>
      <c r="E60" s="12">
        <v>16</v>
      </c>
      <c r="F60" s="12">
        <v>11</v>
      </c>
      <c r="G60" s="12">
        <v>13</v>
      </c>
      <c r="H60" s="12">
        <v>14.6</v>
      </c>
      <c r="I60" s="12">
        <v>12</v>
      </c>
      <c r="J60" s="4">
        <v>12.5</v>
      </c>
      <c r="K60" s="12">
        <v>11</v>
      </c>
      <c r="L60" s="12">
        <v>17</v>
      </c>
      <c r="M60" s="12">
        <v>15.3</v>
      </c>
      <c r="N60" s="12"/>
      <c r="O60" s="13"/>
    </row>
    <row r="61" spans="1:15">
      <c r="A61" s="11">
        <v>21</v>
      </c>
      <c r="B61" s="12">
        <v>12</v>
      </c>
      <c r="C61" s="12">
        <v>12</v>
      </c>
      <c r="D61" s="12">
        <v>12.2</v>
      </c>
      <c r="E61" s="12">
        <v>16</v>
      </c>
      <c r="F61" s="12">
        <v>11</v>
      </c>
      <c r="G61" s="12">
        <v>13</v>
      </c>
      <c r="H61" s="12">
        <v>14.6</v>
      </c>
      <c r="I61" s="12">
        <v>12.3</v>
      </c>
      <c r="J61" s="4">
        <v>12.5</v>
      </c>
      <c r="K61" s="12">
        <v>10.4</v>
      </c>
      <c r="L61" s="12">
        <v>17</v>
      </c>
      <c r="M61" s="12">
        <v>16</v>
      </c>
      <c r="N61" s="12"/>
      <c r="O61" s="13"/>
    </row>
    <row r="62" spans="1:15">
      <c r="A62" s="11">
        <v>22</v>
      </c>
      <c r="B62" s="12">
        <v>12</v>
      </c>
      <c r="C62" s="12">
        <v>12</v>
      </c>
      <c r="D62" s="12">
        <v>12.2</v>
      </c>
      <c r="E62" s="12">
        <v>16</v>
      </c>
      <c r="F62" s="12">
        <v>11</v>
      </c>
      <c r="G62" s="12">
        <v>13</v>
      </c>
      <c r="H62" s="12">
        <v>14.6</v>
      </c>
      <c r="I62" s="12">
        <v>10.199999999999999</v>
      </c>
      <c r="J62" s="4">
        <v>12.5</v>
      </c>
      <c r="K62" s="12">
        <v>10.4</v>
      </c>
      <c r="L62" s="12">
        <v>17</v>
      </c>
      <c r="M62" s="12">
        <v>15.4</v>
      </c>
      <c r="N62" s="12"/>
      <c r="O62" s="13"/>
    </row>
    <row r="63" spans="1:15">
      <c r="A63" s="11">
        <v>23</v>
      </c>
      <c r="B63" s="12">
        <v>12</v>
      </c>
      <c r="C63" s="12">
        <v>12</v>
      </c>
      <c r="D63" s="12">
        <v>12.2</v>
      </c>
      <c r="E63" s="12">
        <v>16</v>
      </c>
      <c r="F63" s="12">
        <v>12</v>
      </c>
      <c r="G63" s="12">
        <v>13</v>
      </c>
      <c r="H63" s="12">
        <v>13.7</v>
      </c>
      <c r="I63" s="12">
        <v>10.1</v>
      </c>
      <c r="J63" s="4">
        <v>12.5</v>
      </c>
      <c r="K63" s="12">
        <v>10.3</v>
      </c>
      <c r="L63" s="12">
        <v>17</v>
      </c>
      <c r="M63" s="12">
        <v>14.1</v>
      </c>
      <c r="N63" s="12"/>
      <c r="O63" s="13"/>
    </row>
    <row r="64" spans="1:15">
      <c r="A64" s="11">
        <v>24</v>
      </c>
      <c r="B64" s="12">
        <v>12</v>
      </c>
      <c r="C64" s="12">
        <v>12</v>
      </c>
      <c r="D64" s="12">
        <v>12</v>
      </c>
      <c r="E64" s="12">
        <v>16</v>
      </c>
      <c r="F64" s="12">
        <v>12</v>
      </c>
      <c r="G64" s="12">
        <v>13</v>
      </c>
      <c r="H64" s="12">
        <v>13.7</v>
      </c>
      <c r="I64" s="12">
        <v>6</v>
      </c>
      <c r="J64" s="4">
        <v>12.5</v>
      </c>
      <c r="K64" s="12">
        <v>10.3</v>
      </c>
      <c r="L64" s="12">
        <v>17</v>
      </c>
      <c r="M64" s="12">
        <v>12.4</v>
      </c>
      <c r="N64" s="12"/>
      <c r="O64" s="13"/>
    </row>
    <row r="65" spans="1:15">
      <c r="A65" s="11">
        <v>25</v>
      </c>
      <c r="B65" s="12">
        <v>12</v>
      </c>
      <c r="C65" s="12">
        <v>12</v>
      </c>
      <c r="D65" s="12">
        <v>11.3</v>
      </c>
      <c r="E65" s="12">
        <v>16</v>
      </c>
      <c r="F65" s="12">
        <v>12</v>
      </c>
      <c r="G65" s="12">
        <v>13</v>
      </c>
      <c r="H65" s="12">
        <v>13.7</v>
      </c>
      <c r="I65" s="12">
        <v>7.25</v>
      </c>
      <c r="J65" s="4">
        <v>12.5</v>
      </c>
      <c r="K65" s="12">
        <v>10.4</v>
      </c>
      <c r="L65" s="12">
        <v>17</v>
      </c>
      <c r="M65" s="12">
        <v>12</v>
      </c>
      <c r="N65" s="12"/>
      <c r="O65" s="13"/>
    </row>
    <row r="66" spans="1:15">
      <c r="A66" s="11">
        <v>26</v>
      </c>
      <c r="B66" s="12">
        <v>16.8</v>
      </c>
      <c r="C66" s="12">
        <v>12</v>
      </c>
      <c r="D66" s="12">
        <v>11.2</v>
      </c>
      <c r="E66" s="12">
        <v>17.5</v>
      </c>
      <c r="F66" s="12">
        <v>12</v>
      </c>
      <c r="G66" s="12">
        <v>13.7</v>
      </c>
      <c r="H66" s="12">
        <v>13.7</v>
      </c>
      <c r="I66" s="12">
        <v>10.199999999999999</v>
      </c>
      <c r="J66" s="4">
        <v>12.6</v>
      </c>
      <c r="K66" s="12">
        <v>10.5</v>
      </c>
      <c r="L66" s="12">
        <v>17</v>
      </c>
      <c r="M66" s="12">
        <v>12</v>
      </c>
      <c r="N66" s="12"/>
      <c r="O66" s="13"/>
    </row>
    <row r="67" spans="1:15">
      <c r="A67" s="11">
        <v>27</v>
      </c>
      <c r="B67" s="12">
        <v>16.8</v>
      </c>
      <c r="C67" s="12">
        <v>12</v>
      </c>
      <c r="D67" s="12">
        <v>11.3</v>
      </c>
      <c r="E67" s="12">
        <v>17.5</v>
      </c>
      <c r="F67" s="12">
        <v>12</v>
      </c>
      <c r="G67" s="12">
        <v>13.7</v>
      </c>
      <c r="H67" s="12">
        <v>13.7</v>
      </c>
      <c r="I67" s="12">
        <v>10.3</v>
      </c>
      <c r="J67" s="4">
        <v>12.4</v>
      </c>
      <c r="K67" s="12">
        <v>10.4</v>
      </c>
      <c r="L67" s="12">
        <v>10.5</v>
      </c>
      <c r="M67" s="12">
        <v>12</v>
      </c>
      <c r="N67" s="12"/>
      <c r="O67" s="13"/>
    </row>
    <row r="68" spans="1:15">
      <c r="A68" s="11">
        <v>28</v>
      </c>
      <c r="B68" s="12">
        <v>16.8</v>
      </c>
      <c r="C68" s="12">
        <v>12</v>
      </c>
      <c r="D68" s="12">
        <v>11.4</v>
      </c>
      <c r="E68" s="12">
        <v>17</v>
      </c>
      <c r="F68" s="12">
        <v>12</v>
      </c>
      <c r="G68" s="12">
        <v>12.2</v>
      </c>
      <c r="H68" s="12">
        <v>13.7</v>
      </c>
      <c r="I68" s="12">
        <v>10.55</v>
      </c>
      <c r="J68" s="4">
        <v>12.4</v>
      </c>
      <c r="K68" s="12">
        <v>10.3</v>
      </c>
      <c r="L68" s="12">
        <v>13</v>
      </c>
      <c r="M68" s="12">
        <v>12</v>
      </c>
      <c r="N68" s="12"/>
      <c r="O68" s="13"/>
    </row>
    <row r="69" spans="1:15">
      <c r="A69" s="11">
        <v>29</v>
      </c>
      <c r="B69" s="12">
        <v>16.8</v>
      </c>
      <c r="C69" s="12">
        <v>12</v>
      </c>
      <c r="D69" s="12">
        <v>11.3</v>
      </c>
      <c r="E69" s="12">
        <v>17</v>
      </c>
      <c r="F69" s="12">
        <v>12</v>
      </c>
      <c r="G69" s="12">
        <v>12.2</v>
      </c>
      <c r="H69" s="12"/>
      <c r="I69" s="12"/>
      <c r="J69" s="4">
        <v>12.3</v>
      </c>
      <c r="K69" s="12">
        <v>10.3</v>
      </c>
      <c r="L69" s="12">
        <v>12</v>
      </c>
      <c r="M69" s="12">
        <v>12</v>
      </c>
      <c r="N69" s="12"/>
      <c r="O69" s="13"/>
    </row>
    <row r="70" spans="1:15">
      <c r="A70" s="11">
        <v>30</v>
      </c>
      <c r="B70" s="12">
        <v>16.8</v>
      </c>
      <c r="C70" s="12">
        <v>12</v>
      </c>
      <c r="D70" s="12">
        <v>11</v>
      </c>
      <c r="E70" s="12">
        <v>17</v>
      </c>
      <c r="F70" s="12">
        <v>11.8</v>
      </c>
      <c r="G70" s="12">
        <v>12</v>
      </c>
      <c r="H70" s="12"/>
      <c r="I70" s="12"/>
      <c r="J70" s="12">
        <v>12</v>
      </c>
      <c r="K70" s="12">
        <v>10.199999999999999</v>
      </c>
      <c r="L70" s="12">
        <v>14</v>
      </c>
      <c r="M70" s="12">
        <v>12</v>
      </c>
      <c r="N70" s="12"/>
      <c r="O70" s="13"/>
    </row>
    <row r="71" spans="1:15">
      <c r="A71" s="11">
        <v>31</v>
      </c>
      <c r="B71" s="12">
        <v>16.8</v>
      </c>
      <c r="C71" s="12"/>
      <c r="D71" s="12"/>
      <c r="E71" s="12">
        <v>17</v>
      </c>
      <c r="F71" s="12"/>
      <c r="G71" s="12">
        <v>12</v>
      </c>
      <c r="H71" s="12"/>
      <c r="I71" s="12"/>
      <c r="J71" s="12">
        <v>12</v>
      </c>
      <c r="K71" s="12"/>
      <c r="L71" s="12">
        <v>14</v>
      </c>
      <c r="M71" s="12"/>
      <c r="N71" s="12"/>
      <c r="O71" s="13"/>
    </row>
    <row r="72" spans="1: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1" t="s">
        <v>37</v>
      </c>
      <c r="O72" s="32"/>
    </row>
    <row r="73" spans="1:15">
      <c r="A73" s="14" t="s">
        <v>14</v>
      </c>
      <c r="B73" s="15">
        <f>SUM(B41:B72)</f>
        <v>598.69999999999982</v>
      </c>
      <c r="C73" s="15">
        <f t="shared" ref="C73:M73" si="1">SUM(C41:C72)</f>
        <v>388.9</v>
      </c>
      <c r="D73" s="15">
        <f t="shared" si="1"/>
        <v>340.67999999999995</v>
      </c>
      <c r="E73" s="15">
        <f t="shared" si="1"/>
        <v>521.5</v>
      </c>
      <c r="F73" s="15">
        <f t="shared" si="1"/>
        <v>333.35999999999996</v>
      </c>
      <c r="G73" s="15">
        <f t="shared" si="1"/>
        <v>382.59999999999997</v>
      </c>
      <c r="H73" s="15">
        <f>SUM(H41:H72)</f>
        <v>311.49999999999994</v>
      </c>
      <c r="I73" s="15">
        <f t="shared" si="1"/>
        <v>299.29999999999995</v>
      </c>
      <c r="J73" s="15">
        <f t="shared" si="1"/>
        <v>384.47</v>
      </c>
      <c r="K73" s="15">
        <f t="shared" si="1"/>
        <v>314.04000000000002</v>
      </c>
      <c r="L73" s="15">
        <f t="shared" si="1"/>
        <v>599.6</v>
      </c>
      <c r="M73" s="15">
        <f t="shared" si="1"/>
        <v>410.5</v>
      </c>
      <c r="N73" s="26">
        <f>SUM(B73:M73)</f>
        <v>4885.1500000000005</v>
      </c>
      <c r="O73" s="27"/>
    </row>
    <row r="75" spans="1:15">
      <c r="A75" s="1"/>
      <c r="B75" s="25" t="s">
        <v>36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"/>
      <c r="O75" s="3"/>
    </row>
    <row r="76" spans="1:15">
      <c r="A76" s="29" t="s">
        <v>12</v>
      </c>
      <c r="B76" s="30">
        <v>2021</v>
      </c>
      <c r="C76" s="30"/>
      <c r="D76" s="30"/>
      <c r="E76" s="30"/>
      <c r="F76" s="30"/>
      <c r="G76" s="30"/>
      <c r="H76" s="30">
        <v>2022</v>
      </c>
      <c r="I76" s="30"/>
      <c r="J76" s="30"/>
      <c r="K76" s="30"/>
      <c r="L76" s="30"/>
      <c r="M76" s="30"/>
      <c r="N76" s="5"/>
      <c r="O76" s="6"/>
    </row>
    <row r="77" spans="1:15">
      <c r="A77" s="29"/>
      <c r="B77" s="16" t="s">
        <v>0</v>
      </c>
      <c r="C77" s="16" t="s">
        <v>1</v>
      </c>
      <c r="D77" s="16" t="s">
        <v>2</v>
      </c>
      <c r="E77" s="16" t="s">
        <v>3</v>
      </c>
      <c r="F77" s="16" t="s">
        <v>4</v>
      </c>
      <c r="G77" s="16" t="s">
        <v>5</v>
      </c>
      <c r="H77" s="16" t="s">
        <v>6</v>
      </c>
      <c r="I77" s="16" t="s">
        <v>7</v>
      </c>
      <c r="J77" s="16" t="s">
        <v>8</v>
      </c>
      <c r="K77" s="16" t="s">
        <v>9</v>
      </c>
      <c r="L77" s="16" t="s">
        <v>10</v>
      </c>
      <c r="M77" s="16" t="s">
        <v>11</v>
      </c>
      <c r="N77" s="5"/>
      <c r="O77" s="6"/>
    </row>
    <row r="78" spans="1:15">
      <c r="A78" s="11">
        <v>1</v>
      </c>
      <c r="B78" s="12">
        <v>52</v>
      </c>
      <c r="C78" s="12">
        <v>48</v>
      </c>
      <c r="D78" s="12">
        <v>48</v>
      </c>
      <c r="E78" s="12">
        <v>64.8</v>
      </c>
      <c r="F78" s="12">
        <v>45.5</v>
      </c>
      <c r="G78" s="12">
        <v>52</v>
      </c>
      <c r="H78" s="12">
        <v>44</v>
      </c>
      <c r="I78" s="12">
        <v>40.200000000000003</v>
      </c>
      <c r="J78" s="4">
        <v>42.3</v>
      </c>
      <c r="K78" s="12">
        <v>42.5</v>
      </c>
      <c r="L78" s="12">
        <v>58.6</v>
      </c>
      <c r="M78" s="12">
        <v>59.4</v>
      </c>
      <c r="N78" s="12"/>
      <c r="O78" s="13"/>
    </row>
    <row r="79" spans="1:15">
      <c r="A79" s="11">
        <v>2</v>
      </c>
      <c r="B79" s="12">
        <v>52</v>
      </c>
      <c r="C79" s="12">
        <v>46</v>
      </c>
      <c r="D79" s="12">
        <v>48.2</v>
      </c>
      <c r="E79" s="12">
        <v>64.8</v>
      </c>
      <c r="F79" s="12">
        <v>44.5</v>
      </c>
      <c r="G79" s="12">
        <v>48</v>
      </c>
      <c r="H79" s="12">
        <v>11.2</v>
      </c>
      <c r="I79" s="12">
        <v>40.5</v>
      </c>
      <c r="J79" s="4">
        <v>42.5</v>
      </c>
      <c r="K79" s="12">
        <v>42.56</v>
      </c>
      <c r="L79" s="12">
        <v>56.1</v>
      </c>
      <c r="M79" s="12">
        <v>59</v>
      </c>
      <c r="N79" s="12"/>
      <c r="O79" s="13"/>
    </row>
    <row r="80" spans="1:15">
      <c r="A80" s="11">
        <v>3</v>
      </c>
      <c r="B80" s="12">
        <v>50</v>
      </c>
      <c r="C80" s="12">
        <v>46.5</v>
      </c>
      <c r="D80" s="12">
        <v>48</v>
      </c>
      <c r="E80" s="12">
        <v>64.8</v>
      </c>
      <c r="F80" s="12">
        <v>46</v>
      </c>
      <c r="G80" s="12">
        <v>56</v>
      </c>
      <c r="H80" s="12">
        <v>44.2</v>
      </c>
      <c r="I80" s="12">
        <v>43.2</v>
      </c>
      <c r="J80" s="4">
        <v>42</v>
      </c>
      <c r="K80" s="12">
        <v>42.7</v>
      </c>
      <c r="L80" s="12">
        <v>42.1</v>
      </c>
      <c r="M80" s="12">
        <v>60</v>
      </c>
      <c r="N80" s="12"/>
      <c r="O80" s="13"/>
    </row>
    <row r="81" spans="1:15">
      <c r="A81" s="11">
        <v>4</v>
      </c>
      <c r="B81" s="12">
        <v>54</v>
      </c>
      <c r="C81" s="12">
        <v>45</v>
      </c>
      <c r="D81" s="12">
        <v>45</v>
      </c>
      <c r="E81" s="12">
        <v>64.8</v>
      </c>
      <c r="F81" s="12">
        <v>45.8</v>
      </c>
      <c r="G81" s="12">
        <v>56.2</v>
      </c>
      <c r="H81" s="12">
        <v>42.5</v>
      </c>
      <c r="I81" s="12">
        <v>10.5</v>
      </c>
      <c r="J81" s="4">
        <v>42.3</v>
      </c>
      <c r="K81" s="12">
        <v>42.6</v>
      </c>
      <c r="L81" s="12">
        <v>42.4</v>
      </c>
      <c r="M81" s="12">
        <v>59.2</v>
      </c>
      <c r="N81" s="12"/>
      <c r="O81" s="13"/>
    </row>
    <row r="82" spans="1:15">
      <c r="A82" s="11">
        <v>5</v>
      </c>
      <c r="B82" s="12">
        <v>71.599999999999994</v>
      </c>
      <c r="C82" s="12">
        <v>46.2</v>
      </c>
      <c r="D82" s="12">
        <v>43.2</v>
      </c>
      <c r="E82" s="12">
        <v>64.8</v>
      </c>
      <c r="F82" s="12">
        <v>46.5</v>
      </c>
      <c r="G82" s="12">
        <v>56</v>
      </c>
      <c r="H82" s="12">
        <v>42.8</v>
      </c>
      <c r="I82" s="12">
        <v>35.799999999999997</v>
      </c>
      <c r="J82" s="4">
        <v>42</v>
      </c>
      <c r="K82" s="12">
        <v>43</v>
      </c>
      <c r="L82" s="12">
        <v>43.5</v>
      </c>
      <c r="M82" s="12">
        <v>58.3</v>
      </c>
      <c r="N82" s="12"/>
      <c r="O82" s="13"/>
    </row>
    <row r="83" spans="1:15">
      <c r="A83" s="11">
        <v>6</v>
      </c>
      <c r="B83" s="12">
        <v>71.599999999999994</v>
      </c>
      <c r="C83" s="12">
        <v>44</v>
      </c>
      <c r="D83" s="12">
        <v>45.2</v>
      </c>
      <c r="E83" s="12">
        <v>64.8</v>
      </c>
      <c r="F83" s="12">
        <v>48</v>
      </c>
      <c r="G83" s="12">
        <v>56.3</v>
      </c>
      <c r="H83" s="12">
        <v>42.5</v>
      </c>
      <c r="I83" s="12">
        <v>35.4</v>
      </c>
      <c r="J83" s="4">
        <v>42.3</v>
      </c>
      <c r="K83" s="12">
        <v>42.5</v>
      </c>
      <c r="L83" s="12">
        <v>40</v>
      </c>
      <c r="M83" s="12">
        <v>61</v>
      </c>
      <c r="N83" s="12"/>
      <c r="O83" s="13"/>
    </row>
    <row r="84" spans="1:15">
      <c r="A84" s="11">
        <v>7</v>
      </c>
      <c r="B84" s="12">
        <v>71.599999999999994</v>
      </c>
      <c r="C84" s="12">
        <v>65</v>
      </c>
      <c r="D84" s="12">
        <v>45.3</v>
      </c>
      <c r="E84" s="12">
        <v>66.099999999999994</v>
      </c>
      <c r="F84" s="12">
        <v>47.3</v>
      </c>
      <c r="G84" s="12">
        <v>56</v>
      </c>
      <c r="H84" s="12">
        <v>42.6</v>
      </c>
      <c r="I84" s="12">
        <v>35.5</v>
      </c>
      <c r="J84" s="4">
        <v>42</v>
      </c>
      <c r="K84" s="12">
        <v>44</v>
      </c>
      <c r="L84" s="12">
        <v>41</v>
      </c>
      <c r="M84" s="12">
        <v>60.4</v>
      </c>
      <c r="N84" s="12"/>
      <c r="O84" s="13"/>
    </row>
    <row r="85" spans="1:15">
      <c r="A85" s="11">
        <v>8</v>
      </c>
      <c r="B85" s="12">
        <v>71.599999999999994</v>
      </c>
      <c r="C85" s="12">
        <v>65</v>
      </c>
      <c r="D85" s="12">
        <v>43.5</v>
      </c>
      <c r="E85" s="12">
        <v>66.099999999999994</v>
      </c>
      <c r="F85" s="12">
        <v>47</v>
      </c>
      <c r="G85" s="12">
        <v>56</v>
      </c>
      <c r="H85" s="12">
        <v>45.2</v>
      </c>
      <c r="I85" s="12">
        <v>40.200000000000003</v>
      </c>
      <c r="J85" s="4">
        <v>42.56</v>
      </c>
      <c r="K85" s="12">
        <v>43</v>
      </c>
      <c r="L85" s="12">
        <v>40.200000000000003</v>
      </c>
      <c r="M85" s="12">
        <v>60.5</v>
      </c>
      <c r="N85" s="12"/>
      <c r="O85" s="13"/>
    </row>
    <row r="86" spans="1:15">
      <c r="A86" s="11">
        <v>9</v>
      </c>
      <c r="B86" s="12">
        <v>71.599999999999994</v>
      </c>
      <c r="C86" s="12">
        <v>66</v>
      </c>
      <c r="D86" s="12">
        <v>43</v>
      </c>
      <c r="E86" s="12">
        <v>66.099999999999994</v>
      </c>
      <c r="F86" s="12">
        <v>46.8</v>
      </c>
      <c r="G86" s="12">
        <v>56.2</v>
      </c>
      <c r="H86" s="12">
        <v>30.2</v>
      </c>
      <c r="I86" s="12">
        <v>40.5</v>
      </c>
      <c r="J86" s="4">
        <v>42.68</v>
      </c>
      <c r="K86" s="12">
        <v>42.5</v>
      </c>
      <c r="L86" s="12">
        <v>41</v>
      </c>
      <c r="M86" s="12">
        <v>61.2</v>
      </c>
      <c r="N86" s="12"/>
      <c r="O86" s="13"/>
    </row>
    <row r="87" spans="1:15">
      <c r="A87" s="11">
        <v>10</v>
      </c>
      <c r="B87" s="12">
        <v>71.599999999999994</v>
      </c>
      <c r="C87" s="12">
        <v>66</v>
      </c>
      <c r="D87" s="12">
        <v>42.6</v>
      </c>
      <c r="E87" s="12">
        <v>66.099999999999994</v>
      </c>
      <c r="F87" s="12">
        <v>48.88</v>
      </c>
      <c r="G87" s="12">
        <v>56</v>
      </c>
      <c r="H87" s="12">
        <v>20.5</v>
      </c>
      <c r="I87" s="12">
        <v>43.2</v>
      </c>
      <c r="J87" s="4">
        <v>43</v>
      </c>
      <c r="K87" s="12">
        <v>44</v>
      </c>
      <c r="L87" s="12">
        <v>41.3</v>
      </c>
      <c r="M87" s="12">
        <v>62.5</v>
      </c>
      <c r="N87" s="12"/>
      <c r="O87" s="13"/>
    </row>
    <row r="88" spans="1:15">
      <c r="A88" s="11">
        <v>11</v>
      </c>
      <c r="B88" s="12">
        <v>71.599999999999994</v>
      </c>
      <c r="C88" s="12">
        <v>66.400000000000006</v>
      </c>
      <c r="D88" s="12">
        <v>42</v>
      </c>
      <c r="E88" s="12">
        <v>58.5</v>
      </c>
      <c r="F88" s="12">
        <v>48.6</v>
      </c>
      <c r="G88" s="12">
        <v>50</v>
      </c>
      <c r="H88" s="12">
        <v>44.6</v>
      </c>
      <c r="I88" s="12">
        <v>43.1</v>
      </c>
      <c r="J88" s="4">
        <v>52.2</v>
      </c>
      <c r="K88" s="12">
        <v>45</v>
      </c>
      <c r="L88" s="12">
        <v>44</v>
      </c>
      <c r="M88" s="12">
        <v>59.3</v>
      </c>
      <c r="N88" s="12"/>
      <c r="O88" s="13"/>
    </row>
    <row r="89" spans="1:15">
      <c r="A89" s="11">
        <v>12</v>
      </c>
      <c r="B89" s="12">
        <v>74.3</v>
      </c>
      <c r="C89" s="12">
        <v>66.3</v>
      </c>
      <c r="D89" s="12">
        <v>42.5</v>
      </c>
      <c r="E89" s="12">
        <v>58.5</v>
      </c>
      <c r="F89" s="12">
        <v>48.5</v>
      </c>
      <c r="G89" s="12">
        <v>50</v>
      </c>
      <c r="H89" s="12">
        <v>44.2</v>
      </c>
      <c r="I89" s="12">
        <v>35.799999999999997</v>
      </c>
      <c r="J89" s="4">
        <v>52.1</v>
      </c>
      <c r="K89" s="12">
        <v>45</v>
      </c>
      <c r="L89" s="12">
        <v>46.2</v>
      </c>
      <c r="M89" s="12">
        <v>59.4</v>
      </c>
      <c r="N89" s="12"/>
      <c r="O89" s="13"/>
    </row>
    <row r="90" spans="1:15">
      <c r="A90" s="11">
        <v>13</v>
      </c>
      <c r="B90" s="12">
        <v>68.8</v>
      </c>
      <c r="C90" s="12">
        <v>70</v>
      </c>
      <c r="D90" s="12">
        <v>43.1</v>
      </c>
      <c r="E90" s="12">
        <v>58.5</v>
      </c>
      <c r="F90" s="12">
        <v>48</v>
      </c>
      <c r="G90" s="12">
        <v>50</v>
      </c>
      <c r="H90" s="12">
        <v>45.6</v>
      </c>
      <c r="I90" s="12">
        <v>35.4</v>
      </c>
      <c r="J90" s="4">
        <v>52.1</v>
      </c>
      <c r="K90" s="12">
        <v>44</v>
      </c>
      <c r="L90" s="12">
        <v>41</v>
      </c>
      <c r="M90" s="12">
        <v>59.4</v>
      </c>
      <c r="N90" s="12"/>
      <c r="O90" s="13"/>
    </row>
    <row r="91" spans="1:15">
      <c r="A91" s="11">
        <v>14</v>
      </c>
      <c r="B91" s="12">
        <v>68.8</v>
      </c>
      <c r="C91" s="12">
        <v>70</v>
      </c>
      <c r="D91" s="12">
        <v>43</v>
      </c>
      <c r="E91" s="12">
        <v>64.8</v>
      </c>
      <c r="F91" s="12">
        <v>48.2</v>
      </c>
      <c r="G91" s="12">
        <v>50.1</v>
      </c>
      <c r="H91" s="12">
        <v>48</v>
      </c>
      <c r="I91" s="12">
        <v>35.5</v>
      </c>
      <c r="J91" s="4">
        <v>55.4</v>
      </c>
      <c r="K91" s="12">
        <v>45</v>
      </c>
      <c r="L91" s="12">
        <v>41.2</v>
      </c>
      <c r="M91" s="12">
        <v>59</v>
      </c>
      <c r="N91" s="12"/>
      <c r="O91" s="13"/>
    </row>
    <row r="92" spans="1:15">
      <c r="A92" s="11">
        <v>15</v>
      </c>
      <c r="B92" s="12">
        <v>68.8</v>
      </c>
      <c r="C92" s="12">
        <v>70</v>
      </c>
      <c r="D92" s="12">
        <v>43.2</v>
      </c>
      <c r="E92" s="12">
        <v>64.8</v>
      </c>
      <c r="F92" s="12">
        <v>50.2</v>
      </c>
      <c r="G92" s="12">
        <v>50.3</v>
      </c>
      <c r="H92" s="12">
        <v>52.3</v>
      </c>
      <c r="I92" s="12">
        <v>40.200000000000003</v>
      </c>
      <c r="J92" s="4">
        <v>55.4</v>
      </c>
      <c r="K92" s="12">
        <v>45</v>
      </c>
      <c r="L92" s="12">
        <v>41</v>
      </c>
      <c r="M92" s="12">
        <v>59</v>
      </c>
      <c r="N92" s="12"/>
      <c r="O92" s="13"/>
    </row>
    <row r="93" spans="1:15">
      <c r="A93" s="11">
        <v>16</v>
      </c>
      <c r="B93" s="12">
        <v>68.8</v>
      </c>
      <c r="C93" s="12">
        <v>61</v>
      </c>
      <c r="D93" s="12">
        <v>45</v>
      </c>
      <c r="E93" s="12">
        <v>64</v>
      </c>
      <c r="F93" s="12">
        <v>45.23</v>
      </c>
      <c r="G93" s="12">
        <v>57.5</v>
      </c>
      <c r="H93" s="12">
        <v>50.2</v>
      </c>
      <c r="I93" s="12">
        <v>40.5</v>
      </c>
      <c r="J93" s="4">
        <v>46.2</v>
      </c>
      <c r="K93" s="12">
        <v>48</v>
      </c>
      <c r="L93" s="12">
        <v>41</v>
      </c>
      <c r="M93" s="12">
        <v>61</v>
      </c>
      <c r="N93" s="12"/>
      <c r="O93" s="13"/>
    </row>
    <row r="94" spans="1:15">
      <c r="A94" s="11">
        <v>17</v>
      </c>
      <c r="B94" s="12">
        <v>68.8</v>
      </c>
      <c r="C94" s="12">
        <v>60</v>
      </c>
      <c r="D94" s="12">
        <v>45</v>
      </c>
      <c r="E94" s="12">
        <v>64</v>
      </c>
      <c r="F94" s="12">
        <v>46.35</v>
      </c>
      <c r="G94" s="12">
        <v>57.4</v>
      </c>
      <c r="H94" s="12">
        <v>48.56</v>
      </c>
      <c r="I94" s="12">
        <v>43.2</v>
      </c>
      <c r="J94" s="4">
        <v>46.7</v>
      </c>
      <c r="K94" s="12">
        <v>45</v>
      </c>
      <c r="L94" s="12">
        <v>61</v>
      </c>
      <c r="M94" s="12">
        <v>57</v>
      </c>
      <c r="N94" s="12"/>
      <c r="O94" s="13"/>
    </row>
    <row r="95" spans="1:15">
      <c r="A95" s="11">
        <v>18</v>
      </c>
      <c r="B95" s="12">
        <v>80.3</v>
      </c>
      <c r="C95" s="12">
        <v>30.5</v>
      </c>
      <c r="D95" s="12">
        <v>44.2</v>
      </c>
      <c r="E95" s="12">
        <v>64</v>
      </c>
      <c r="F95" s="12">
        <v>46.23</v>
      </c>
      <c r="G95" s="12">
        <v>57.8</v>
      </c>
      <c r="H95" s="12">
        <v>48.56</v>
      </c>
      <c r="I95" s="12">
        <v>43.1</v>
      </c>
      <c r="J95" s="4">
        <v>51.2</v>
      </c>
      <c r="K95" s="12">
        <v>52</v>
      </c>
      <c r="L95" s="12">
        <v>54.5</v>
      </c>
      <c r="M95" s="12">
        <v>58.9</v>
      </c>
      <c r="N95" s="12"/>
      <c r="O95" s="13"/>
    </row>
    <row r="96" spans="1:15">
      <c r="A96" s="11">
        <v>19</v>
      </c>
      <c r="B96" s="12">
        <v>80.3</v>
      </c>
      <c r="C96" s="12">
        <v>65.099999999999994</v>
      </c>
      <c r="D96" s="12">
        <v>44</v>
      </c>
      <c r="E96" s="12">
        <v>64</v>
      </c>
      <c r="F96" s="12">
        <v>45.2</v>
      </c>
      <c r="G96" s="12">
        <v>47.5</v>
      </c>
      <c r="H96" s="12">
        <v>48.56</v>
      </c>
      <c r="I96" s="12">
        <v>35.799999999999997</v>
      </c>
      <c r="J96" s="4">
        <v>51.4</v>
      </c>
      <c r="K96" s="12">
        <v>52</v>
      </c>
      <c r="L96" s="12">
        <v>54</v>
      </c>
      <c r="M96" s="12">
        <v>59</v>
      </c>
      <c r="N96" s="12"/>
      <c r="O96" s="13"/>
    </row>
    <row r="97" spans="1:15">
      <c r="A97" s="11">
        <v>20</v>
      </c>
      <c r="B97" s="12">
        <v>80.3</v>
      </c>
      <c r="C97" s="12">
        <v>69.099999999999994</v>
      </c>
      <c r="D97" s="12">
        <v>45.5</v>
      </c>
      <c r="E97" s="12">
        <v>64</v>
      </c>
      <c r="F97" s="12">
        <v>46.5</v>
      </c>
      <c r="G97" s="12">
        <v>47.5</v>
      </c>
      <c r="H97" s="12">
        <v>51</v>
      </c>
      <c r="I97" s="12">
        <v>35.4</v>
      </c>
      <c r="J97" s="4">
        <v>61.2</v>
      </c>
      <c r="K97" s="12">
        <v>52.1</v>
      </c>
      <c r="L97" s="12">
        <v>54</v>
      </c>
      <c r="M97" s="12">
        <v>58.6</v>
      </c>
      <c r="N97" s="12"/>
      <c r="O97" s="13"/>
    </row>
    <row r="98" spans="1:15">
      <c r="A98" s="11">
        <v>21</v>
      </c>
      <c r="B98" s="12">
        <v>80.3</v>
      </c>
      <c r="C98" s="12">
        <v>69.099999999999994</v>
      </c>
      <c r="D98" s="12">
        <v>44.8</v>
      </c>
      <c r="E98" s="12">
        <v>64</v>
      </c>
      <c r="F98" s="12">
        <v>46.5</v>
      </c>
      <c r="G98" s="12">
        <v>47.6</v>
      </c>
      <c r="H98" s="12">
        <v>51</v>
      </c>
      <c r="I98" s="12">
        <v>35.5</v>
      </c>
      <c r="J98" s="4">
        <v>51.4</v>
      </c>
      <c r="K98" s="12">
        <v>51</v>
      </c>
      <c r="L98" s="12">
        <v>50.5</v>
      </c>
      <c r="M98" s="12">
        <v>57</v>
      </c>
      <c r="N98" s="12"/>
      <c r="O98" s="13"/>
    </row>
    <row r="99" spans="1:15">
      <c r="A99" s="11">
        <v>22</v>
      </c>
      <c r="B99" s="12">
        <v>80.3</v>
      </c>
      <c r="C99" s="12">
        <v>72.8</v>
      </c>
      <c r="D99" s="12">
        <v>44.8</v>
      </c>
      <c r="E99" s="12">
        <v>58.5</v>
      </c>
      <c r="F99" s="12">
        <v>46.5</v>
      </c>
      <c r="G99" s="12">
        <v>45.6</v>
      </c>
      <c r="H99" s="12">
        <v>51.3</v>
      </c>
      <c r="I99" s="12">
        <v>36.4</v>
      </c>
      <c r="J99" s="4">
        <v>50.5</v>
      </c>
      <c r="K99" s="12">
        <v>53</v>
      </c>
      <c r="L99" s="12">
        <v>50</v>
      </c>
      <c r="M99" s="12">
        <v>58.2</v>
      </c>
      <c r="N99" s="12"/>
      <c r="O99" s="13"/>
    </row>
    <row r="100" spans="1:15">
      <c r="A100" s="11">
        <v>23</v>
      </c>
      <c r="B100" s="12">
        <v>58.4</v>
      </c>
      <c r="C100" s="12">
        <v>72.8</v>
      </c>
      <c r="D100" s="12">
        <v>44.8</v>
      </c>
      <c r="E100" s="12">
        <v>58.5</v>
      </c>
      <c r="F100" s="12">
        <v>51.3</v>
      </c>
      <c r="G100" s="12">
        <v>47.6</v>
      </c>
      <c r="H100" s="12">
        <v>50.6</v>
      </c>
      <c r="I100" s="12">
        <v>38.6</v>
      </c>
      <c r="J100" s="4">
        <v>50.5</v>
      </c>
      <c r="K100" s="12">
        <v>51.3</v>
      </c>
      <c r="L100" s="12">
        <v>52</v>
      </c>
      <c r="M100" s="12">
        <v>58.5</v>
      </c>
      <c r="N100" s="12"/>
      <c r="O100" s="13"/>
    </row>
    <row r="101" spans="1:15">
      <c r="A101" s="11">
        <v>24</v>
      </c>
      <c r="B101" s="12">
        <v>58.4</v>
      </c>
      <c r="C101" s="12">
        <v>65.400000000000006</v>
      </c>
      <c r="D101" s="12">
        <v>44.9</v>
      </c>
      <c r="E101" s="12">
        <v>58.5</v>
      </c>
      <c r="F101" s="12">
        <v>51.3</v>
      </c>
      <c r="G101" s="12">
        <v>52.5</v>
      </c>
      <c r="H101" s="12">
        <v>50.6</v>
      </c>
      <c r="I101" s="12">
        <v>20</v>
      </c>
      <c r="J101" s="4">
        <v>50.4</v>
      </c>
      <c r="K101" s="12">
        <v>52</v>
      </c>
      <c r="L101" s="12">
        <v>53</v>
      </c>
      <c r="M101" s="12">
        <v>56.7</v>
      </c>
      <c r="N101" s="12"/>
      <c r="O101" s="13"/>
    </row>
    <row r="102" spans="1:15">
      <c r="A102" s="11">
        <v>25</v>
      </c>
      <c r="B102" s="12">
        <v>58.4</v>
      </c>
      <c r="C102" s="12">
        <v>63.4</v>
      </c>
      <c r="D102" s="12">
        <v>43.2</v>
      </c>
      <c r="E102" s="12">
        <v>58.5</v>
      </c>
      <c r="F102" s="12">
        <v>51.3</v>
      </c>
      <c r="G102" s="12">
        <v>47</v>
      </c>
      <c r="H102" s="12">
        <v>50.6</v>
      </c>
      <c r="I102" s="12">
        <v>22.35</v>
      </c>
      <c r="J102" s="4">
        <v>50.4</v>
      </c>
      <c r="K102" s="12">
        <v>65</v>
      </c>
      <c r="L102" s="12">
        <v>53</v>
      </c>
      <c r="M102" s="12">
        <v>57.2</v>
      </c>
      <c r="N102" s="12"/>
      <c r="O102" s="13"/>
    </row>
    <row r="103" spans="1:15">
      <c r="A103" s="11">
        <v>26</v>
      </c>
      <c r="B103" s="12">
        <v>60.5</v>
      </c>
      <c r="C103" s="12">
        <v>62.1</v>
      </c>
      <c r="D103" s="12">
        <v>42.4</v>
      </c>
      <c r="E103" s="12">
        <v>64.8</v>
      </c>
      <c r="F103" s="12">
        <v>51.3</v>
      </c>
      <c r="G103" s="12">
        <v>47</v>
      </c>
      <c r="H103" s="12">
        <v>50.6</v>
      </c>
      <c r="I103" s="12">
        <v>35.6</v>
      </c>
      <c r="J103" s="4">
        <v>50.1</v>
      </c>
      <c r="K103" s="12">
        <v>60</v>
      </c>
      <c r="L103" s="12">
        <v>53</v>
      </c>
      <c r="M103" s="12">
        <v>55.8</v>
      </c>
      <c r="N103" s="12"/>
      <c r="O103" s="13"/>
    </row>
    <row r="104" spans="1:15">
      <c r="A104" s="11">
        <v>27</v>
      </c>
      <c r="B104" s="12">
        <v>60.5</v>
      </c>
      <c r="C104" s="12">
        <v>67.099999999999994</v>
      </c>
      <c r="D104" s="12">
        <v>43.1</v>
      </c>
      <c r="E104" s="12">
        <v>58.5</v>
      </c>
      <c r="F104" s="12">
        <v>51.3</v>
      </c>
      <c r="G104" s="12">
        <v>47</v>
      </c>
      <c r="H104" s="12">
        <v>51.4</v>
      </c>
      <c r="I104" s="12">
        <v>42.5</v>
      </c>
      <c r="J104" s="4">
        <v>44.3</v>
      </c>
      <c r="K104" s="12">
        <v>64.3</v>
      </c>
      <c r="L104" s="12">
        <v>38.9</v>
      </c>
      <c r="M104" s="12">
        <v>55.2</v>
      </c>
      <c r="N104" s="12"/>
      <c r="O104" s="13"/>
    </row>
    <row r="105" spans="1:15">
      <c r="A105" s="11">
        <v>28</v>
      </c>
      <c r="B105" s="12">
        <v>60.5</v>
      </c>
      <c r="C105" s="12">
        <v>73.8</v>
      </c>
      <c r="D105" s="12">
        <v>43.1</v>
      </c>
      <c r="E105" s="12">
        <v>64.8</v>
      </c>
      <c r="F105" s="12">
        <v>51.3</v>
      </c>
      <c r="G105" s="12">
        <v>47</v>
      </c>
      <c r="H105" s="12">
        <v>51.4</v>
      </c>
      <c r="I105" s="12">
        <v>42.58</v>
      </c>
      <c r="J105" s="4">
        <v>44.3</v>
      </c>
      <c r="K105" s="12">
        <v>66.3</v>
      </c>
      <c r="L105" s="12">
        <v>45.1</v>
      </c>
      <c r="M105" s="12">
        <v>55.2</v>
      </c>
      <c r="N105" s="12"/>
      <c r="O105" s="13"/>
    </row>
    <row r="106" spans="1:15">
      <c r="A106" s="11">
        <v>29</v>
      </c>
      <c r="B106" s="12">
        <v>60.5</v>
      </c>
      <c r="C106" s="12">
        <v>73.099999999999994</v>
      </c>
      <c r="D106" s="12">
        <v>44</v>
      </c>
      <c r="E106" s="12">
        <v>64.8</v>
      </c>
      <c r="F106" s="12">
        <v>51.3</v>
      </c>
      <c r="G106" s="12">
        <v>47.6</v>
      </c>
      <c r="H106" s="12"/>
      <c r="I106" s="12"/>
      <c r="J106" s="4">
        <v>44.2</v>
      </c>
      <c r="K106" s="12">
        <v>66.3</v>
      </c>
      <c r="L106" s="12">
        <v>45</v>
      </c>
      <c r="M106" s="12">
        <v>55</v>
      </c>
      <c r="N106" s="12"/>
      <c r="O106" s="13"/>
    </row>
    <row r="107" spans="1:15">
      <c r="A107" s="11">
        <v>30</v>
      </c>
      <c r="B107" s="12">
        <v>70.3</v>
      </c>
      <c r="C107" s="12">
        <v>73</v>
      </c>
      <c r="D107" s="12">
        <v>43.5</v>
      </c>
      <c r="E107" s="12">
        <v>64.8</v>
      </c>
      <c r="F107" s="12">
        <v>50</v>
      </c>
      <c r="G107" s="12">
        <v>48</v>
      </c>
      <c r="H107" s="12"/>
      <c r="I107" s="12"/>
      <c r="J107" s="4">
        <v>44</v>
      </c>
      <c r="K107" s="12">
        <v>66.400000000000006</v>
      </c>
      <c r="L107" s="12">
        <v>45</v>
      </c>
      <c r="M107" s="12">
        <v>55.1</v>
      </c>
      <c r="N107" s="12"/>
      <c r="O107" s="13"/>
    </row>
    <row r="108" spans="1:15">
      <c r="A108" s="11">
        <v>31</v>
      </c>
      <c r="B108" s="12">
        <v>70.3</v>
      </c>
      <c r="C108" s="12"/>
      <c r="D108" s="12"/>
      <c r="E108" s="12">
        <v>64.8</v>
      </c>
      <c r="F108" s="12"/>
      <c r="G108" s="12">
        <v>49.5</v>
      </c>
      <c r="H108" s="12"/>
      <c r="I108" s="12"/>
      <c r="J108" s="12">
        <v>43.7</v>
      </c>
      <c r="K108" s="12"/>
      <c r="L108" s="12">
        <v>44</v>
      </c>
      <c r="M108" s="12"/>
      <c r="N108" s="12"/>
      <c r="O108" s="13"/>
    </row>
    <row r="109" spans="1: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31" t="s">
        <v>37</v>
      </c>
      <c r="O109" s="32"/>
    </row>
    <row r="110" spans="1:15">
      <c r="A110" s="14" t="s">
        <v>14</v>
      </c>
      <c r="B110" s="15">
        <f>SUM(B78:B109)</f>
        <v>2086.8000000000002</v>
      </c>
      <c r="C110" s="15">
        <f t="shared" ref="C110:M110" si="2">SUM(C78:C109)</f>
        <v>1858.6999999999996</v>
      </c>
      <c r="D110" s="15">
        <f t="shared" si="2"/>
        <v>1328.1</v>
      </c>
      <c r="E110" s="15">
        <f t="shared" si="2"/>
        <v>1958.7999999999997</v>
      </c>
      <c r="F110" s="15">
        <f t="shared" si="2"/>
        <v>1441.3899999999999</v>
      </c>
      <c r="G110" s="15">
        <f t="shared" si="2"/>
        <v>1593.1999999999996</v>
      </c>
      <c r="H110" s="15">
        <f>SUM(H78:H109)</f>
        <v>1254.78</v>
      </c>
      <c r="I110" s="15">
        <f t="shared" si="2"/>
        <v>1026.53</v>
      </c>
      <c r="J110" s="15">
        <f t="shared" si="2"/>
        <v>1471.3400000000001</v>
      </c>
      <c r="K110" s="15">
        <f t="shared" si="2"/>
        <v>1498.06</v>
      </c>
      <c r="L110" s="15">
        <f t="shared" si="2"/>
        <v>1453.6000000000001</v>
      </c>
      <c r="M110" s="15">
        <f t="shared" si="2"/>
        <v>1756</v>
      </c>
      <c r="N110" s="26">
        <f>SUM(B110:M110)</f>
        <v>18727.3</v>
      </c>
      <c r="O110" s="27"/>
    </row>
    <row r="112" spans="1:15">
      <c r="B112" s="4" t="s">
        <v>15</v>
      </c>
      <c r="F112" s="4" t="s">
        <v>16</v>
      </c>
      <c r="H112" s="17">
        <f>N36</f>
        <v>160975.94</v>
      </c>
      <c r="J112" s="4" t="s">
        <v>19</v>
      </c>
      <c r="M112" s="18">
        <v>0</v>
      </c>
    </row>
    <row r="113" spans="2:15">
      <c r="B113" s="4" t="s">
        <v>30</v>
      </c>
      <c r="C113" s="18">
        <f>(H114-H113)*H112</f>
        <v>10946.363920000002</v>
      </c>
      <c r="F113" s="4" t="s">
        <v>17</v>
      </c>
      <c r="H113" s="19">
        <v>0.28999999999999998</v>
      </c>
      <c r="J113" s="4" t="s">
        <v>20</v>
      </c>
      <c r="M113" s="18">
        <v>988.82</v>
      </c>
      <c r="N113" s="10" t="s">
        <v>21</v>
      </c>
      <c r="O113" s="20">
        <v>45100</v>
      </c>
    </row>
    <row r="114" spans="2:15">
      <c r="B114" s="4" t="s">
        <v>31</v>
      </c>
      <c r="C114" s="21">
        <f>M114</f>
        <v>3529.4064077782705</v>
      </c>
      <c r="F114" s="4" t="s">
        <v>18</v>
      </c>
      <c r="H114" s="19">
        <v>0.35799999999999998</v>
      </c>
      <c r="J114" s="4" t="s">
        <v>23</v>
      </c>
      <c r="M114" s="18">
        <f>(H112/O113)*M113</f>
        <v>3529.4064077782705</v>
      </c>
      <c r="O114" s="10" t="s">
        <v>22</v>
      </c>
    </row>
    <row r="115" spans="2:15">
      <c r="C115" s="22">
        <f>C113+C114</f>
        <v>14475.770327778271</v>
      </c>
    </row>
    <row r="117" spans="2:15">
      <c r="B117" s="4" t="s">
        <v>33</v>
      </c>
      <c r="F117" s="24" t="s">
        <v>28</v>
      </c>
      <c r="H117" s="17">
        <f>N110+N73</f>
        <v>23612.45</v>
      </c>
      <c r="J117" s="4" t="s">
        <v>32</v>
      </c>
      <c r="M117" s="18">
        <v>338.25</v>
      </c>
      <c r="N117" s="10" t="s">
        <v>21</v>
      </c>
      <c r="O117" s="4">
        <v>3948</v>
      </c>
    </row>
    <row r="118" spans="2:15">
      <c r="B118" s="4" t="s">
        <v>30</v>
      </c>
      <c r="C118" s="18">
        <f>(H119-H118)*H117</f>
        <v>1605.6466000000003</v>
      </c>
      <c r="F118" s="4" t="s">
        <v>24</v>
      </c>
      <c r="H118" s="19">
        <v>0.28999999999999998</v>
      </c>
      <c r="J118" s="4" t="s">
        <v>34</v>
      </c>
      <c r="M118" s="18">
        <v>952.01</v>
      </c>
      <c r="N118" s="10" t="s">
        <v>21</v>
      </c>
      <c r="O118" s="4">
        <v>4477</v>
      </c>
    </row>
    <row r="119" spans="2:15">
      <c r="B119" s="4" t="s">
        <v>31</v>
      </c>
      <c r="C119" s="21">
        <f>M119*H117</f>
        <v>2998.0334926053156</v>
      </c>
      <c r="F119" s="4" t="s">
        <v>25</v>
      </c>
      <c r="H119" s="19">
        <v>0.35799999999999998</v>
      </c>
      <c r="J119" s="4" t="s">
        <v>29</v>
      </c>
      <c r="M119" s="18">
        <f>(M118/O118)-(M117/O117)</f>
        <v>0.12696833630586049</v>
      </c>
      <c r="N119" s="10" t="s">
        <v>21</v>
      </c>
      <c r="O119" s="10" t="s">
        <v>26</v>
      </c>
    </row>
    <row r="120" spans="2:15">
      <c r="C120" s="23">
        <f>C118+C119</f>
        <v>4603.6800926053156</v>
      </c>
    </row>
  </sheetData>
  <mergeCells count="15">
    <mergeCell ref="N73:O73"/>
    <mergeCell ref="B2:G2"/>
    <mergeCell ref="H2:M2"/>
    <mergeCell ref="N110:O110"/>
    <mergeCell ref="A76:A77"/>
    <mergeCell ref="B76:G76"/>
    <mergeCell ref="H76:M76"/>
    <mergeCell ref="N72:O72"/>
    <mergeCell ref="N109:O109"/>
    <mergeCell ref="A2:A3"/>
    <mergeCell ref="A39:A40"/>
    <mergeCell ref="B39:G39"/>
    <mergeCell ref="H39:M39"/>
    <mergeCell ref="N35:O35"/>
    <mergeCell ref="N36:O36"/>
  </mergeCells>
  <printOptions horizontalCentered="1"/>
  <pageMargins left="0.2" right="0.2" top="1" bottom="0.75" header="0.3" footer="0.3"/>
  <pageSetup orientation="landscape" horizontalDpi="0" verticalDpi="0"/>
  <headerFooter>
    <oddHeader>&amp;C&amp;"Avenir Medium,Regular"&amp;11&amp;K6C4E02Mountain Water District Chemical Quantities for Test Year (July 2021 through June 2022)</oddHeader>
  </headerFooter>
  <rowBreaks count="2" manualBreakCount="2">
    <brk id="36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Lea Allen, PE</dc:creator>
  <cp:lastModifiedBy>Connie Lea Allen, PE</cp:lastModifiedBy>
  <cp:lastPrinted>2022-11-22T18:49:32Z</cp:lastPrinted>
  <dcterms:created xsi:type="dcterms:W3CDTF">2022-11-20T16:59:41Z</dcterms:created>
  <dcterms:modified xsi:type="dcterms:W3CDTF">2023-05-27T13:57:05Z</dcterms:modified>
</cp:coreProperties>
</file>