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ays\Documents\"/>
    </mc:Choice>
  </mc:AlternateContent>
  <bookViews>
    <workbookView xWindow="0" yWindow="0" windowWidth="13860" windowHeight="8505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2" l="1"/>
  <c r="E6" i="2"/>
  <c r="C6" i="2"/>
  <c r="D6" i="2"/>
  <c r="F6" i="2"/>
  <c r="G6" i="2"/>
  <c r="H6" i="2"/>
  <c r="I6" i="2"/>
  <c r="J6" i="2"/>
  <c r="C20" i="2"/>
  <c r="D20" i="2"/>
  <c r="E20" i="2"/>
  <c r="F20" i="2"/>
  <c r="G20" i="2"/>
  <c r="H20" i="2"/>
  <c r="H35" i="2" s="1"/>
  <c r="I20" i="2"/>
  <c r="J20" i="2"/>
  <c r="J33" i="2"/>
  <c r="I33" i="2"/>
  <c r="H33" i="2"/>
  <c r="G33" i="2"/>
  <c r="F33" i="2"/>
  <c r="H38" i="2" s="1"/>
  <c r="E33" i="2"/>
  <c r="D33" i="2"/>
  <c r="C33" i="2"/>
  <c r="H40" i="1"/>
  <c r="H39" i="1"/>
  <c r="H38" i="1"/>
  <c r="H37" i="1"/>
  <c r="D38" i="1"/>
  <c r="D37" i="1"/>
  <c r="J33" i="1"/>
  <c r="I33" i="1"/>
  <c r="H33" i="1"/>
  <c r="G33" i="1"/>
  <c r="G35" i="1" s="1"/>
  <c r="F33" i="1"/>
  <c r="E33" i="1"/>
  <c r="D33" i="1"/>
  <c r="C33" i="1"/>
  <c r="F20" i="1"/>
  <c r="F6" i="1"/>
  <c r="F35" i="1" s="1"/>
  <c r="E20" i="1"/>
  <c r="E6" i="1"/>
  <c r="I6" i="1"/>
  <c r="I20" i="1"/>
  <c r="D20" i="1"/>
  <c r="D6" i="1"/>
  <c r="C20" i="1"/>
  <c r="C6" i="1"/>
  <c r="C35" i="1" s="1"/>
  <c r="J20" i="1"/>
  <c r="J6" i="1"/>
  <c r="H20" i="1"/>
  <c r="H35" i="1" s="1"/>
  <c r="H6" i="1"/>
  <c r="G20" i="1"/>
  <c r="G6" i="1"/>
  <c r="D35" i="2" l="1"/>
  <c r="J35" i="2"/>
  <c r="H37" i="2"/>
  <c r="F35" i="2"/>
  <c r="G35" i="2"/>
  <c r="I35" i="2"/>
  <c r="E35" i="2"/>
  <c r="C35" i="2"/>
  <c r="H39" i="2"/>
  <c r="H40" i="2" s="1"/>
  <c r="D35" i="1"/>
  <c r="E35" i="1"/>
  <c r="I35" i="1"/>
  <c r="J35" i="1"/>
  <c r="D38" i="2" l="1"/>
  <c r="D37" i="2"/>
</calcChain>
</file>

<file path=xl/sharedStrings.xml><?xml version="1.0" encoding="utf-8"?>
<sst xmlns="http://schemas.openxmlformats.org/spreadsheetml/2006/main" count="39" uniqueCount="21">
  <si>
    <t>North Mercer Water District</t>
  </si>
  <si>
    <t>ByPass Meter</t>
  </si>
  <si>
    <t>Cornishville Meter</t>
  </si>
  <si>
    <t>Mackville Meter</t>
  </si>
  <si>
    <t>Amount</t>
  </si>
  <si>
    <t>Usage cf</t>
  </si>
  <si>
    <t>Corral Meter</t>
  </si>
  <si>
    <t>Usage g</t>
  </si>
  <si>
    <t xml:space="preserve">Total Usage in Cubic Feet </t>
  </si>
  <si>
    <t>Total Amount Paid</t>
  </si>
  <si>
    <t>Last 12 Months Usage</t>
  </si>
  <si>
    <t>Last 12 Months Total Paid</t>
  </si>
  <si>
    <t>Proposed 10% Rate Increase</t>
  </si>
  <si>
    <t>Proposed New Annual Revenue</t>
  </si>
  <si>
    <t>Lake Village Water District</t>
  </si>
  <si>
    <t>Moore's Lane Meter</t>
  </si>
  <si>
    <t>Perryville Rd Meter</t>
  </si>
  <si>
    <t>Shakertown Rd Meter</t>
  </si>
  <si>
    <t>68 Meter</t>
  </si>
  <si>
    <t>Usage  cf</t>
  </si>
  <si>
    <t>Combined Rate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</si>
</sst>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17" fontId="0" fillId="0" borderId="0" xfId="0" applyNumberFormat="1"/>
    <xf numFmtId="43" fontId="0" fillId="0" borderId="0" xfId="1" applyFont="1"/>
    <xf numFmtId="44" fontId="0" fillId="0" borderId="0" xfId="2" applyFont="1"/>
    <xf numFmtId="0" fontId="2" fillId="0" borderId="0" xfId="0" applyFont="1"/>
    <xf numFmtId="43" fontId="2" fillId="0" borderId="0" xfId="1" applyFont="1"/>
    <xf numFmtId="43" fontId="3" fillId="0" borderId="0" xfId="1" applyFont="1"/>
    <xf numFmtId="44" fontId="3" fillId="0" borderId="0" xfId="2" applyFont="1"/>
    <xf numFmtId="44" fontId="2" fillId="0" borderId="0" xfId="2" applyFont="1"/>
    <xf numFmtId="44" fontId="2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4" workbookViewId="0">
      <selection activeCell="H40" sqref="H40"/>
    </sheetView>
  </sheetViews>
  <sheetFormatPr defaultRowHeight="15" x14ac:dyDescent="0.25"/>
  <cols>
    <col min="3" max="3" width="14.7109375" style="2" customWidth="1"/>
    <col min="4" max="4" width="15.5703125" style="3" customWidth="1"/>
    <col min="5" max="5" width="16.140625" style="2" customWidth="1"/>
    <col min="6" max="6" width="14.7109375" style="3" customWidth="1"/>
    <col min="7" max="7" width="17.28515625" style="2" customWidth="1"/>
    <col min="8" max="8" width="17.28515625" style="3" customWidth="1"/>
    <col min="9" max="9" width="15.28515625" style="2" customWidth="1"/>
    <col min="10" max="10" width="13.7109375" style="3" customWidth="1"/>
  </cols>
  <sheetData>
    <row r="1" spans="1:10" x14ac:dyDescent="0.25">
      <c r="A1" s="4" t="s">
        <v>0</v>
      </c>
    </row>
    <row r="3" spans="1:10" x14ac:dyDescent="0.25">
      <c r="C3" s="5" t="s">
        <v>6</v>
      </c>
      <c r="E3" s="5" t="s">
        <v>1</v>
      </c>
      <c r="G3" s="5" t="s">
        <v>2</v>
      </c>
      <c r="I3" s="5" t="s">
        <v>3</v>
      </c>
    </row>
    <row r="4" spans="1:10" ht="17.25" x14ac:dyDescent="0.4">
      <c r="C4" s="6" t="s">
        <v>5</v>
      </c>
      <c r="D4" s="7" t="s">
        <v>4</v>
      </c>
      <c r="E4" s="6" t="s">
        <v>7</v>
      </c>
      <c r="F4" s="7" t="s">
        <v>4</v>
      </c>
      <c r="G4" s="6" t="s">
        <v>5</v>
      </c>
      <c r="H4" s="7" t="s">
        <v>4</v>
      </c>
      <c r="I4" s="6" t="s">
        <v>7</v>
      </c>
      <c r="J4" s="7" t="s">
        <v>4</v>
      </c>
    </row>
    <row r="5" spans="1:10" x14ac:dyDescent="0.25">
      <c r="B5" s="1">
        <v>44166</v>
      </c>
      <c r="C5" s="2">
        <v>768700</v>
      </c>
      <c r="D5" s="3">
        <v>16563.73</v>
      </c>
      <c r="E5" s="2">
        <v>10639000</v>
      </c>
      <c r="F5" s="3">
        <v>30206.63</v>
      </c>
      <c r="G5" s="2">
        <v>282260</v>
      </c>
      <c r="H5" s="3">
        <v>6413.66</v>
      </c>
      <c r="I5" s="2">
        <v>5221000</v>
      </c>
      <c r="J5" s="3">
        <v>15089.19</v>
      </c>
    </row>
    <row r="6" spans="1:10" x14ac:dyDescent="0.25">
      <c r="C6" s="5">
        <f t="shared" ref="C6:J6" si="0">SUM(C5:C5)</f>
        <v>768700</v>
      </c>
      <c r="D6" s="8">
        <f t="shared" si="0"/>
        <v>16563.73</v>
      </c>
      <c r="E6" s="5">
        <f t="shared" si="0"/>
        <v>10639000</v>
      </c>
      <c r="F6" s="8">
        <f t="shared" si="0"/>
        <v>30206.63</v>
      </c>
      <c r="G6" s="5">
        <f t="shared" si="0"/>
        <v>282260</v>
      </c>
      <c r="H6" s="8">
        <f t="shared" si="0"/>
        <v>6413.66</v>
      </c>
      <c r="I6" s="5">
        <f t="shared" si="0"/>
        <v>5221000</v>
      </c>
      <c r="J6" s="8">
        <f t="shared" si="0"/>
        <v>15089.19</v>
      </c>
    </row>
    <row r="7" spans="1:10" x14ac:dyDescent="0.25">
      <c r="G7" s="5"/>
    </row>
    <row r="8" spans="1:10" x14ac:dyDescent="0.25">
      <c r="B8" s="1">
        <v>44197</v>
      </c>
      <c r="C8" s="2">
        <v>956900</v>
      </c>
      <c r="D8" s="3">
        <v>20491.330000000002</v>
      </c>
      <c r="E8" s="2">
        <v>8999000</v>
      </c>
      <c r="F8" s="3">
        <v>25630.799999999999</v>
      </c>
      <c r="G8" s="2">
        <v>290720</v>
      </c>
      <c r="H8" s="3">
        <v>6590.1</v>
      </c>
      <c r="I8" s="2">
        <v>4573000</v>
      </c>
      <c r="J8" s="3">
        <v>13281.19</v>
      </c>
    </row>
    <row r="9" spans="1:10" x14ac:dyDescent="0.25">
      <c r="B9" s="1">
        <v>44228</v>
      </c>
      <c r="C9" s="2">
        <v>813000</v>
      </c>
      <c r="D9" s="3">
        <v>17488.240000000002</v>
      </c>
      <c r="E9" s="2">
        <v>9825000</v>
      </c>
      <c r="F9" s="3">
        <v>27935.45</v>
      </c>
      <c r="G9" s="2">
        <v>375090</v>
      </c>
      <c r="H9" s="3">
        <v>8350.9</v>
      </c>
      <c r="I9" s="2">
        <v>6580000</v>
      </c>
      <c r="J9" s="3">
        <v>18881.099999999999</v>
      </c>
    </row>
    <row r="10" spans="1:10" x14ac:dyDescent="0.25">
      <c r="B10" s="1">
        <v>44256</v>
      </c>
      <c r="C10" s="2">
        <v>666000</v>
      </c>
      <c r="D10" s="3">
        <v>14420.46</v>
      </c>
      <c r="E10" s="2">
        <v>10220000</v>
      </c>
      <c r="F10" s="3">
        <v>29037.57</v>
      </c>
      <c r="G10" s="2">
        <v>280900</v>
      </c>
      <c r="H10" s="3">
        <v>6385.2</v>
      </c>
      <c r="I10" s="2">
        <v>5298000</v>
      </c>
      <c r="J10" s="3">
        <v>15304.04</v>
      </c>
    </row>
    <row r="11" spans="1:10" x14ac:dyDescent="0.25">
      <c r="B11" s="1">
        <v>44287</v>
      </c>
      <c r="C11" s="2">
        <v>633300</v>
      </c>
      <c r="D11" s="3">
        <v>13738.03</v>
      </c>
      <c r="E11" s="2">
        <v>7500000</v>
      </c>
      <c r="F11" s="3">
        <v>21448.28</v>
      </c>
      <c r="G11" s="2">
        <v>285430</v>
      </c>
      <c r="H11" s="3">
        <v>6479.68</v>
      </c>
      <c r="I11" s="2">
        <v>4460000</v>
      </c>
      <c r="J11" s="3">
        <v>12965.91</v>
      </c>
    </row>
    <row r="12" spans="1:10" x14ac:dyDescent="0.25">
      <c r="B12" s="1">
        <v>44317</v>
      </c>
      <c r="C12" s="2">
        <v>681900</v>
      </c>
      <c r="D12" s="3">
        <v>14752.28</v>
      </c>
      <c r="E12" s="2">
        <v>8260000</v>
      </c>
      <c r="F12" s="3">
        <v>23568.83</v>
      </c>
      <c r="G12" s="2">
        <v>328960</v>
      </c>
      <c r="H12" s="3">
        <v>7388.25</v>
      </c>
      <c r="I12" s="2">
        <v>4693000</v>
      </c>
      <c r="J12" s="3">
        <v>13616.12</v>
      </c>
    </row>
    <row r="13" spans="1:10" x14ac:dyDescent="0.25">
      <c r="B13" s="1">
        <v>44348</v>
      </c>
      <c r="C13" s="2">
        <v>998300</v>
      </c>
      <c r="D13" s="3">
        <v>21355.32</v>
      </c>
      <c r="E13" s="2">
        <v>12327000</v>
      </c>
      <c r="F13" s="3">
        <v>34916.559999999998</v>
      </c>
      <c r="G13" s="2">
        <v>503280</v>
      </c>
      <c r="H13" s="3">
        <v>11026.15</v>
      </c>
      <c r="I13" s="2">
        <v>6348000</v>
      </c>
      <c r="J13" s="3">
        <v>18233.810000000001</v>
      </c>
    </row>
    <row r="14" spans="1:10" x14ac:dyDescent="0.25">
      <c r="B14" s="1">
        <v>44378</v>
      </c>
      <c r="C14" s="2">
        <v>784300</v>
      </c>
      <c r="D14" s="3">
        <v>16889.3</v>
      </c>
      <c r="E14" s="2">
        <v>10541000</v>
      </c>
      <c r="F14" s="3">
        <v>29933.19</v>
      </c>
      <c r="G14" s="2">
        <v>426360</v>
      </c>
      <c r="H14" s="3">
        <v>9420.92</v>
      </c>
      <c r="I14" s="2">
        <v>4821000</v>
      </c>
      <c r="J14" s="3">
        <v>13973.25</v>
      </c>
    </row>
    <row r="15" spans="1:10" x14ac:dyDescent="0.25">
      <c r="B15" s="1">
        <v>44409</v>
      </c>
      <c r="C15" s="2">
        <v>825300</v>
      </c>
      <c r="D15" s="3">
        <v>17744.939999999999</v>
      </c>
      <c r="E15" s="2">
        <v>9751000</v>
      </c>
      <c r="F15" s="3">
        <v>27728.97</v>
      </c>
      <c r="G15" s="2">
        <v>449430</v>
      </c>
      <c r="H15" s="3">
        <v>9902.24</v>
      </c>
      <c r="I15" s="2">
        <v>4826000</v>
      </c>
      <c r="J15" s="3">
        <v>13987.07</v>
      </c>
    </row>
    <row r="16" spans="1:10" x14ac:dyDescent="0.25">
      <c r="B16" s="1">
        <v>44440</v>
      </c>
      <c r="C16" s="2">
        <v>923700</v>
      </c>
      <c r="D16" s="3">
        <v>19798.47</v>
      </c>
      <c r="E16" s="2">
        <v>11528000</v>
      </c>
      <c r="F16" s="3">
        <v>32687.22</v>
      </c>
      <c r="G16" s="2">
        <v>489030</v>
      </c>
      <c r="H16" s="3">
        <v>10727.17</v>
      </c>
      <c r="I16" s="2">
        <v>5205000</v>
      </c>
      <c r="J16" s="3">
        <v>15044.61</v>
      </c>
    </row>
    <row r="17" spans="2:10" x14ac:dyDescent="0.25">
      <c r="B17" s="1">
        <v>44470</v>
      </c>
      <c r="C17" s="2">
        <v>656000</v>
      </c>
      <c r="D17" s="3">
        <v>14211.77</v>
      </c>
      <c r="E17" s="2">
        <v>8343000</v>
      </c>
      <c r="F17" s="3">
        <v>23800.42</v>
      </c>
      <c r="G17" s="2">
        <v>324800</v>
      </c>
      <c r="H17" s="3">
        <v>7299.86</v>
      </c>
      <c r="I17" s="2">
        <v>4041000</v>
      </c>
      <c r="J17" s="3">
        <v>11796.84</v>
      </c>
    </row>
    <row r="18" spans="2:10" x14ac:dyDescent="0.25">
      <c r="B18" s="1">
        <v>44501</v>
      </c>
      <c r="C18" s="2">
        <v>630200</v>
      </c>
      <c r="D18" s="3">
        <v>13673.34</v>
      </c>
      <c r="E18" s="2">
        <v>7174000</v>
      </c>
      <c r="F18" s="3">
        <v>20538.64</v>
      </c>
      <c r="G18" s="2">
        <v>334950</v>
      </c>
      <c r="H18" s="3">
        <v>7511.78</v>
      </c>
      <c r="I18" s="2">
        <v>4275000</v>
      </c>
      <c r="J18" s="3">
        <v>12449.78</v>
      </c>
    </row>
    <row r="19" spans="2:10" x14ac:dyDescent="0.25">
      <c r="B19" s="1">
        <v>44531</v>
      </c>
      <c r="C19" s="2">
        <v>920200</v>
      </c>
      <c r="D19" s="3">
        <v>19725.43</v>
      </c>
      <c r="E19" s="2">
        <v>10080000</v>
      </c>
      <c r="F19" s="3">
        <v>28646.98</v>
      </c>
      <c r="G19" s="2">
        <v>405100</v>
      </c>
      <c r="H19" s="3">
        <v>8975.66</v>
      </c>
      <c r="I19" s="2">
        <v>5504000</v>
      </c>
      <c r="J19" s="3">
        <v>15878.93</v>
      </c>
    </row>
    <row r="20" spans="2:10" x14ac:dyDescent="0.25">
      <c r="C20" s="5">
        <f t="shared" ref="C20:J20" si="1">SUM(C8:C19)</f>
        <v>9489100</v>
      </c>
      <c r="D20" s="8">
        <f t="shared" si="1"/>
        <v>204288.90999999997</v>
      </c>
      <c r="E20" s="5">
        <f t="shared" si="1"/>
        <v>114548000</v>
      </c>
      <c r="F20" s="8">
        <f t="shared" si="1"/>
        <v>325872.90999999997</v>
      </c>
      <c r="G20" s="5">
        <f t="shared" si="1"/>
        <v>4494050</v>
      </c>
      <c r="H20" s="8">
        <f t="shared" si="1"/>
        <v>100057.91</v>
      </c>
      <c r="I20" s="5">
        <f t="shared" si="1"/>
        <v>60624000</v>
      </c>
      <c r="J20" s="8">
        <f t="shared" si="1"/>
        <v>175412.64999999997</v>
      </c>
    </row>
    <row r="22" spans="2:10" x14ac:dyDescent="0.25">
      <c r="B22" s="1">
        <v>44562</v>
      </c>
      <c r="C22" s="2">
        <v>686000</v>
      </c>
      <c r="D22" s="3">
        <v>14837.85</v>
      </c>
      <c r="E22" s="2">
        <v>8537000</v>
      </c>
      <c r="F22" s="3">
        <v>24341.66</v>
      </c>
      <c r="G22" s="2">
        <v>327960</v>
      </c>
      <c r="H22" s="3">
        <v>7365.88</v>
      </c>
      <c r="I22" s="2">
        <v>5367000</v>
      </c>
      <c r="J22" s="3">
        <v>15496.7</v>
      </c>
    </row>
    <row r="23" spans="2:10" x14ac:dyDescent="0.25">
      <c r="B23" s="1">
        <v>44593</v>
      </c>
      <c r="C23" s="2">
        <v>976400</v>
      </c>
      <c r="D23" s="3">
        <v>20898.28</v>
      </c>
      <c r="E23" s="2">
        <v>11887000</v>
      </c>
      <c r="F23" s="3">
        <v>33688.92</v>
      </c>
      <c r="G23" s="2">
        <v>402990</v>
      </c>
      <c r="H23" s="3">
        <v>8931.65</v>
      </c>
      <c r="I23" s="2">
        <v>6854000</v>
      </c>
      <c r="J23" s="3">
        <v>19645.75</v>
      </c>
    </row>
    <row r="24" spans="2:10" x14ac:dyDescent="0.25">
      <c r="B24" s="1">
        <v>44621</v>
      </c>
      <c r="C24" s="2">
        <v>660600</v>
      </c>
      <c r="D24" s="3">
        <v>14307.77</v>
      </c>
      <c r="E24" s="2">
        <v>5917000</v>
      </c>
      <c r="F24" s="3">
        <v>17031.27</v>
      </c>
      <c r="G24" s="2">
        <v>292210</v>
      </c>
      <c r="H24" s="3">
        <v>6619.71</v>
      </c>
      <c r="I24" s="2">
        <v>4922000</v>
      </c>
      <c r="J24" s="3">
        <v>14255.05</v>
      </c>
    </row>
    <row r="25" spans="2:10" x14ac:dyDescent="0.25">
      <c r="B25" s="1">
        <v>44652</v>
      </c>
      <c r="C25" s="2">
        <v>652000</v>
      </c>
      <c r="D25" s="3">
        <v>14128.29</v>
      </c>
      <c r="E25" s="2">
        <v>7186000</v>
      </c>
      <c r="F25" s="3">
        <v>20572.12</v>
      </c>
      <c r="G25" s="2">
        <v>325110</v>
      </c>
      <c r="H25" s="3">
        <v>7306.31</v>
      </c>
      <c r="I25" s="2">
        <v>5223000</v>
      </c>
      <c r="J25" s="3">
        <v>15094.83</v>
      </c>
    </row>
    <row r="26" spans="2:10" x14ac:dyDescent="0.25">
      <c r="B26" s="1">
        <v>44682</v>
      </c>
      <c r="C26" s="2">
        <v>728600</v>
      </c>
      <c r="D26" s="3">
        <v>15726.88</v>
      </c>
      <c r="E26" s="2">
        <v>10079000</v>
      </c>
      <c r="F26" s="3">
        <v>28644.240000000002</v>
      </c>
      <c r="G26" s="2">
        <v>340360</v>
      </c>
      <c r="H26" s="3">
        <v>7624.66</v>
      </c>
      <c r="I26" s="2">
        <v>4916000</v>
      </c>
      <c r="J26" s="3">
        <v>14238.32</v>
      </c>
    </row>
    <row r="27" spans="2:10" x14ac:dyDescent="0.25">
      <c r="B27" s="1">
        <v>44713</v>
      </c>
      <c r="C27" s="2">
        <v>1032500</v>
      </c>
      <c r="D27" s="3">
        <v>22069.05</v>
      </c>
      <c r="E27" s="2">
        <v>12697000</v>
      </c>
      <c r="F27" s="3">
        <v>35949</v>
      </c>
      <c r="G27" s="2">
        <v>498370</v>
      </c>
      <c r="H27" s="3">
        <v>10922.2</v>
      </c>
      <c r="I27" s="2">
        <v>6406000</v>
      </c>
      <c r="J27" s="3">
        <v>18395.72</v>
      </c>
    </row>
    <row r="28" spans="2:10" x14ac:dyDescent="0.25">
      <c r="B28" s="1">
        <v>44743</v>
      </c>
      <c r="C28" s="2">
        <v>909900</v>
      </c>
      <c r="D28" s="3">
        <v>19510.48</v>
      </c>
      <c r="E28" s="2">
        <v>11557000</v>
      </c>
      <c r="F28" s="3">
        <v>32768.18</v>
      </c>
      <c r="G28" s="2">
        <v>469490</v>
      </c>
      <c r="H28" s="3">
        <v>10319.459999999999</v>
      </c>
      <c r="I28" s="2">
        <v>6351000</v>
      </c>
      <c r="J28" s="3">
        <v>18242.169999999998</v>
      </c>
    </row>
    <row r="29" spans="2:10" x14ac:dyDescent="0.25">
      <c r="B29" s="1">
        <v>44774</v>
      </c>
      <c r="C29" s="2">
        <v>769500</v>
      </c>
      <c r="D29" s="3">
        <v>16580.43</v>
      </c>
      <c r="E29" s="2">
        <v>9189000</v>
      </c>
      <c r="F29" s="3">
        <v>26160.94</v>
      </c>
      <c r="G29" s="2">
        <v>407630</v>
      </c>
      <c r="H29" s="3">
        <v>9028.41</v>
      </c>
      <c r="I29" s="2">
        <v>5462000</v>
      </c>
      <c r="J29" s="3">
        <v>17585.990000000002</v>
      </c>
    </row>
    <row r="30" spans="2:10" x14ac:dyDescent="0.25">
      <c r="B30" s="1">
        <v>44805</v>
      </c>
      <c r="C30" s="2">
        <v>871600</v>
      </c>
      <c r="D30" s="3">
        <v>18711.18</v>
      </c>
      <c r="E30" s="2">
        <v>10391000</v>
      </c>
      <c r="F30" s="3">
        <v>29514.77</v>
      </c>
      <c r="G30" s="2">
        <v>462580</v>
      </c>
      <c r="H30" s="3">
        <v>10175.27</v>
      </c>
      <c r="I30" s="2">
        <v>5899000</v>
      </c>
      <c r="J30" s="3">
        <v>16981.05</v>
      </c>
    </row>
    <row r="31" spans="2:10" x14ac:dyDescent="0.25">
      <c r="B31" s="1">
        <v>44835</v>
      </c>
      <c r="C31" s="2">
        <v>919130</v>
      </c>
      <c r="D31" s="3">
        <v>19703.04</v>
      </c>
      <c r="E31" s="2">
        <v>7633000</v>
      </c>
      <c r="F31" s="3">
        <v>21819.23</v>
      </c>
      <c r="G31" s="2">
        <v>383930</v>
      </c>
      <c r="H31" s="3">
        <v>8533.81</v>
      </c>
      <c r="I31" s="2">
        <v>5048000</v>
      </c>
      <c r="J31" s="3">
        <v>14606.54</v>
      </c>
    </row>
    <row r="32" spans="2:10" x14ac:dyDescent="0.25">
      <c r="B32" s="1">
        <v>44887</v>
      </c>
      <c r="C32" s="2">
        <v>939000</v>
      </c>
      <c r="D32" s="3">
        <v>19503.080000000002</v>
      </c>
      <c r="E32" s="2">
        <v>9383000</v>
      </c>
      <c r="F32" s="3">
        <v>26702.17</v>
      </c>
      <c r="G32" s="2">
        <v>287610</v>
      </c>
      <c r="H32" s="3">
        <v>9889.74</v>
      </c>
      <c r="I32" s="2">
        <v>4925000</v>
      </c>
      <c r="J32" s="3">
        <v>14263.42</v>
      </c>
    </row>
    <row r="33" spans="2:10" x14ac:dyDescent="0.25">
      <c r="C33" s="5">
        <f t="shared" ref="C33:J33" si="2">SUM(C22:C32)</f>
        <v>9145230</v>
      </c>
      <c r="D33" s="8">
        <f t="shared" si="2"/>
        <v>195976.33000000002</v>
      </c>
      <c r="E33" s="5">
        <f t="shared" si="2"/>
        <v>104456000</v>
      </c>
      <c r="F33" s="8">
        <f t="shared" si="2"/>
        <v>297192.5</v>
      </c>
      <c r="G33" s="5">
        <f t="shared" si="2"/>
        <v>4198240</v>
      </c>
      <c r="H33" s="8">
        <f t="shared" si="2"/>
        <v>96717.1</v>
      </c>
      <c r="I33" s="5">
        <f t="shared" si="2"/>
        <v>61373000</v>
      </c>
      <c r="J33" s="8">
        <f t="shared" si="2"/>
        <v>178805.54</v>
      </c>
    </row>
    <row r="34" spans="2:10" x14ac:dyDescent="0.25">
      <c r="G34" s="5"/>
    </row>
    <row r="35" spans="2:10" x14ac:dyDescent="0.25">
      <c r="C35" s="5">
        <f t="shared" ref="C35:J35" si="3">SUM(C6,C20,C33)</f>
        <v>19403030</v>
      </c>
      <c r="D35" s="8">
        <f t="shared" si="3"/>
        <v>416828.97</v>
      </c>
      <c r="E35" s="5">
        <f t="shared" si="3"/>
        <v>229643000</v>
      </c>
      <c r="F35" s="8">
        <f t="shared" si="3"/>
        <v>653272.04</v>
      </c>
      <c r="G35" s="5">
        <f t="shared" si="3"/>
        <v>8974550</v>
      </c>
      <c r="H35" s="8">
        <f t="shared" si="3"/>
        <v>203188.67</v>
      </c>
      <c r="I35" s="5">
        <f t="shared" si="3"/>
        <v>127218000</v>
      </c>
      <c r="J35" s="8">
        <f t="shared" si="3"/>
        <v>369307.38</v>
      </c>
    </row>
    <row r="37" spans="2:10" x14ac:dyDescent="0.25">
      <c r="B37" s="4" t="s">
        <v>8</v>
      </c>
      <c r="D37" s="2">
        <f>SUM(C35,E35,G35,I35)</f>
        <v>385238580</v>
      </c>
      <c r="F37" s="8" t="s">
        <v>10</v>
      </c>
      <c r="H37" s="2">
        <f>SUM(C19,E19,G19,I19,C33,E33,G33,I33)</f>
        <v>196081770</v>
      </c>
    </row>
    <row r="38" spans="2:10" x14ac:dyDescent="0.25">
      <c r="B38" s="4" t="s">
        <v>9</v>
      </c>
      <c r="D38" s="3">
        <f>SUM(D35,F35,H35,J35)</f>
        <v>1642597.06</v>
      </c>
      <c r="F38" s="8" t="s">
        <v>11</v>
      </c>
      <c r="H38" s="3">
        <f>SUM(D19,F19,H19,J19,D33,F33,H33,J33)</f>
        <v>841918.47000000009</v>
      </c>
    </row>
    <row r="39" spans="2:10" x14ac:dyDescent="0.25">
      <c r="E39" s="5"/>
      <c r="F39" s="8" t="s">
        <v>12</v>
      </c>
      <c r="G39" s="5"/>
      <c r="H39" s="3">
        <f>SUM(H38*10%)</f>
        <v>84191.847000000009</v>
      </c>
    </row>
    <row r="40" spans="2:10" x14ac:dyDescent="0.25">
      <c r="F40" s="8" t="s">
        <v>13</v>
      </c>
      <c r="G40" s="5"/>
      <c r="H40" s="8">
        <f>SUM(H38,H39)</f>
        <v>926110.31700000004</v>
      </c>
    </row>
  </sheetData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workbookViewId="0">
      <selection activeCell="K39" sqref="K39"/>
    </sheetView>
  </sheetViews>
  <sheetFormatPr defaultRowHeight="15" x14ac:dyDescent="0.25"/>
  <cols>
    <col min="3" max="3" width="14" customWidth="1"/>
    <col min="4" max="4" width="15" customWidth="1"/>
    <col min="5" max="5" width="13.42578125" customWidth="1"/>
    <col min="6" max="6" width="15.42578125" customWidth="1"/>
    <col min="7" max="8" width="14.140625" customWidth="1"/>
    <col min="9" max="9" width="11.42578125" customWidth="1"/>
    <col min="10" max="10" width="11.5703125" bestFit="1" customWidth="1"/>
  </cols>
  <sheetData>
    <row r="1" spans="1:10" x14ac:dyDescent="0.25">
      <c r="A1" s="4" t="s">
        <v>14</v>
      </c>
      <c r="C1" s="2"/>
      <c r="D1" s="3"/>
      <c r="E1" s="2"/>
      <c r="F1" s="3"/>
      <c r="G1" s="2"/>
      <c r="H1" s="3"/>
      <c r="I1" s="2"/>
      <c r="J1" s="3"/>
    </row>
    <row r="2" spans="1:10" x14ac:dyDescent="0.25">
      <c r="C2" s="2"/>
      <c r="D2" s="3"/>
      <c r="E2" s="2"/>
      <c r="F2" s="3"/>
      <c r="G2" s="2"/>
      <c r="H2" s="3"/>
      <c r="I2" s="2"/>
      <c r="J2" s="3"/>
    </row>
    <row r="3" spans="1:10" x14ac:dyDescent="0.25">
      <c r="C3" s="5" t="s">
        <v>18</v>
      </c>
      <c r="D3" s="3"/>
      <c r="E3" s="5" t="s">
        <v>15</v>
      </c>
      <c r="F3" s="3"/>
      <c r="G3" s="5" t="s">
        <v>16</v>
      </c>
      <c r="H3" s="3"/>
      <c r="I3" s="5" t="s">
        <v>17</v>
      </c>
      <c r="J3" s="3"/>
    </row>
    <row r="4" spans="1:10" ht="17.25" x14ac:dyDescent="0.4">
      <c r="C4" s="6" t="s">
        <v>5</v>
      </c>
      <c r="D4" s="7" t="s">
        <v>4</v>
      </c>
      <c r="E4" s="6" t="s">
        <v>5</v>
      </c>
      <c r="F4" s="7" t="s">
        <v>4</v>
      </c>
      <c r="G4" s="6" t="s">
        <v>5</v>
      </c>
      <c r="H4" s="7" t="s">
        <v>4</v>
      </c>
      <c r="I4" s="6" t="s">
        <v>19</v>
      </c>
      <c r="J4" s="7" t="s">
        <v>4</v>
      </c>
    </row>
    <row r="5" spans="1:10" x14ac:dyDescent="0.25">
      <c r="B5" s="1">
        <v>44166</v>
      </c>
      <c r="C5" s="2">
        <v>460400</v>
      </c>
      <c r="D5" s="3">
        <v>10520.34</v>
      </c>
      <c r="E5" s="2">
        <v>230500</v>
      </c>
      <c r="F5" s="3">
        <v>5538.57</v>
      </c>
      <c r="G5" s="2">
        <v>0</v>
      </c>
      <c r="H5" s="3">
        <v>11.84</v>
      </c>
      <c r="I5" s="2">
        <v>20922</v>
      </c>
      <c r="J5" s="3">
        <v>712.17</v>
      </c>
    </row>
    <row r="6" spans="1:10" x14ac:dyDescent="0.25">
      <c r="C6" s="5">
        <f t="shared" ref="C6:J6" si="0">SUM(C5:C5)</f>
        <v>460400</v>
      </c>
      <c r="D6" s="8">
        <f t="shared" si="0"/>
        <v>10520.34</v>
      </c>
      <c r="E6" s="5">
        <f t="shared" si="0"/>
        <v>230500</v>
      </c>
      <c r="F6" s="8">
        <f t="shared" si="0"/>
        <v>5538.57</v>
      </c>
      <c r="G6" s="5">
        <f t="shared" si="0"/>
        <v>0</v>
      </c>
      <c r="H6" s="8">
        <f t="shared" si="0"/>
        <v>11.84</v>
      </c>
      <c r="I6" s="5">
        <f t="shared" si="0"/>
        <v>20922</v>
      </c>
      <c r="J6" s="8">
        <f t="shared" si="0"/>
        <v>712.17</v>
      </c>
    </row>
    <row r="7" spans="1:10" x14ac:dyDescent="0.25">
      <c r="C7" s="2"/>
      <c r="D7" s="3"/>
      <c r="E7" s="2"/>
      <c r="F7" s="3"/>
      <c r="G7" s="5"/>
      <c r="H7" s="3"/>
      <c r="I7" s="2"/>
      <c r="J7" s="3"/>
    </row>
    <row r="8" spans="1:10" x14ac:dyDescent="0.25">
      <c r="B8" s="1">
        <v>44197</v>
      </c>
      <c r="C8" s="2">
        <v>440600</v>
      </c>
      <c r="D8" s="3">
        <v>10091.280000000001</v>
      </c>
      <c r="E8" s="2">
        <v>240100</v>
      </c>
      <c r="F8" s="3">
        <v>5746.59</v>
      </c>
      <c r="G8" s="2">
        <v>0</v>
      </c>
      <c r="H8" s="3">
        <v>11.84</v>
      </c>
      <c r="I8" s="2">
        <v>20749</v>
      </c>
      <c r="J8" s="3">
        <v>706.9</v>
      </c>
    </row>
    <row r="9" spans="1:10" x14ac:dyDescent="0.25">
      <c r="B9" s="1">
        <v>44228</v>
      </c>
      <c r="C9" s="2">
        <v>430100</v>
      </c>
      <c r="D9" s="3">
        <v>9863.76</v>
      </c>
      <c r="E9" s="2">
        <v>225600</v>
      </c>
      <c r="F9" s="3">
        <v>5432.39</v>
      </c>
      <c r="G9" s="2">
        <v>0</v>
      </c>
      <c r="H9" s="3">
        <v>11.84</v>
      </c>
      <c r="I9" s="2">
        <v>15241</v>
      </c>
      <c r="J9" s="3">
        <v>540.74</v>
      </c>
    </row>
    <row r="10" spans="1:10" x14ac:dyDescent="0.25">
      <c r="B10" s="1">
        <v>44256</v>
      </c>
      <c r="C10" s="2">
        <v>420700</v>
      </c>
      <c r="D10" s="3">
        <v>9660.07</v>
      </c>
      <c r="E10" s="2">
        <v>240700</v>
      </c>
      <c r="F10" s="3">
        <v>5759.6</v>
      </c>
      <c r="G10" s="2">
        <v>0</v>
      </c>
      <c r="H10" s="3">
        <v>11.84</v>
      </c>
      <c r="I10" s="2">
        <v>31831</v>
      </c>
      <c r="J10" s="3">
        <v>1041.27</v>
      </c>
    </row>
    <row r="11" spans="1:10" x14ac:dyDescent="0.25">
      <c r="B11" s="1">
        <v>44287</v>
      </c>
      <c r="C11" s="2">
        <v>432500</v>
      </c>
      <c r="D11" s="3">
        <v>9915.76</v>
      </c>
      <c r="E11" s="2">
        <v>250800</v>
      </c>
      <c r="F11" s="3">
        <v>5978.46</v>
      </c>
      <c r="G11" s="2">
        <v>0</v>
      </c>
      <c r="H11" s="3">
        <v>11.84</v>
      </c>
      <c r="I11" s="2">
        <v>30923</v>
      </c>
      <c r="J11" s="3">
        <v>1013.89</v>
      </c>
    </row>
    <row r="12" spans="1:10" x14ac:dyDescent="0.25">
      <c r="B12" s="1">
        <v>44317</v>
      </c>
      <c r="C12" s="2">
        <v>410400</v>
      </c>
      <c r="D12" s="3">
        <v>9436.8700000000008</v>
      </c>
      <c r="E12" s="2">
        <v>260900</v>
      </c>
      <c r="F12" s="3">
        <v>6197.31</v>
      </c>
      <c r="G12" s="2">
        <v>0</v>
      </c>
      <c r="H12" s="3">
        <v>11.84</v>
      </c>
      <c r="I12" s="2">
        <v>28409</v>
      </c>
      <c r="J12" s="3">
        <v>938.08</v>
      </c>
    </row>
    <row r="13" spans="1:10" x14ac:dyDescent="0.25">
      <c r="B13" s="1">
        <v>44348</v>
      </c>
      <c r="C13" s="2">
        <v>380100</v>
      </c>
      <c r="D13" s="3">
        <v>8780.2900000000009</v>
      </c>
      <c r="E13" s="2">
        <v>250400</v>
      </c>
      <c r="F13" s="3">
        <v>5969.79</v>
      </c>
      <c r="G13" s="2">
        <v>0</v>
      </c>
      <c r="H13" s="3">
        <v>11.84</v>
      </c>
      <c r="I13" s="2">
        <v>48797</v>
      </c>
      <c r="J13" s="3">
        <v>1488.35</v>
      </c>
    </row>
    <row r="14" spans="1:10" x14ac:dyDescent="0.25">
      <c r="B14" s="1">
        <v>44378</v>
      </c>
      <c r="C14" s="2">
        <v>390500</v>
      </c>
      <c r="D14" s="3">
        <v>9005.65</v>
      </c>
      <c r="E14" s="2">
        <v>220700</v>
      </c>
      <c r="F14" s="3">
        <v>5326.21</v>
      </c>
      <c r="G14" s="2">
        <v>0</v>
      </c>
      <c r="H14" s="3">
        <v>11.84</v>
      </c>
      <c r="I14" s="2">
        <v>58168</v>
      </c>
      <c r="J14" s="3">
        <v>1727.07</v>
      </c>
    </row>
    <row r="15" spans="1:10" x14ac:dyDescent="0.25">
      <c r="B15" s="1">
        <v>44409</v>
      </c>
      <c r="C15" s="2">
        <v>574400</v>
      </c>
      <c r="D15" s="3">
        <v>12990.63</v>
      </c>
      <c r="E15" s="2">
        <v>210600</v>
      </c>
      <c r="F15" s="3">
        <v>5107.3500000000004</v>
      </c>
      <c r="G15" s="2">
        <v>0</v>
      </c>
      <c r="H15" s="3">
        <v>11.84</v>
      </c>
      <c r="I15" s="2">
        <v>35882</v>
      </c>
      <c r="J15" s="3">
        <v>1159.44</v>
      </c>
    </row>
    <row r="16" spans="1:10" x14ac:dyDescent="0.25">
      <c r="B16" s="1">
        <v>44440</v>
      </c>
      <c r="C16" s="2">
        <v>610200</v>
      </c>
      <c r="D16" s="3">
        <v>13766.39</v>
      </c>
      <c r="E16" s="2">
        <v>220500</v>
      </c>
      <c r="F16" s="3">
        <v>5321.88</v>
      </c>
      <c r="G16" s="2">
        <v>0</v>
      </c>
      <c r="H16" s="3">
        <v>11.84</v>
      </c>
      <c r="I16" s="2">
        <v>24238</v>
      </c>
      <c r="J16" s="3">
        <v>812.19</v>
      </c>
    </row>
    <row r="17" spans="2:10" x14ac:dyDescent="0.25">
      <c r="B17" s="1">
        <v>44470</v>
      </c>
      <c r="C17" s="2">
        <v>842000</v>
      </c>
      <c r="D17" s="3">
        <v>18789.330000000002</v>
      </c>
      <c r="E17" s="2">
        <v>210500</v>
      </c>
      <c r="F17" s="3">
        <v>5105.18</v>
      </c>
      <c r="G17" s="2">
        <v>0</v>
      </c>
      <c r="H17" s="3">
        <v>11.84</v>
      </c>
      <c r="I17" s="2">
        <v>25254</v>
      </c>
      <c r="J17" s="3">
        <v>842.99</v>
      </c>
    </row>
    <row r="18" spans="2:10" x14ac:dyDescent="0.25">
      <c r="B18" s="1">
        <v>44501</v>
      </c>
      <c r="C18" s="2">
        <v>668000</v>
      </c>
      <c r="D18" s="3">
        <v>15018.88</v>
      </c>
      <c r="E18" s="2">
        <v>122052</v>
      </c>
      <c r="F18" s="3">
        <v>3188.67</v>
      </c>
      <c r="G18" s="2">
        <v>0</v>
      </c>
      <c r="H18" s="3">
        <v>11.84</v>
      </c>
      <c r="I18" s="2">
        <v>19065</v>
      </c>
      <c r="J18" s="3">
        <v>656.25</v>
      </c>
    </row>
    <row r="19" spans="2:10" x14ac:dyDescent="0.25">
      <c r="B19" s="1">
        <v>44531</v>
      </c>
      <c r="C19" s="2">
        <v>590800</v>
      </c>
      <c r="D19" s="3">
        <v>13346.01</v>
      </c>
      <c r="E19" s="2">
        <v>370368</v>
      </c>
      <c r="F19" s="3">
        <v>8569.4599999999991</v>
      </c>
      <c r="G19" s="2">
        <v>0</v>
      </c>
      <c r="H19" s="3">
        <v>11.84</v>
      </c>
      <c r="I19" s="2">
        <v>20242</v>
      </c>
      <c r="J19" s="3">
        <v>691.62</v>
      </c>
    </row>
    <row r="20" spans="2:10" x14ac:dyDescent="0.25">
      <c r="C20" s="5">
        <f t="shared" ref="C20:J20" si="1">SUM(C8:C19)</f>
        <v>6190300</v>
      </c>
      <c r="D20" s="8">
        <f t="shared" si="1"/>
        <v>140664.92000000001</v>
      </c>
      <c r="E20" s="5">
        <f t="shared" si="1"/>
        <v>2823220</v>
      </c>
      <c r="F20" s="8">
        <f t="shared" si="1"/>
        <v>67702.889999999985</v>
      </c>
      <c r="G20" s="5">
        <f t="shared" si="1"/>
        <v>0</v>
      </c>
      <c r="H20" s="8">
        <f t="shared" si="1"/>
        <v>142.08000000000001</v>
      </c>
      <c r="I20" s="5">
        <f t="shared" si="1"/>
        <v>358799</v>
      </c>
      <c r="J20" s="8">
        <f t="shared" si="1"/>
        <v>11618.79</v>
      </c>
    </row>
    <row r="21" spans="2:10" x14ac:dyDescent="0.25">
      <c r="C21" s="2"/>
      <c r="D21" s="3"/>
      <c r="E21" s="2"/>
      <c r="F21" s="3"/>
      <c r="G21" s="2"/>
      <c r="H21" s="3"/>
      <c r="I21" s="2"/>
      <c r="J21" s="3"/>
    </row>
    <row r="22" spans="2:10" x14ac:dyDescent="0.25">
      <c r="B22" s="1">
        <v>44562</v>
      </c>
      <c r="C22" s="2">
        <v>636000</v>
      </c>
      <c r="D22" s="3">
        <v>14325.46</v>
      </c>
      <c r="E22" s="2">
        <v>247232</v>
      </c>
      <c r="F22" s="3">
        <v>5901.08</v>
      </c>
      <c r="G22" s="2">
        <v>0</v>
      </c>
      <c r="H22" s="3">
        <v>11.84</v>
      </c>
      <c r="I22" s="2">
        <v>26669</v>
      </c>
      <c r="J22" s="3">
        <v>885.65</v>
      </c>
    </row>
    <row r="23" spans="2:10" x14ac:dyDescent="0.25">
      <c r="B23" s="1">
        <v>44593</v>
      </c>
      <c r="C23" s="2">
        <v>774000</v>
      </c>
      <c r="D23" s="3">
        <v>17315.82</v>
      </c>
      <c r="E23" s="2">
        <v>306400</v>
      </c>
      <c r="F23" s="3">
        <v>7183.27</v>
      </c>
      <c r="G23" s="2">
        <v>0</v>
      </c>
      <c r="H23" s="3">
        <v>11.84</v>
      </c>
      <c r="I23" s="2">
        <v>43369</v>
      </c>
      <c r="J23" s="3">
        <v>1350.15</v>
      </c>
    </row>
    <row r="24" spans="2:10" x14ac:dyDescent="0.25">
      <c r="B24" s="1">
        <v>44621</v>
      </c>
      <c r="C24" s="2">
        <v>690000</v>
      </c>
      <c r="D24" s="3">
        <v>15495.6</v>
      </c>
      <c r="E24" s="2">
        <v>286600</v>
      </c>
      <c r="F24" s="3">
        <v>6754.22</v>
      </c>
      <c r="G24" s="2">
        <v>0</v>
      </c>
      <c r="H24" s="3">
        <v>11.84</v>
      </c>
      <c r="I24" s="2">
        <v>18837</v>
      </c>
      <c r="J24" s="3">
        <v>649.24</v>
      </c>
    </row>
    <row r="25" spans="2:10" x14ac:dyDescent="0.25">
      <c r="B25" s="1">
        <v>44652</v>
      </c>
      <c r="C25" s="2">
        <v>775000</v>
      </c>
      <c r="D25" s="3">
        <v>17337.490000000002</v>
      </c>
      <c r="E25" s="2">
        <v>237600</v>
      </c>
      <c r="F25" s="3">
        <v>5692.42</v>
      </c>
      <c r="G25" s="2">
        <v>0</v>
      </c>
      <c r="H25" s="3">
        <v>11.84</v>
      </c>
      <c r="I25" s="2">
        <v>31631</v>
      </c>
      <c r="J25" s="3">
        <v>1035.24</v>
      </c>
    </row>
    <row r="26" spans="2:10" x14ac:dyDescent="0.25">
      <c r="B26" s="1">
        <v>44682</v>
      </c>
      <c r="C26" s="2">
        <v>811000</v>
      </c>
      <c r="D26" s="3">
        <v>18117.59</v>
      </c>
      <c r="E26" s="2">
        <v>336500</v>
      </c>
      <c r="F26" s="3">
        <v>7835.51</v>
      </c>
      <c r="G26" s="2">
        <v>0</v>
      </c>
      <c r="H26" s="3">
        <v>11.84</v>
      </c>
      <c r="I26" s="2">
        <v>71645</v>
      </c>
      <c r="J26" s="3">
        <v>2016.62</v>
      </c>
    </row>
    <row r="27" spans="2:10" x14ac:dyDescent="0.25">
      <c r="B27" s="1">
        <v>44713</v>
      </c>
      <c r="C27" s="2">
        <v>692000</v>
      </c>
      <c r="D27" s="3">
        <v>15538.94</v>
      </c>
      <c r="E27" s="2">
        <v>338900</v>
      </c>
      <c r="F27" s="3">
        <v>7887.52</v>
      </c>
      <c r="G27" s="2">
        <v>0</v>
      </c>
      <c r="H27" s="3">
        <v>11.84</v>
      </c>
      <c r="I27" s="2">
        <v>71711</v>
      </c>
      <c r="J27" s="3">
        <v>2018.06</v>
      </c>
    </row>
    <row r="28" spans="2:10" x14ac:dyDescent="0.25">
      <c r="B28" s="1">
        <v>44743</v>
      </c>
      <c r="C28" s="2">
        <v>445000</v>
      </c>
      <c r="D28" s="3">
        <v>10186.629999999999</v>
      </c>
      <c r="E28" s="2">
        <v>342700</v>
      </c>
      <c r="F28" s="3">
        <v>7969.86</v>
      </c>
      <c r="G28" s="2">
        <v>0</v>
      </c>
      <c r="H28" s="3">
        <v>11.84</v>
      </c>
      <c r="I28" s="2">
        <v>54091</v>
      </c>
      <c r="J28" s="3">
        <v>1623.19</v>
      </c>
    </row>
    <row r="29" spans="2:10" x14ac:dyDescent="0.25">
      <c r="B29" s="1">
        <v>44774</v>
      </c>
      <c r="C29" s="2">
        <v>673000</v>
      </c>
      <c r="D29" s="3">
        <v>14136.94</v>
      </c>
      <c r="E29" s="2">
        <v>260800</v>
      </c>
      <c r="F29" s="3">
        <v>6195.15</v>
      </c>
      <c r="G29" s="2">
        <v>0</v>
      </c>
      <c r="H29" s="3">
        <v>11.84</v>
      </c>
      <c r="I29" s="2">
        <v>28061</v>
      </c>
      <c r="J29" s="3">
        <v>927.67</v>
      </c>
    </row>
    <row r="30" spans="2:10" x14ac:dyDescent="0.25">
      <c r="B30" s="1">
        <v>44805</v>
      </c>
      <c r="C30" s="2">
        <v>510100</v>
      </c>
      <c r="D30" s="3">
        <v>11597.3</v>
      </c>
      <c r="E30" s="2">
        <v>261100</v>
      </c>
      <c r="F30" s="3">
        <v>6201.65</v>
      </c>
      <c r="G30" s="2">
        <v>0</v>
      </c>
      <c r="H30" s="3">
        <v>11.84</v>
      </c>
      <c r="I30" s="2">
        <v>22367</v>
      </c>
      <c r="J30" s="3">
        <v>755.87</v>
      </c>
    </row>
    <row r="31" spans="2:10" x14ac:dyDescent="0.25">
      <c r="B31" s="1">
        <v>44835</v>
      </c>
      <c r="C31" s="2">
        <v>787000</v>
      </c>
      <c r="D31" s="3">
        <v>17597.52</v>
      </c>
      <c r="E31" s="2">
        <v>337200</v>
      </c>
      <c r="F31" s="3">
        <v>7850.68</v>
      </c>
      <c r="G31" s="2">
        <v>0</v>
      </c>
      <c r="H31" s="3">
        <v>11.84</v>
      </c>
      <c r="I31" s="2">
        <v>25053</v>
      </c>
      <c r="J31" s="3">
        <v>836.93</v>
      </c>
    </row>
    <row r="32" spans="2:10" x14ac:dyDescent="0.25">
      <c r="B32" s="1">
        <v>44887</v>
      </c>
      <c r="C32" s="2">
        <v>900000</v>
      </c>
      <c r="D32" s="3">
        <v>20046.150000000001</v>
      </c>
      <c r="E32" s="2">
        <v>333100</v>
      </c>
      <c r="F32" s="3">
        <v>7761.84</v>
      </c>
      <c r="G32" s="2">
        <v>0</v>
      </c>
      <c r="H32" s="3">
        <v>11.84</v>
      </c>
      <c r="I32" s="2">
        <v>29051</v>
      </c>
      <c r="J32" s="3">
        <v>957.56</v>
      </c>
    </row>
    <row r="33" spans="2:10" x14ac:dyDescent="0.25">
      <c r="C33" s="5">
        <f t="shared" ref="C33:J33" si="2">SUM(C22:C32)</f>
        <v>7693100</v>
      </c>
      <c r="D33" s="8">
        <f t="shared" si="2"/>
        <v>171695.43999999997</v>
      </c>
      <c r="E33" s="5">
        <f t="shared" si="2"/>
        <v>3288132</v>
      </c>
      <c r="F33" s="8">
        <f t="shared" si="2"/>
        <v>77233.200000000012</v>
      </c>
      <c r="G33" s="5">
        <f t="shared" si="2"/>
        <v>0</v>
      </c>
      <c r="H33" s="8">
        <f t="shared" si="2"/>
        <v>130.24</v>
      </c>
      <c r="I33" s="5">
        <f t="shared" si="2"/>
        <v>422485</v>
      </c>
      <c r="J33" s="8">
        <f t="shared" si="2"/>
        <v>13056.18</v>
      </c>
    </row>
    <row r="34" spans="2:10" x14ac:dyDescent="0.25">
      <c r="C34" s="2"/>
      <c r="D34" s="3"/>
      <c r="E34" s="2"/>
      <c r="F34" s="3"/>
      <c r="G34" s="5"/>
      <c r="H34" s="3"/>
      <c r="I34" s="2"/>
      <c r="J34" s="3"/>
    </row>
    <row r="35" spans="2:10" x14ac:dyDescent="0.25">
      <c r="C35" s="5">
        <f t="shared" ref="C35:J35" si="3">SUM(C6,C20,C33)</f>
        <v>14343800</v>
      </c>
      <c r="D35" s="8">
        <f t="shared" si="3"/>
        <v>322880.69999999995</v>
      </c>
      <c r="E35" s="5">
        <f t="shared" si="3"/>
        <v>6341852</v>
      </c>
      <c r="F35" s="8">
        <f t="shared" si="3"/>
        <v>150474.66</v>
      </c>
      <c r="G35" s="5">
        <f t="shared" si="3"/>
        <v>0</v>
      </c>
      <c r="H35" s="8">
        <f t="shared" si="3"/>
        <v>284.16000000000003</v>
      </c>
      <c r="I35" s="5">
        <f t="shared" si="3"/>
        <v>802206</v>
      </c>
      <c r="J35" s="8">
        <f t="shared" si="3"/>
        <v>25387.14</v>
      </c>
    </row>
    <row r="36" spans="2:10" x14ac:dyDescent="0.25">
      <c r="C36" s="2"/>
      <c r="D36" s="3"/>
      <c r="E36" s="2"/>
      <c r="F36" s="3"/>
      <c r="G36" s="2"/>
      <c r="H36" s="3"/>
      <c r="I36" s="2"/>
      <c r="J36" s="3"/>
    </row>
    <row r="37" spans="2:10" x14ac:dyDescent="0.25">
      <c r="B37" s="4" t="s">
        <v>8</v>
      </c>
      <c r="C37" s="2"/>
      <c r="D37" s="2">
        <f>SUM(C35,E35,G35,I35)</f>
        <v>21487858</v>
      </c>
      <c r="E37" s="2"/>
      <c r="F37" s="8" t="s">
        <v>10</v>
      </c>
      <c r="G37" s="2"/>
      <c r="H37" s="2">
        <f>SUM(C19,E19,G19,I19,C33,E33,G33,I33)</f>
        <v>12385127</v>
      </c>
      <c r="I37" s="2"/>
      <c r="J37" s="3"/>
    </row>
    <row r="38" spans="2:10" x14ac:dyDescent="0.25">
      <c r="B38" s="4" t="s">
        <v>9</v>
      </c>
      <c r="C38" s="2"/>
      <c r="D38" s="3">
        <f>SUM(D35,F35,H35,J35)</f>
        <v>499026.66</v>
      </c>
      <c r="E38" s="2"/>
      <c r="F38" s="8" t="s">
        <v>11</v>
      </c>
      <c r="G38" s="2"/>
      <c r="H38" s="3">
        <f>SUM(D19,F19,H19,J19,D33,F33,H33,J33)</f>
        <v>284733.98999999993</v>
      </c>
      <c r="I38" s="2"/>
      <c r="J38" s="3"/>
    </row>
    <row r="39" spans="2:10" x14ac:dyDescent="0.25">
      <c r="C39" s="2"/>
      <c r="D39" s="3"/>
      <c r="E39" s="5"/>
      <c r="F39" s="8" t="s">
        <v>12</v>
      </c>
      <c r="G39" s="5"/>
      <c r="H39" s="3">
        <f>SUM(H38*10%)</f>
        <v>28473.398999999994</v>
      </c>
      <c r="I39" s="2"/>
      <c r="J39" s="3"/>
    </row>
    <row r="40" spans="2:10" x14ac:dyDescent="0.25">
      <c r="C40" s="2"/>
      <c r="D40" s="3"/>
      <c r="E40" s="2"/>
      <c r="F40" s="8" t="s">
        <v>13</v>
      </c>
      <c r="G40" s="5"/>
      <c r="H40" s="8">
        <f>SUM(H38,H39)</f>
        <v>313207.38899999991</v>
      </c>
      <c r="I40" s="2"/>
      <c r="J40" s="3"/>
    </row>
    <row r="42" spans="2:10" x14ac:dyDescent="0.25">
      <c r="F42" s="4" t="s">
        <v>20</v>
      </c>
      <c r="H42" s="9">
        <f>SUM(H39,Sheet1!H39)</f>
        <v>112665.246</v>
      </c>
    </row>
  </sheetData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Kays</dc:creator>
  <cp:lastModifiedBy>Amy Kays</cp:lastModifiedBy>
  <cp:lastPrinted>2022-12-07T20:02:10Z</cp:lastPrinted>
  <dcterms:created xsi:type="dcterms:W3CDTF">2022-12-07T13:40:34Z</dcterms:created>
  <dcterms:modified xsi:type="dcterms:W3CDTF">2022-12-07T20:51:16Z</dcterms:modified>
</cp:coreProperties>
</file>