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havonna Huffman\PSC 2022\"/>
    </mc:Choice>
  </mc:AlternateContent>
  <xr:revisionPtr revIDLastSave="0" documentId="8_{0EBA19E4-35C8-4A1D-A89B-B3EA540ABB00}" xr6:coauthVersionLast="47" xr6:coauthVersionMax="47" xr10:uidLastSave="{00000000-0000-0000-0000-000000000000}"/>
  <bookViews>
    <workbookView xWindow="-120" yWindow="-120" windowWidth="30960" windowHeight="16920" activeTab="7" xr2:uid="{00000000-000D-0000-FFFF-FFFF00000000}"/>
  </bookViews>
  <sheets>
    <sheet name="Sheet1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  <sheet name="2021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3" i="8" l="1"/>
  <c r="H43" i="8" s="1"/>
  <c r="G47" i="8"/>
  <c r="C35" i="8"/>
  <c r="F35" i="8" s="1"/>
  <c r="H35" i="8" s="1"/>
  <c r="F26" i="8"/>
  <c r="H26" i="8" s="1"/>
  <c r="C26" i="8"/>
  <c r="C16" i="8"/>
  <c r="F16" i="8" s="1"/>
  <c r="F47" i="7"/>
  <c r="H16" i="8" l="1"/>
  <c r="F47" i="8"/>
  <c r="H43" i="7"/>
  <c r="G47" i="7" l="1"/>
  <c r="C35" i="7"/>
  <c r="F35" i="7" s="1"/>
  <c r="H35" i="7" s="1"/>
  <c r="C26" i="7"/>
  <c r="F26" i="7" s="1"/>
  <c r="H26" i="7" s="1"/>
  <c r="C16" i="7"/>
  <c r="F16" i="7" s="1"/>
  <c r="H16" i="7" s="1"/>
  <c r="C35" i="6" l="1"/>
  <c r="F35" i="6" s="1"/>
  <c r="H35" i="6" s="1"/>
  <c r="G39" i="6"/>
  <c r="C26" i="6"/>
  <c r="F26" i="6" s="1"/>
  <c r="H26" i="6" s="1"/>
  <c r="C16" i="6"/>
  <c r="F16" i="6" s="1"/>
  <c r="H16" i="6" s="1"/>
  <c r="G39" i="5" l="1"/>
  <c r="C26" i="4"/>
  <c r="C26" i="5"/>
  <c r="F26" i="5" l="1"/>
  <c r="H26" i="5" s="1"/>
  <c r="C16" i="5"/>
  <c r="F16" i="5" s="1"/>
  <c r="H16" i="5" s="1"/>
  <c r="F26" i="4" l="1"/>
  <c r="H26" i="4" s="1"/>
  <c r="F16" i="4"/>
  <c r="H16" i="4" s="1"/>
  <c r="C16" i="4"/>
  <c r="C26" i="3" l="1"/>
  <c r="F26" i="3"/>
  <c r="H26" i="3" s="1"/>
  <c r="C16" i="3"/>
  <c r="F16" i="3" s="1"/>
  <c r="H16" i="3" s="1"/>
  <c r="C16" i="2" l="1"/>
  <c r="F16" i="2" s="1"/>
  <c r="H16" i="2" s="1"/>
  <c r="C16" i="1" l="1"/>
  <c r="F16" i="1" s="1"/>
  <c r="H16" i="1" s="1"/>
</calcChain>
</file>

<file path=xl/sharedStrings.xml><?xml version="1.0" encoding="utf-8"?>
<sst xmlns="http://schemas.openxmlformats.org/spreadsheetml/2006/main" count="314" uniqueCount="49">
  <si>
    <t>City of Harrodsburg</t>
  </si>
  <si>
    <t>Water &amp; Sewer Fund</t>
  </si>
  <si>
    <t>Debt Reserve Fund</t>
  </si>
  <si>
    <t>REQUIRED</t>
  </si>
  <si>
    <t>OVER</t>
  </si>
  <si>
    <t>PRIOR</t>
  </si>
  <si>
    <t>MONTHLY</t>
  </si>
  <si>
    <t>CONNECTION</t>
  </si>
  <si>
    <t xml:space="preserve">ACTUAL </t>
  </si>
  <si>
    <t>(UNDER)</t>
  </si>
  <si>
    <t>BALANCE</t>
  </si>
  <si>
    <t>DEPOSITS</t>
  </si>
  <si>
    <t>FEES</t>
  </si>
  <si>
    <t>DISBURSED</t>
  </si>
  <si>
    <t>FUNDED</t>
  </si>
  <si>
    <t xml:space="preserve">2011 BONDS SECTION 402D REQUIRES A </t>
  </si>
  <si>
    <t xml:space="preserve">DEBT RESERVE FUND TO BE FUNDED AT </t>
  </si>
  <si>
    <t xml:space="preserve">$2,970 PER MONTH UNTIL BALANCE </t>
  </si>
  <si>
    <t xml:space="preserve">REACHES $356,000.  FUNDS CAN BE </t>
  </si>
  <si>
    <t>WITHDRAWN FOR UNUSUAL OR</t>
  </si>
  <si>
    <t xml:space="preserve">EXTRAORDINARY MAINTENANCE </t>
  </si>
  <si>
    <t>Project completion assumed to be 6/30/2013,  deposits to begin July, 2013</t>
  </si>
  <si>
    <t>05-000-1121</t>
  </si>
  <si>
    <t>DIFF IS BANK FEES</t>
  </si>
  <si>
    <t>2014 BONDS REQUIRES A DEBT RESERVE FUND</t>
  </si>
  <si>
    <t>TO BE FUNDED AT $655 PER MONTH UNTIL</t>
  </si>
  <si>
    <t>BALANCE REACHES $78,600.  FUNDS CAN BE</t>
  </si>
  <si>
    <t>WITHDRAWN FOR UNUSUAL OR EXTRA-</t>
  </si>
  <si>
    <t>ORDINARY MAINTENANCE</t>
  </si>
  <si>
    <t>2014 RESERVE DEPOSITS TO BEGIN UPON COMPLETION OF PROJECT.</t>
  </si>
  <si>
    <t>COMPLETION OF PROJECT OCCURRED APPROXIMATELY 7/1/15</t>
  </si>
  <si>
    <t>DIFF IS ncm</t>
  </si>
  <si>
    <t>05-000-1148</t>
  </si>
  <si>
    <t>2016 BONDS REQUIRES A DEBT RESERVE FUND</t>
  </si>
  <si>
    <t>TO BE FUNDED AT $3,150 PER MONTH UNTIL</t>
  </si>
  <si>
    <t>BALANCE REACHES $378,000.  FUNDS CAN BE</t>
  </si>
  <si>
    <t>ORDINARY MAINTENANCE.  THIS FUND</t>
  </si>
  <si>
    <t>INCLUDES THE KIA NOTE A15-074</t>
  </si>
  <si>
    <t>Note - 2016 bonds closed 6/28/18</t>
  </si>
  <si>
    <t>Total</t>
  </si>
  <si>
    <t>05-000-1170</t>
  </si>
  <si>
    <t>2020 DEBT REFINANCE LEASE REQUIRES AN</t>
  </si>
  <si>
    <t xml:space="preserve">  AMOUNT EQUAL TO 1/48TH OF MAXIMUM </t>
  </si>
  <si>
    <t xml:space="preserve">  DEBT SERVICE REQUIREMENTS.  THIS WAS </t>
  </si>
  <si>
    <t xml:space="preserve">  DETERMINED TO BE $31,300 PER LEASE</t>
  </si>
  <si>
    <t xml:space="preserve">  AGREEMENT</t>
  </si>
  <si>
    <t>05-000-1176</t>
  </si>
  <si>
    <t>A</t>
  </si>
  <si>
    <t>A - this is shown with leases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</si>
</sst>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/>
    <xf numFmtId="14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/>
    <xf numFmtId="4" fontId="0" fillId="0" borderId="2" xfId="0" applyNumberFormat="1" applyBorder="1"/>
    <xf numFmtId="4" fontId="2" fillId="0" borderId="0" xfId="0" applyNumberFormat="1" applyFont="1"/>
    <xf numFmtId="0" fontId="2" fillId="0" borderId="0" xfId="0" applyFont="1"/>
    <xf numFmtId="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workbookViewId="0">
      <selection sqref="A1:XFD1048576"/>
    </sheetView>
  </sheetViews>
  <sheetFormatPr defaultRowHeight="15" x14ac:dyDescent="0.25"/>
  <cols>
    <col min="1" max="1" width="39" customWidth="1"/>
    <col min="2" max="2" width="13.85546875" customWidth="1"/>
    <col min="3" max="3" width="15.42578125" customWidth="1"/>
    <col min="4" max="5" width="13.85546875" customWidth="1"/>
    <col min="6" max="6" width="13.42578125" customWidth="1"/>
    <col min="7" max="7" width="14.28515625" customWidth="1"/>
    <col min="8" max="8" width="14.5703125" customWidth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1" t="s">
        <v>2</v>
      </c>
    </row>
    <row r="4" spans="1:9" x14ac:dyDescent="0.25">
      <c r="A4" s="2">
        <v>41455</v>
      </c>
    </row>
    <row r="10" spans="1:9" x14ac:dyDescent="0.25">
      <c r="B10" s="3" t="s">
        <v>3</v>
      </c>
      <c r="C10" t="s">
        <v>3</v>
      </c>
      <c r="D10" s="3" t="s">
        <v>3</v>
      </c>
      <c r="E10" s="3"/>
      <c r="G10" s="3" t="s">
        <v>22</v>
      </c>
      <c r="H10" s="3" t="s">
        <v>4</v>
      </c>
    </row>
    <row r="11" spans="1:9" x14ac:dyDescent="0.25">
      <c r="B11" s="3" t="s">
        <v>5</v>
      </c>
      <c r="C11" s="3" t="s">
        <v>6</v>
      </c>
      <c r="D11" s="3" t="s">
        <v>7</v>
      </c>
      <c r="E11" s="3"/>
      <c r="F11" s="3" t="s">
        <v>3</v>
      </c>
      <c r="G11" s="3" t="s">
        <v>8</v>
      </c>
      <c r="H11" s="3" t="s">
        <v>9</v>
      </c>
    </row>
    <row r="12" spans="1:9" x14ac:dyDescent="0.25">
      <c r="B12" s="4" t="s">
        <v>10</v>
      </c>
      <c r="C12" s="4" t="s">
        <v>11</v>
      </c>
      <c r="D12" s="4" t="s">
        <v>12</v>
      </c>
      <c r="E12" s="4" t="s">
        <v>13</v>
      </c>
      <c r="F12" s="4" t="s">
        <v>10</v>
      </c>
      <c r="G12" s="4" t="s">
        <v>10</v>
      </c>
      <c r="H12" s="4" t="s">
        <v>14</v>
      </c>
    </row>
    <row r="14" spans="1:9" x14ac:dyDescent="0.25">
      <c r="A14" t="s">
        <v>15</v>
      </c>
    </row>
    <row r="15" spans="1:9" x14ac:dyDescent="0.25">
      <c r="A15" t="s">
        <v>16</v>
      </c>
    </row>
    <row r="16" spans="1:9" x14ac:dyDescent="0.25">
      <c r="A16" t="s">
        <v>17</v>
      </c>
      <c r="C16">
        <f>2970*12</f>
        <v>35640</v>
      </c>
      <c r="F16">
        <f>+B16+C16+D16-E16</f>
        <v>35640</v>
      </c>
      <c r="G16">
        <v>35593</v>
      </c>
      <c r="H16">
        <f>+F16-G16</f>
        <v>47</v>
      </c>
      <c r="I16" t="s">
        <v>23</v>
      </c>
    </row>
    <row r="17" spans="1:1" x14ac:dyDescent="0.25">
      <c r="A17" t="s">
        <v>18</v>
      </c>
    </row>
    <row r="18" spans="1:1" x14ac:dyDescent="0.25">
      <c r="A18" t="s">
        <v>19</v>
      </c>
    </row>
    <row r="19" spans="1:1" x14ac:dyDescent="0.25">
      <c r="A19" t="s">
        <v>20</v>
      </c>
    </row>
    <row r="26" spans="1:1" x14ac:dyDescent="0.25">
      <c r="A26" t="s">
        <v>21</v>
      </c>
    </row>
  </sheetData>
  <pageMargins left="0.7" right="0.7" top="0.75" bottom="0.75" header="0.3" footer="0.3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2"/>
  <sheetViews>
    <sheetView workbookViewId="0">
      <selection sqref="A1:XFD1048576"/>
    </sheetView>
  </sheetViews>
  <sheetFormatPr defaultRowHeight="15" x14ac:dyDescent="0.25"/>
  <cols>
    <col min="1" max="1" width="39" customWidth="1"/>
    <col min="2" max="2" width="13.85546875" customWidth="1"/>
    <col min="3" max="3" width="15.42578125" customWidth="1"/>
    <col min="4" max="5" width="13.85546875" customWidth="1"/>
    <col min="6" max="6" width="13.42578125" customWidth="1"/>
    <col min="7" max="7" width="14.28515625" customWidth="1"/>
    <col min="8" max="8" width="14.5703125" customWidth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1" t="s">
        <v>2</v>
      </c>
    </row>
    <row r="4" spans="1:9" x14ac:dyDescent="0.25">
      <c r="A4" s="2">
        <v>42185</v>
      </c>
    </row>
    <row r="10" spans="1:9" x14ac:dyDescent="0.25">
      <c r="B10" s="3" t="s">
        <v>3</v>
      </c>
      <c r="C10" t="s">
        <v>3</v>
      </c>
      <c r="D10" s="3" t="s">
        <v>3</v>
      </c>
      <c r="E10" s="3"/>
      <c r="G10" s="3" t="s">
        <v>22</v>
      </c>
      <c r="H10" s="3" t="s">
        <v>4</v>
      </c>
    </row>
    <row r="11" spans="1:9" x14ac:dyDescent="0.25">
      <c r="B11" s="3" t="s">
        <v>5</v>
      </c>
      <c r="C11" s="3" t="s">
        <v>6</v>
      </c>
      <c r="D11" s="3" t="s">
        <v>7</v>
      </c>
      <c r="E11" s="3"/>
      <c r="F11" s="3" t="s">
        <v>3</v>
      </c>
      <c r="G11" s="3" t="s">
        <v>8</v>
      </c>
      <c r="H11" s="3" t="s">
        <v>9</v>
      </c>
    </row>
    <row r="12" spans="1:9" x14ac:dyDescent="0.25">
      <c r="B12" s="4" t="s">
        <v>10</v>
      </c>
      <c r="C12" s="4" t="s">
        <v>11</v>
      </c>
      <c r="D12" s="4" t="s">
        <v>12</v>
      </c>
      <c r="E12" s="4" t="s">
        <v>13</v>
      </c>
      <c r="F12" s="4" t="s">
        <v>10</v>
      </c>
      <c r="G12" s="4" t="s">
        <v>10</v>
      </c>
      <c r="H12" s="4" t="s">
        <v>14</v>
      </c>
    </row>
    <row r="14" spans="1:9" x14ac:dyDescent="0.25">
      <c r="A14" t="s">
        <v>15</v>
      </c>
    </row>
    <row r="15" spans="1:9" x14ac:dyDescent="0.25">
      <c r="A15" t="s">
        <v>16</v>
      </c>
    </row>
    <row r="16" spans="1:9" x14ac:dyDescent="0.25">
      <c r="A16" t="s">
        <v>17</v>
      </c>
      <c r="B16">
        <v>35640</v>
      </c>
      <c r="C16">
        <f>2970*12</f>
        <v>35640</v>
      </c>
      <c r="F16">
        <f>+B16+C16+D16-E16</f>
        <v>71280</v>
      </c>
      <c r="G16">
        <v>71251</v>
      </c>
      <c r="H16">
        <f>+F16-G16</f>
        <v>29</v>
      </c>
      <c r="I16" t="s">
        <v>23</v>
      </c>
    </row>
    <row r="17" spans="1:1" x14ac:dyDescent="0.25">
      <c r="A17" t="s">
        <v>18</v>
      </c>
    </row>
    <row r="18" spans="1:1" x14ac:dyDescent="0.25">
      <c r="A18" t="s">
        <v>19</v>
      </c>
    </row>
    <row r="19" spans="1:1" x14ac:dyDescent="0.25">
      <c r="A19" t="s">
        <v>20</v>
      </c>
    </row>
    <row r="21" spans="1:1" x14ac:dyDescent="0.25">
      <c r="A21" t="s">
        <v>24</v>
      </c>
    </row>
    <row r="22" spans="1:1" x14ac:dyDescent="0.25">
      <c r="A22" t="s">
        <v>25</v>
      </c>
    </row>
    <row r="23" spans="1:1" x14ac:dyDescent="0.25">
      <c r="A23" t="s">
        <v>26</v>
      </c>
    </row>
    <row r="24" spans="1:1" x14ac:dyDescent="0.25">
      <c r="A24" t="s">
        <v>27</v>
      </c>
    </row>
    <row r="25" spans="1:1" x14ac:dyDescent="0.25">
      <c r="A25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</sheetData>
  <pageMargins left="0.7" right="0.7" top="0.75" bottom="0.75" header="0.3" footer="0.3"/>
  <pageSetup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7"/>
  <sheetViews>
    <sheetView workbookViewId="0">
      <selection activeCell="C26" sqref="C26"/>
    </sheetView>
  </sheetViews>
  <sheetFormatPr defaultRowHeight="15" x14ac:dyDescent="0.25"/>
  <cols>
    <col min="1" max="1" width="39" customWidth="1"/>
    <col min="2" max="2" width="13.85546875" customWidth="1"/>
    <col min="3" max="3" width="15.42578125" customWidth="1"/>
    <col min="4" max="5" width="13.85546875" customWidth="1"/>
    <col min="6" max="6" width="13.42578125" customWidth="1"/>
    <col min="7" max="7" width="14.28515625" customWidth="1"/>
    <col min="8" max="8" width="14.5703125" customWidth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1" t="s">
        <v>2</v>
      </c>
    </row>
    <row r="4" spans="1:9" x14ac:dyDescent="0.25">
      <c r="A4" s="2">
        <v>42551</v>
      </c>
    </row>
    <row r="10" spans="1:9" x14ac:dyDescent="0.25">
      <c r="B10" s="3" t="s">
        <v>3</v>
      </c>
      <c r="C10" t="s">
        <v>3</v>
      </c>
      <c r="D10" s="3" t="s">
        <v>3</v>
      </c>
      <c r="E10" s="3"/>
      <c r="G10" s="3"/>
      <c r="H10" s="3" t="s">
        <v>4</v>
      </c>
    </row>
    <row r="11" spans="1:9" x14ac:dyDescent="0.25">
      <c r="B11" s="3" t="s">
        <v>5</v>
      </c>
      <c r="C11" s="3" t="s">
        <v>6</v>
      </c>
      <c r="D11" s="3" t="s">
        <v>7</v>
      </c>
      <c r="E11" s="3"/>
      <c r="F11" s="3" t="s">
        <v>3</v>
      </c>
      <c r="G11" s="3" t="s">
        <v>8</v>
      </c>
      <c r="H11" s="3" t="s">
        <v>9</v>
      </c>
    </row>
    <row r="12" spans="1:9" x14ac:dyDescent="0.25">
      <c r="B12" s="4" t="s">
        <v>10</v>
      </c>
      <c r="C12" s="4" t="s">
        <v>11</v>
      </c>
      <c r="D12" s="4" t="s">
        <v>12</v>
      </c>
      <c r="E12" s="4" t="s">
        <v>13</v>
      </c>
      <c r="F12" s="4" t="s">
        <v>10</v>
      </c>
      <c r="G12" s="4" t="s">
        <v>10</v>
      </c>
      <c r="H12" s="4" t="s">
        <v>14</v>
      </c>
    </row>
    <row r="14" spans="1:9" x14ac:dyDescent="0.25">
      <c r="A14" t="s">
        <v>15</v>
      </c>
    </row>
    <row r="15" spans="1:9" x14ac:dyDescent="0.25">
      <c r="A15" t="s">
        <v>16</v>
      </c>
    </row>
    <row r="16" spans="1:9" x14ac:dyDescent="0.25">
      <c r="A16" t="s">
        <v>17</v>
      </c>
      <c r="B16">
        <v>71280</v>
      </c>
      <c r="C16">
        <f>2970*12</f>
        <v>35640</v>
      </c>
      <c r="F16">
        <f>+B16+C16+D16-E16</f>
        <v>106920</v>
      </c>
      <c r="G16">
        <v>106891</v>
      </c>
      <c r="H16">
        <f>-F16+G16</f>
        <v>-29</v>
      </c>
      <c r="I16" t="s">
        <v>31</v>
      </c>
    </row>
    <row r="17" spans="1:8" x14ac:dyDescent="0.25">
      <c r="A17" t="s">
        <v>18</v>
      </c>
    </row>
    <row r="18" spans="1:8" x14ac:dyDescent="0.25">
      <c r="A18" t="s">
        <v>19</v>
      </c>
    </row>
    <row r="19" spans="1:8" x14ac:dyDescent="0.25">
      <c r="A19" t="s">
        <v>20</v>
      </c>
    </row>
    <row r="20" spans="1:8" x14ac:dyDescent="0.25">
      <c r="A20" t="s">
        <v>22</v>
      </c>
    </row>
    <row r="22" spans="1:8" x14ac:dyDescent="0.25">
      <c r="A22" t="s">
        <v>24</v>
      </c>
    </row>
    <row r="23" spans="1:8" x14ac:dyDescent="0.25">
      <c r="A23" t="s">
        <v>25</v>
      </c>
    </row>
    <row r="24" spans="1:8" x14ac:dyDescent="0.25">
      <c r="A24" t="s">
        <v>26</v>
      </c>
    </row>
    <row r="25" spans="1:8" x14ac:dyDescent="0.25">
      <c r="A25" t="s">
        <v>27</v>
      </c>
    </row>
    <row r="26" spans="1:8" x14ac:dyDescent="0.25">
      <c r="A26" t="s">
        <v>28</v>
      </c>
      <c r="C26">
        <f>655*7</f>
        <v>4585</v>
      </c>
      <c r="F26">
        <f>+B26+C26+D26-E26</f>
        <v>4585</v>
      </c>
      <c r="G26">
        <v>4585.25</v>
      </c>
      <c r="H26">
        <f>-F26+G26</f>
        <v>0.25</v>
      </c>
    </row>
    <row r="27" spans="1:8" x14ac:dyDescent="0.25">
      <c r="A27" t="s">
        <v>32</v>
      </c>
    </row>
  </sheetData>
  <pageMargins left="0.7" right="0.7" top="0.75" bottom="0.75" header="0.3" footer="0.3"/>
  <pageSetup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7"/>
  <sheetViews>
    <sheetView topLeftCell="A4" workbookViewId="0">
      <selection activeCell="C27" sqref="C27"/>
    </sheetView>
  </sheetViews>
  <sheetFormatPr defaultRowHeight="15" x14ac:dyDescent="0.25"/>
  <cols>
    <col min="1" max="1" width="39" customWidth="1"/>
    <col min="2" max="2" width="13.85546875" customWidth="1"/>
    <col min="3" max="3" width="15.42578125" customWidth="1"/>
    <col min="4" max="5" width="13.85546875" customWidth="1"/>
    <col min="6" max="6" width="13.42578125" customWidth="1"/>
    <col min="7" max="7" width="14.28515625" customWidth="1"/>
    <col min="8" max="8" width="14.5703125" customWidth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1" t="s">
        <v>2</v>
      </c>
    </row>
    <row r="4" spans="1:9" x14ac:dyDescent="0.25">
      <c r="A4" s="2">
        <v>42916</v>
      </c>
    </row>
    <row r="10" spans="1:9" x14ac:dyDescent="0.25">
      <c r="B10" s="3" t="s">
        <v>3</v>
      </c>
      <c r="C10" t="s">
        <v>3</v>
      </c>
      <c r="D10" s="3" t="s">
        <v>3</v>
      </c>
      <c r="E10" s="3"/>
      <c r="G10" s="3"/>
      <c r="H10" s="3" t="s">
        <v>4</v>
      </c>
    </row>
    <row r="11" spans="1:9" x14ac:dyDescent="0.25">
      <c r="B11" s="3" t="s">
        <v>5</v>
      </c>
      <c r="C11" s="3" t="s">
        <v>6</v>
      </c>
      <c r="D11" s="3" t="s">
        <v>7</v>
      </c>
      <c r="E11" s="3"/>
      <c r="F11" s="3" t="s">
        <v>3</v>
      </c>
      <c r="G11" s="3" t="s">
        <v>8</v>
      </c>
      <c r="H11" s="3" t="s">
        <v>9</v>
      </c>
    </row>
    <row r="12" spans="1:9" x14ac:dyDescent="0.25">
      <c r="B12" s="4" t="s">
        <v>10</v>
      </c>
      <c r="C12" s="4" t="s">
        <v>11</v>
      </c>
      <c r="D12" s="4" t="s">
        <v>12</v>
      </c>
      <c r="E12" s="4" t="s">
        <v>13</v>
      </c>
      <c r="F12" s="4" t="s">
        <v>10</v>
      </c>
      <c r="G12" s="4" t="s">
        <v>10</v>
      </c>
      <c r="H12" s="4" t="s">
        <v>14</v>
      </c>
    </row>
    <row r="14" spans="1:9" x14ac:dyDescent="0.25">
      <c r="A14" t="s">
        <v>15</v>
      </c>
    </row>
    <row r="15" spans="1:9" x14ac:dyDescent="0.25">
      <c r="A15" t="s">
        <v>16</v>
      </c>
    </row>
    <row r="16" spans="1:9" x14ac:dyDescent="0.25">
      <c r="A16" t="s">
        <v>17</v>
      </c>
      <c r="B16">
        <v>106920</v>
      </c>
      <c r="C16">
        <f>2970*12</f>
        <v>35640</v>
      </c>
      <c r="F16">
        <f>+B16+C16+D16-E16</f>
        <v>142560</v>
      </c>
      <c r="G16">
        <v>142531</v>
      </c>
      <c r="H16">
        <f>-F16+G16</f>
        <v>-29</v>
      </c>
      <c r="I16" t="s">
        <v>31</v>
      </c>
    </row>
    <row r="17" spans="1:8" x14ac:dyDescent="0.25">
      <c r="A17" t="s">
        <v>18</v>
      </c>
    </row>
    <row r="18" spans="1:8" x14ac:dyDescent="0.25">
      <c r="A18" t="s">
        <v>19</v>
      </c>
    </row>
    <row r="19" spans="1:8" x14ac:dyDescent="0.25">
      <c r="A19" t="s">
        <v>20</v>
      </c>
    </row>
    <row r="20" spans="1:8" x14ac:dyDescent="0.25">
      <c r="A20" t="s">
        <v>22</v>
      </c>
    </row>
    <row r="22" spans="1:8" x14ac:dyDescent="0.25">
      <c r="A22" t="s">
        <v>24</v>
      </c>
    </row>
    <row r="23" spans="1:8" x14ac:dyDescent="0.25">
      <c r="A23" t="s">
        <v>25</v>
      </c>
    </row>
    <row r="24" spans="1:8" x14ac:dyDescent="0.25">
      <c r="A24" t="s">
        <v>26</v>
      </c>
    </row>
    <row r="25" spans="1:8" x14ac:dyDescent="0.25">
      <c r="A25" t="s">
        <v>27</v>
      </c>
    </row>
    <row r="26" spans="1:8" x14ac:dyDescent="0.25">
      <c r="A26" t="s">
        <v>28</v>
      </c>
      <c r="B26">
        <v>4585</v>
      </c>
      <c r="C26">
        <f>655*12</f>
        <v>7860</v>
      </c>
      <c r="F26">
        <f>+B26+C26+D26-E26</f>
        <v>12445</v>
      </c>
      <c r="G26">
        <v>12448</v>
      </c>
      <c r="H26">
        <f>-F26+G26</f>
        <v>3</v>
      </c>
    </row>
    <row r="27" spans="1:8" x14ac:dyDescent="0.25">
      <c r="A27" t="s">
        <v>32</v>
      </c>
    </row>
  </sheetData>
  <pageMargins left="0.7" right="0.7" top="0.75" bottom="0.75" header="0.3" footer="0.3"/>
  <pageSetup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0"/>
  <sheetViews>
    <sheetView workbookViewId="0">
      <selection activeCell="A6" sqref="A6"/>
    </sheetView>
  </sheetViews>
  <sheetFormatPr defaultRowHeight="15" x14ac:dyDescent="0.25"/>
  <cols>
    <col min="1" max="1" width="40.7109375" customWidth="1"/>
    <col min="2" max="2" width="13.85546875" customWidth="1"/>
    <col min="3" max="3" width="15.42578125" customWidth="1"/>
    <col min="4" max="5" width="13.85546875" customWidth="1"/>
    <col min="6" max="6" width="13.42578125" customWidth="1"/>
    <col min="7" max="7" width="14.28515625" customWidth="1"/>
    <col min="8" max="8" width="14.5703125" customWidth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1" t="s">
        <v>2</v>
      </c>
    </row>
    <row r="4" spans="1:9" x14ac:dyDescent="0.25">
      <c r="A4" s="2">
        <v>43281</v>
      </c>
    </row>
    <row r="10" spans="1:9" x14ac:dyDescent="0.25">
      <c r="B10" s="3" t="s">
        <v>3</v>
      </c>
      <c r="C10" t="s">
        <v>3</v>
      </c>
      <c r="D10" s="3" t="s">
        <v>3</v>
      </c>
      <c r="E10" s="3"/>
      <c r="G10" s="3"/>
      <c r="H10" s="3" t="s">
        <v>4</v>
      </c>
    </row>
    <row r="11" spans="1:9" x14ac:dyDescent="0.25">
      <c r="B11" s="3" t="s">
        <v>5</v>
      </c>
      <c r="C11" s="3" t="s">
        <v>6</v>
      </c>
      <c r="D11" s="3" t="s">
        <v>7</v>
      </c>
      <c r="E11" s="3"/>
      <c r="F11" s="3" t="s">
        <v>3</v>
      </c>
      <c r="G11" s="3" t="s">
        <v>8</v>
      </c>
      <c r="H11" s="3" t="s">
        <v>9</v>
      </c>
    </row>
    <row r="12" spans="1:9" x14ac:dyDescent="0.25">
      <c r="B12" s="4" t="s">
        <v>10</v>
      </c>
      <c r="C12" s="4" t="s">
        <v>11</v>
      </c>
      <c r="D12" s="4" t="s">
        <v>12</v>
      </c>
      <c r="E12" s="4" t="s">
        <v>13</v>
      </c>
      <c r="F12" s="4" t="s">
        <v>10</v>
      </c>
      <c r="G12" s="4" t="s">
        <v>10</v>
      </c>
      <c r="H12" s="4" t="s">
        <v>14</v>
      </c>
    </row>
    <row r="14" spans="1:9" x14ac:dyDescent="0.25">
      <c r="A14" t="s">
        <v>15</v>
      </c>
    </row>
    <row r="15" spans="1:9" x14ac:dyDescent="0.25">
      <c r="A15" t="s">
        <v>16</v>
      </c>
    </row>
    <row r="16" spans="1:9" x14ac:dyDescent="0.25">
      <c r="A16" t="s">
        <v>17</v>
      </c>
      <c r="B16" s="5">
        <v>142560</v>
      </c>
      <c r="C16" s="5">
        <f>2970*12</f>
        <v>35640</v>
      </c>
      <c r="D16" s="5"/>
      <c r="E16" s="5"/>
      <c r="F16" s="5">
        <f>+B16+C16+D16-E16</f>
        <v>178200</v>
      </c>
      <c r="G16" s="5">
        <v>178171</v>
      </c>
      <c r="H16" s="5">
        <f>-F16+G16</f>
        <v>-29</v>
      </c>
      <c r="I16" t="s">
        <v>31</v>
      </c>
    </row>
    <row r="17" spans="1:8" x14ac:dyDescent="0.25">
      <c r="A17" t="s">
        <v>18</v>
      </c>
      <c r="B17" s="5"/>
      <c r="C17" s="5"/>
      <c r="D17" s="5"/>
      <c r="E17" s="5"/>
      <c r="F17" s="5"/>
      <c r="G17" s="5"/>
      <c r="H17" s="5"/>
    </row>
    <row r="18" spans="1:8" x14ac:dyDescent="0.25">
      <c r="A18" t="s">
        <v>19</v>
      </c>
      <c r="B18" s="5"/>
      <c r="C18" s="5"/>
      <c r="D18" s="5"/>
      <c r="E18" s="5"/>
      <c r="F18" s="5"/>
      <c r="G18" s="5"/>
      <c r="H18" s="5"/>
    </row>
    <row r="19" spans="1:8" x14ac:dyDescent="0.25">
      <c r="A19" t="s">
        <v>20</v>
      </c>
      <c r="B19" s="5"/>
      <c r="C19" s="5"/>
      <c r="D19" s="5"/>
      <c r="E19" s="5"/>
      <c r="F19" s="5"/>
      <c r="G19" s="5"/>
      <c r="H19" s="5"/>
    </row>
    <row r="20" spans="1:8" x14ac:dyDescent="0.25">
      <c r="A20" t="s">
        <v>22</v>
      </c>
      <c r="B20" s="5"/>
      <c r="C20" s="5"/>
      <c r="D20" s="5"/>
      <c r="E20" s="5"/>
      <c r="F20" s="5"/>
      <c r="G20" s="5"/>
      <c r="H20" s="5"/>
    </row>
    <row r="21" spans="1:8" x14ac:dyDescent="0.25">
      <c r="B21" s="5"/>
      <c r="C21" s="5"/>
      <c r="D21" s="5"/>
      <c r="E21" s="5"/>
      <c r="F21" s="5"/>
      <c r="G21" s="5"/>
      <c r="H21" s="5"/>
    </row>
    <row r="22" spans="1:8" x14ac:dyDescent="0.25">
      <c r="A22" t="s">
        <v>24</v>
      </c>
      <c r="B22" s="5"/>
      <c r="C22" s="5"/>
      <c r="D22" s="5"/>
      <c r="E22" s="5"/>
      <c r="F22" s="5"/>
      <c r="G22" s="5"/>
      <c r="H22" s="5"/>
    </row>
    <row r="23" spans="1:8" x14ac:dyDescent="0.25">
      <c r="A23" t="s">
        <v>25</v>
      </c>
      <c r="B23" s="5"/>
      <c r="C23" s="5"/>
      <c r="D23" s="5"/>
      <c r="E23" s="5"/>
      <c r="F23" s="5"/>
      <c r="G23" s="5"/>
      <c r="H23" s="5"/>
    </row>
    <row r="24" spans="1:8" x14ac:dyDescent="0.25">
      <c r="A24" t="s">
        <v>26</v>
      </c>
      <c r="B24" s="5"/>
      <c r="C24" s="5"/>
      <c r="D24" s="5"/>
      <c r="E24" s="5"/>
      <c r="F24" s="5"/>
      <c r="G24" s="5"/>
      <c r="H24" s="5"/>
    </row>
    <row r="25" spans="1:8" x14ac:dyDescent="0.25">
      <c r="A25" t="s">
        <v>27</v>
      </c>
      <c r="B25" s="5"/>
      <c r="C25" s="5"/>
      <c r="D25" s="5"/>
      <c r="E25" s="5"/>
      <c r="F25" s="5"/>
      <c r="G25" s="5"/>
      <c r="H25" s="5"/>
    </row>
    <row r="26" spans="1:8" x14ac:dyDescent="0.25">
      <c r="A26" t="s">
        <v>28</v>
      </c>
      <c r="B26" s="5">
        <v>12445</v>
      </c>
      <c r="C26" s="5">
        <f>655*12</f>
        <v>7860</v>
      </c>
      <c r="D26" s="5"/>
      <c r="E26" s="5"/>
      <c r="F26" s="5">
        <f>+B26+C26+D26-E26</f>
        <v>20305</v>
      </c>
      <c r="G26" s="5">
        <v>20314.669999999998</v>
      </c>
      <c r="H26" s="5">
        <f>-F26+G26</f>
        <v>9.6699999999982538</v>
      </c>
    </row>
    <row r="27" spans="1:8" x14ac:dyDescent="0.25">
      <c r="A27" t="s">
        <v>32</v>
      </c>
      <c r="B27" s="5"/>
      <c r="C27" s="5"/>
      <c r="D27" s="5"/>
      <c r="E27" s="5"/>
      <c r="F27" s="5"/>
      <c r="G27" s="5"/>
      <c r="H27" s="5"/>
    </row>
    <row r="28" spans="1:8" x14ac:dyDescent="0.25">
      <c r="B28" s="5"/>
      <c r="C28" s="5"/>
      <c r="D28" s="5"/>
      <c r="E28" s="5"/>
      <c r="F28" s="5"/>
      <c r="G28" s="5"/>
      <c r="H28" s="5"/>
    </row>
    <row r="29" spans="1:8" x14ac:dyDescent="0.25">
      <c r="B29" s="5"/>
      <c r="C29" s="5"/>
      <c r="D29" s="5"/>
      <c r="E29" s="5"/>
      <c r="F29" s="5"/>
      <c r="G29" s="5"/>
      <c r="H29" s="5"/>
    </row>
    <row r="30" spans="1:8" x14ac:dyDescent="0.25">
      <c r="A30" t="s">
        <v>33</v>
      </c>
      <c r="B30" s="5"/>
      <c r="C30" s="5"/>
      <c r="D30" s="5"/>
      <c r="E30" s="5"/>
      <c r="F30" s="5"/>
      <c r="G30" s="5"/>
      <c r="H30" s="5"/>
    </row>
    <row r="31" spans="1:8" x14ac:dyDescent="0.25">
      <c r="A31" t="s">
        <v>34</v>
      </c>
      <c r="B31" s="5"/>
      <c r="C31" s="5"/>
      <c r="D31" s="5"/>
      <c r="E31" s="5"/>
      <c r="F31" s="5"/>
      <c r="G31" s="5"/>
      <c r="H31" s="5"/>
    </row>
    <row r="32" spans="1:8" x14ac:dyDescent="0.25">
      <c r="A32" t="s">
        <v>35</v>
      </c>
      <c r="B32" s="5"/>
      <c r="C32" s="5"/>
      <c r="D32" s="5"/>
      <c r="E32" s="5"/>
      <c r="F32" s="5"/>
      <c r="G32" s="5"/>
      <c r="H32" s="5"/>
    </row>
    <row r="33" spans="1:8" x14ac:dyDescent="0.25">
      <c r="A33" t="s">
        <v>27</v>
      </c>
      <c r="B33" s="5"/>
      <c r="C33" s="5"/>
      <c r="D33" s="5"/>
      <c r="E33" s="5"/>
      <c r="F33" s="5"/>
      <c r="G33" s="5"/>
      <c r="H33" s="5"/>
    </row>
    <row r="34" spans="1:8" x14ac:dyDescent="0.25">
      <c r="A34" t="s">
        <v>36</v>
      </c>
      <c r="B34" s="5"/>
      <c r="C34" s="5"/>
      <c r="D34" s="5"/>
      <c r="E34" s="5"/>
      <c r="F34" s="5"/>
      <c r="G34" s="5"/>
      <c r="H34" s="5"/>
    </row>
    <row r="35" spans="1:8" x14ac:dyDescent="0.25">
      <c r="A35" t="s">
        <v>37</v>
      </c>
      <c r="B35" s="5"/>
      <c r="C35" s="5"/>
      <c r="D35" s="5"/>
      <c r="E35" s="5"/>
      <c r="F35" s="5"/>
      <c r="G35" s="5"/>
      <c r="H35" s="5"/>
    </row>
    <row r="36" spans="1:8" x14ac:dyDescent="0.25">
      <c r="B36" s="5"/>
      <c r="C36" s="5"/>
      <c r="D36" s="5"/>
      <c r="E36" s="5"/>
      <c r="F36" s="5"/>
      <c r="G36" s="5"/>
      <c r="H36" s="5"/>
    </row>
    <row r="37" spans="1:8" x14ac:dyDescent="0.25">
      <c r="A37" t="s">
        <v>38</v>
      </c>
      <c r="B37" s="5"/>
      <c r="C37" s="5"/>
      <c r="D37" s="5"/>
      <c r="E37" s="5"/>
      <c r="F37" s="5"/>
      <c r="G37" s="5"/>
      <c r="H37" s="5"/>
    </row>
    <row r="38" spans="1:8" x14ac:dyDescent="0.25">
      <c r="B38" s="5"/>
      <c r="C38" s="5"/>
      <c r="D38" s="5"/>
      <c r="E38" s="5"/>
      <c r="F38" s="5"/>
      <c r="G38" s="5"/>
      <c r="H38" s="5"/>
    </row>
    <row r="39" spans="1:8" ht="15.75" thickBot="1" x14ac:dyDescent="0.3">
      <c r="A39" t="s">
        <v>39</v>
      </c>
      <c r="B39" s="5"/>
      <c r="C39" s="5"/>
      <c r="D39" s="5"/>
      <c r="E39" s="5"/>
      <c r="F39" s="5"/>
      <c r="G39" s="6">
        <f>SUM(G16:G38)</f>
        <v>198485.66999999998</v>
      </c>
      <c r="H39" s="5"/>
    </row>
    <row r="40" spans="1:8" ht="15.75" thickTop="1" x14ac:dyDescent="0.25">
      <c r="B40" s="5"/>
      <c r="C40" s="5"/>
      <c r="D40" s="5"/>
      <c r="E40" s="5"/>
      <c r="F40" s="5"/>
      <c r="G40" s="5"/>
      <c r="H40" s="5"/>
    </row>
  </sheetData>
  <pageMargins left="0.7" right="0.7" top="0.75" bottom="0.75" header="0.3" footer="0.3"/>
  <pageSetup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40"/>
  <sheetViews>
    <sheetView workbookViewId="0">
      <selection sqref="A1:XFD1048576"/>
    </sheetView>
  </sheetViews>
  <sheetFormatPr defaultRowHeight="15" x14ac:dyDescent="0.25"/>
  <cols>
    <col min="1" max="1" width="40.7109375" customWidth="1"/>
    <col min="2" max="2" width="13.85546875" customWidth="1"/>
    <col min="3" max="3" width="15.42578125" customWidth="1"/>
    <col min="4" max="5" width="13.85546875" customWidth="1"/>
    <col min="6" max="6" width="13.42578125" customWidth="1"/>
    <col min="7" max="7" width="14.28515625" customWidth="1"/>
    <col min="8" max="8" width="14.5703125" customWidth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1" t="s">
        <v>2</v>
      </c>
    </row>
    <row r="4" spans="1:9" x14ac:dyDescent="0.25">
      <c r="A4" s="2">
        <v>43646</v>
      </c>
    </row>
    <row r="10" spans="1:9" x14ac:dyDescent="0.25">
      <c r="B10" s="3" t="s">
        <v>3</v>
      </c>
      <c r="C10" t="s">
        <v>3</v>
      </c>
      <c r="D10" s="3" t="s">
        <v>3</v>
      </c>
      <c r="E10" s="3"/>
      <c r="G10" s="3"/>
      <c r="H10" s="3" t="s">
        <v>4</v>
      </c>
    </row>
    <row r="11" spans="1:9" x14ac:dyDescent="0.25">
      <c r="B11" s="3" t="s">
        <v>5</v>
      </c>
      <c r="C11" s="3" t="s">
        <v>6</v>
      </c>
      <c r="D11" s="3" t="s">
        <v>7</v>
      </c>
      <c r="E11" s="3"/>
      <c r="F11" s="3" t="s">
        <v>3</v>
      </c>
      <c r="G11" s="3" t="s">
        <v>8</v>
      </c>
      <c r="H11" s="3" t="s">
        <v>9</v>
      </c>
    </row>
    <row r="12" spans="1:9" x14ac:dyDescent="0.25">
      <c r="B12" s="4" t="s">
        <v>10</v>
      </c>
      <c r="C12" s="4" t="s">
        <v>11</v>
      </c>
      <c r="D12" s="4" t="s">
        <v>12</v>
      </c>
      <c r="E12" s="4" t="s">
        <v>13</v>
      </c>
      <c r="F12" s="4" t="s">
        <v>10</v>
      </c>
      <c r="G12" s="4" t="s">
        <v>10</v>
      </c>
      <c r="H12" s="4" t="s">
        <v>14</v>
      </c>
    </row>
    <row r="14" spans="1:9" x14ac:dyDescent="0.25">
      <c r="A14" t="s">
        <v>15</v>
      </c>
    </row>
    <row r="15" spans="1:9" x14ac:dyDescent="0.25">
      <c r="A15" t="s">
        <v>16</v>
      </c>
    </row>
    <row r="16" spans="1:9" x14ac:dyDescent="0.25">
      <c r="A16" t="s">
        <v>17</v>
      </c>
      <c r="B16" s="5">
        <v>178200</v>
      </c>
      <c r="C16" s="5">
        <f>2970*12</f>
        <v>35640</v>
      </c>
      <c r="D16" s="5"/>
      <c r="E16" s="5"/>
      <c r="F16" s="5">
        <f>+B16+C16+D16-E16</f>
        <v>213840</v>
      </c>
      <c r="G16" s="5">
        <v>213811</v>
      </c>
      <c r="H16" s="5">
        <f>-F16+G16</f>
        <v>-29</v>
      </c>
      <c r="I16" t="s">
        <v>31</v>
      </c>
    </row>
    <row r="17" spans="1:8" x14ac:dyDescent="0.25">
      <c r="A17" t="s">
        <v>18</v>
      </c>
      <c r="B17" s="5"/>
      <c r="C17" s="5"/>
      <c r="D17" s="5"/>
      <c r="E17" s="5"/>
      <c r="F17" s="5"/>
      <c r="G17" s="5"/>
      <c r="H17" s="5"/>
    </row>
    <row r="18" spans="1:8" x14ac:dyDescent="0.25">
      <c r="A18" t="s">
        <v>19</v>
      </c>
      <c r="B18" s="5"/>
      <c r="C18" s="5"/>
      <c r="D18" s="5"/>
      <c r="E18" s="5"/>
      <c r="F18" s="5"/>
      <c r="G18" s="5"/>
      <c r="H18" s="5"/>
    </row>
    <row r="19" spans="1:8" x14ac:dyDescent="0.25">
      <c r="A19" t="s">
        <v>20</v>
      </c>
      <c r="B19" s="5"/>
      <c r="C19" s="5"/>
      <c r="D19" s="5"/>
      <c r="E19" s="5"/>
      <c r="F19" s="5"/>
      <c r="G19" s="5"/>
      <c r="H19" s="5"/>
    </row>
    <row r="20" spans="1:8" x14ac:dyDescent="0.25">
      <c r="A20" t="s">
        <v>22</v>
      </c>
      <c r="B20" s="5"/>
      <c r="C20" s="5"/>
      <c r="D20" s="5"/>
      <c r="E20" s="5"/>
      <c r="F20" s="5"/>
      <c r="G20" s="5"/>
      <c r="H20" s="5"/>
    </row>
    <row r="21" spans="1:8" x14ac:dyDescent="0.25">
      <c r="B21" s="5"/>
      <c r="C21" s="5"/>
      <c r="D21" s="5"/>
      <c r="E21" s="5"/>
      <c r="F21" s="5"/>
      <c r="G21" s="5"/>
      <c r="H21" s="5"/>
    </row>
    <row r="22" spans="1:8" x14ac:dyDescent="0.25">
      <c r="A22" t="s">
        <v>24</v>
      </c>
      <c r="B22" s="5"/>
      <c r="C22" s="5"/>
      <c r="D22" s="5"/>
      <c r="E22" s="5"/>
      <c r="F22" s="5"/>
      <c r="G22" s="5"/>
      <c r="H22" s="5"/>
    </row>
    <row r="23" spans="1:8" x14ac:dyDescent="0.25">
      <c r="A23" t="s">
        <v>25</v>
      </c>
      <c r="B23" s="5"/>
      <c r="C23" s="5"/>
      <c r="D23" s="5"/>
      <c r="E23" s="5"/>
      <c r="F23" s="5"/>
      <c r="G23" s="5"/>
      <c r="H23" s="5"/>
    </row>
    <row r="24" spans="1:8" x14ac:dyDescent="0.25">
      <c r="A24" t="s">
        <v>26</v>
      </c>
      <c r="B24" s="5"/>
      <c r="C24" s="5"/>
      <c r="D24" s="5"/>
      <c r="E24" s="5"/>
      <c r="F24" s="5"/>
      <c r="G24" s="5"/>
      <c r="H24" s="5"/>
    </row>
    <row r="25" spans="1:8" x14ac:dyDescent="0.25">
      <c r="A25" t="s">
        <v>27</v>
      </c>
      <c r="B25" s="5"/>
      <c r="C25" s="5"/>
      <c r="D25" s="5"/>
      <c r="E25" s="5"/>
      <c r="F25" s="5"/>
      <c r="G25" s="5"/>
      <c r="H25" s="5"/>
    </row>
    <row r="26" spans="1:8" x14ac:dyDescent="0.25">
      <c r="A26" t="s">
        <v>28</v>
      </c>
      <c r="B26" s="5">
        <v>20305</v>
      </c>
      <c r="C26" s="5">
        <f>655*12</f>
        <v>7860</v>
      </c>
      <c r="D26" s="5"/>
      <c r="E26" s="5"/>
      <c r="F26" s="5">
        <f>+B26+C26+D26-E26</f>
        <v>28165</v>
      </c>
      <c r="G26" s="5">
        <v>28187</v>
      </c>
      <c r="H26" s="5">
        <f>-F26+G26</f>
        <v>22</v>
      </c>
    </row>
    <row r="27" spans="1:8" x14ac:dyDescent="0.25">
      <c r="A27" t="s">
        <v>32</v>
      </c>
      <c r="B27" s="5"/>
      <c r="C27" s="5"/>
      <c r="D27" s="5"/>
      <c r="E27" s="5"/>
      <c r="F27" s="5"/>
      <c r="G27" s="5"/>
      <c r="H27" s="5"/>
    </row>
    <row r="28" spans="1:8" x14ac:dyDescent="0.25">
      <c r="B28" s="5"/>
      <c r="C28" s="5"/>
      <c r="D28" s="5"/>
      <c r="E28" s="5"/>
      <c r="F28" s="5"/>
      <c r="G28" s="5"/>
      <c r="H28" s="5"/>
    </row>
    <row r="29" spans="1:8" x14ac:dyDescent="0.25">
      <c r="B29" s="5"/>
      <c r="C29" s="5"/>
      <c r="D29" s="5"/>
      <c r="E29" s="5"/>
      <c r="F29" s="5"/>
      <c r="G29" s="5"/>
      <c r="H29" s="5"/>
    </row>
    <row r="30" spans="1:8" x14ac:dyDescent="0.25">
      <c r="A30" t="s">
        <v>33</v>
      </c>
      <c r="B30" s="5"/>
      <c r="C30" s="5"/>
      <c r="D30" s="5"/>
      <c r="E30" s="5"/>
      <c r="F30" s="5"/>
      <c r="G30" s="5"/>
      <c r="H30" s="5"/>
    </row>
    <row r="31" spans="1:8" x14ac:dyDescent="0.25">
      <c r="A31" t="s">
        <v>34</v>
      </c>
      <c r="B31" s="5"/>
      <c r="C31" s="5"/>
      <c r="D31" s="5"/>
      <c r="E31" s="5"/>
      <c r="F31" s="5"/>
      <c r="G31" s="5"/>
      <c r="H31" s="5"/>
    </row>
    <row r="32" spans="1:8" x14ac:dyDescent="0.25">
      <c r="A32" t="s">
        <v>35</v>
      </c>
      <c r="B32" s="5"/>
      <c r="C32" s="5"/>
      <c r="D32" s="5"/>
      <c r="E32" s="5"/>
      <c r="F32" s="5"/>
      <c r="G32" s="5"/>
      <c r="H32" s="5"/>
    </row>
    <row r="33" spans="1:8" x14ac:dyDescent="0.25">
      <c r="A33" t="s">
        <v>27</v>
      </c>
      <c r="B33" s="5"/>
      <c r="C33" s="5"/>
      <c r="D33" s="5"/>
      <c r="E33" s="5"/>
      <c r="F33" s="5"/>
      <c r="G33" s="5"/>
      <c r="H33" s="5"/>
    </row>
    <row r="34" spans="1:8" x14ac:dyDescent="0.25">
      <c r="A34" t="s">
        <v>36</v>
      </c>
      <c r="B34" s="5"/>
      <c r="C34" s="5"/>
      <c r="D34" s="5"/>
      <c r="E34" s="5"/>
      <c r="F34" s="5"/>
      <c r="G34" s="5"/>
      <c r="H34" s="5"/>
    </row>
    <row r="35" spans="1:8" x14ac:dyDescent="0.25">
      <c r="A35" t="s">
        <v>37</v>
      </c>
      <c r="B35" s="5"/>
      <c r="C35" s="5">
        <f>3150*12</f>
        <v>37800</v>
      </c>
      <c r="D35" s="5"/>
      <c r="E35" s="5"/>
      <c r="F35" s="5">
        <f>+B35+C35+D35-E35</f>
        <v>37800</v>
      </c>
      <c r="G35" s="5">
        <v>37800</v>
      </c>
      <c r="H35" s="5">
        <f>-F35+G35</f>
        <v>0</v>
      </c>
    </row>
    <row r="36" spans="1:8" x14ac:dyDescent="0.25">
      <c r="A36" t="s">
        <v>40</v>
      </c>
      <c r="B36" s="5"/>
      <c r="C36" s="5"/>
      <c r="D36" s="5"/>
      <c r="E36" s="5"/>
      <c r="F36" s="5"/>
      <c r="G36" s="5"/>
      <c r="H36" s="5"/>
    </row>
    <row r="37" spans="1:8" x14ac:dyDescent="0.25">
      <c r="B37" s="5"/>
      <c r="C37" s="5"/>
      <c r="D37" s="5"/>
      <c r="E37" s="5"/>
      <c r="F37" s="5"/>
      <c r="G37" s="5"/>
      <c r="H37" s="5"/>
    </row>
    <row r="38" spans="1:8" x14ac:dyDescent="0.25">
      <c r="B38" s="5"/>
      <c r="C38" s="5"/>
      <c r="D38" s="5"/>
      <c r="E38" s="5"/>
      <c r="F38" s="5"/>
      <c r="G38" s="5"/>
      <c r="H38" s="5"/>
    </row>
    <row r="39" spans="1:8" ht="15.75" thickBot="1" x14ac:dyDescent="0.3">
      <c r="A39" t="s">
        <v>39</v>
      </c>
      <c r="B39" s="5"/>
      <c r="C39" s="5"/>
      <c r="D39" s="5"/>
      <c r="E39" s="5"/>
      <c r="F39" s="5"/>
      <c r="G39" s="6">
        <f>SUM(G16:G38)</f>
        <v>279798</v>
      </c>
      <c r="H39" s="5"/>
    </row>
    <row r="40" spans="1:8" ht="15.75" thickTop="1" x14ac:dyDescent="0.25">
      <c r="B40" s="5"/>
      <c r="C40" s="5"/>
      <c r="D40" s="5"/>
      <c r="E40" s="5"/>
      <c r="F40" s="5"/>
      <c r="G40" s="5"/>
      <c r="H40" s="5"/>
    </row>
  </sheetData>
  <pageMargins left="0.7" right="0.7" top="0.75" bottom="0.75" header="0.3" footer="0.3"/>
  <pageSetup scale="77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46962-FF6C-4DE5-A08C-C4248AE9910C}">
  <sheetPr>
    <pageSetUpPr fitToPage="1"/>
  </sheetPr>
  <dimension ref="A1:K48"/>
  <sheetViews>
    <sheetView topLeftCell="A25" workbookViewId="0">
      <selection activeCell="F43" sqref="F43"/>
    </sheetView>
  </sheetViews>
  <sheetFormatPr defaultRowHeight="15" x14ac:dyDescent="0.25"/>
  <cols>
    <col min="1" max="1" width="40.7109375" customWidth="1"/>
    <col min="2" max="2" width="13.85546875" customWidth="1"/>
    <col min="3" max="3" width="15.42578125" customWidth="1"/>
    <col min="4" max="5" width="13.85546875" customWidth="1"/>
    <col min="6" max="6" width="13.42578125" customWidth="1"/>
    <col min="7" max="7" width="14.28515625" customWidth="1"/>
    <col min="8" max="8" width="14.5703125" customWidth="1"/>
  </cols>
  <sheetData>
    <row r="1" spans="1:11" x14ac:dyDescent="0.25">
      <c r="A1" s="1" t="s">
        <v>0</v>
      </c>
    </row>
    <row r="2" spans="1:11" x14ac:dyDescent="0.25">
      <c r="A2" s="1" t="s">
        <v>1</v>
      </c>
    </row>
    <row r="3" spans="1:11" x14ac:dyDescent="0.25">
      <c r="A3" s="1" t="s">
        <v>2</v>
      </c>
    </row>
    <row r="4" spans="1:11" x14ac:dyDescent="0.25">
      <c r="A4" s="2">
        <v>44012</v>
      </c>
    </row>
    <row r="5" spans="1:11" x14ac:dyDescent="0.25">
      <c r="K5" s="8"/>
    </row>
    <row r="10" spans="1:11" x14ac:dyDescent="0.25">
      <c r="B10" s="3" t="s">
        <v>3</v>
      </c>
      <c r="C10" t="s">
        <v>3</v>
      </c>
      <c r="D10" s="3" t="s">
        <v>3</v>
      </c>
      <c r="E10" s="3"/>
      <c r="G10" s="3"/>
      <c r="H10" s="3" t="s">
        <v>4</v>
      </c>
    </row>
    <row r="11" spans="1:11" x14ac:dyDescent="0.25">
      <c r="B11" s="3" t="s">
        <v>5</v>
      </c>
      <c r="C11" s="3" t="s">
        <v>6</v>
      </c>
      <c r="D11" s="3" t="s">
        <v>7</v>
      </c>
      <c r="E11" s="3"/>
      <c r="F11" s="3" t="s">
        <v>3</v>
      </c>
      <c r="G11" s="3" t="s">
        <v>8</v>
      </c>
      <c r="H11" s="3" t="s">
        <v>9</v>
      </c>
    </row>
    <row r="12" spans="1:11" x14ac:dyDescent="0.25">
      <c r="B12" s="4" t="s">
        <v>10</v>
      </c>
      <c r="C12" s="4" t="s">
        <v>11</v>
      </c>
      <c r="D12" s="4" t="s">
        <v>12</v>
      </c>
      <c r="E12" s="4" t="s">
        <v>13</v>
      </c>
      <c r="F12" s="4" t="s">
        <v>10</v>
      </c>
      <c r="G12" s="4" t="s">
        <v>10</v>
      </c>
      <c r="H12" s="4" t="s">
        <v>14</v>
      </c>
    </row>
    <row r="14" spans="1:11" x14ac:dyDescent="0.25">
      <c r="A14" t="s">
        <v>15</v>
      </c>
    </row>
    <row r="15" spans="1:11" x14ac:dyDescent="0.25">
      <c r="A15" t="s">
        <v>16</v>
      </c>
    </row>
    <row r="16" spans="1:11" x14ac:dyDescent="0.25">
      <c r="A16" t="s">
        <v>17</v>
      </c>
      <c r="B16" s="9">
        <v>213840</v>
      </c>
      <c r="C16" s="9">
        <f>2970*12</f>
        <v>35640</v>
      </c>
      <c r="D16" s="9"/>
      <c r="E16" s="9"/>
      <c r="F16" s="9">
        <f>+B16+C16+D16-E16</f>
        <v>249480</v>
      </c>
      <c r="G16" s="5">
        <v>249451</v>
      </c>
      <c r="H16" s="5">
        <f>-F16+G16</f>
        <v>-29</v>
      </c>
      <c r="I16" t="s">
        <v>31</v>
      </c>
    </row>
    <row r="17" spans="1:8" x14ac:dyDescent="0.25">
      <c r="A17" t="s">
        <v>18</v>
      </c>
      <c r="B17" s="9"/>
      <c r="C17" s="9"/>
      <c r="D17" s="9"/>
      <c r="E17" s="9"/>
      <c r="F17" s="9"/>
      <c r="G17" s="5"/>
      <c r="H17" s="5"/>
    </row>
    <row r="18" spans="1:8" x14ac:dyDescent="0.25">
      <c r="A18" t="s">
        <v>19</v>
      </c>
      <c r="B18" s="9"/>
      <c r="C18" s="9"/>
      <c r="D18" s="9"/>
      <c r="E18" s="9"/>
      <c r="F18" s="9"/>
      <c r="G18" s="5"/>
      <c r="H18" s="5"/>
    </row>
    <row r="19" spans="1:8" x14ac:dyDescent="0.25">
      <c r="A19" t="s">
        <v>20</v>
      </c>
      <c r="B19" s="9"/>
      <c r="C19" s="9"/>
      <c r="D19" s="9"/>
      <c r="E19" s="9"/>
      <c r="F19" s="9"/>
      <c r="G19" s="5"/>
      <c r="H19" s="5"/>
    </row>
    <row r="20" spans="1:8" x14ac:dyDescent="0.25">
      <c r="A20" t="s">
        <v>22</v>
      </c>
      <c r="B20" s="9"/>
      <c r="C20" s="9"/>
      <c r="D20" s="9"/>
      <c r="E20" s="9"/>
      <c r="F20" s="9"/>
      <c r="G20" s="5"/>
      <c r="H20" s="5"/>
    </row>
    <row r="21" spans="1:8" x14ac:dyDescent="0.25">
      <c r="B21" s="9"/>
      <c r="C21" s="9"/>
      <c r="D21" s="9"/>
      <c r="E21" s="9"/>
      <c r="F21" s="9"/>
      <c r="G21" s="5"/>
      <c r="H21" s="5"/>
    </row>
    <row r="22" spans="1:8" x14ac:dyDescent="0.25">
      <c r="A22" t="s">
        <v>24</v>
      </c>
      <c r="B22" s="9"/>
      <c r="C22" s="9"/>
      <c r="D22" s="9"/>
      <c r="E22" s="9"/>
      <c r="F22" s="9"/>
      <c r="G22" s="5"/>
      <c r="H22" s="5"/>
    </row>
    <row r="23" spans="1:8" x14ac:dyDescent="0.25">
      <c r="A23" t="s">
        <v>25</v>
      </c>
      <c r="B23" s="9"/>
      <c r="C23" s="9"/>
      <c r="D23" s="9"/>
      <c r="E23" s="9"/>
      <c r="F23" s="9"/>
      <c r="G23" s="5"/>
      <c r="H23" s="5"/>
    </row>
    <row r="24" spans="1:8" x14ac:dyDescent="0.25">
      <c r="A24" t="s">
        <v>26</v>
      </c>
      <c r="B24" s="9"/>
      <c r="C24" s="9"/>
      <c r="D24" s="9"/>
      <c r="E24" s="9"/>
      <c r="F24" s="9"/>
      <c r="G24" s="5"/>
      <c r="H24" s="5"/>
    </row>
    <row r="25" spans="1:8" x14ac:dyDescent="0.25">
      <c r="A25" t="s">
        <v>27</v>
      </c>
      <c r="B25" s="9"/>
      <c r="C25" s="9"/>
      <c r="D25" s="9"/>
      <c r="E25" s="9"/>
      <c r="F25" s="9"/>
      <c r="G25" s="5"/>
      <c r="H25" s="5"/>
    </row>
    <row r="26" spans="1:8" x14ac:dyDescent="0.25">
      <c r="A26" t="s">
        <v>28</v>
      </c>
      <c r="B26" s="9">
        <v>28165</v>
      </c>
      <c r="C26" s="9">
        <f>655*12</f>
        <v>7860</v>
      </c>
      <c r="D26" s="9"/>
      <c r="E26" s="9"/>
      <c r="F26" s="9">
        <f>+B26+C26+D26-E26</f>
        <v>36025</v>
      </c>
      <c r="G26" s="5">
        <v>36068</v>
      </c>
      <c r="H26" s="5">
        <f>-F26+G26</f>
        <v>43</v>
      </c>
    </row>
    <row r="27" spans="1:8" x14ac:dyDescent="0.25">
      <c r="A27" t="s">
        <v>32</v>
      </c>
      <c r="B27" s="9"/>
      <c r="C27" s="9"/>
      <c r="D27" s="9"/>
      <c r="E27" s="9"/>
      <c r="F27" s="9"/>
      <c r="G27" s="5"/>
      <c r="H27" s="5"/>
    </row>
    <row r="28" spans="1:8" x14ac:dyDescent="0.25">
      <c r="B28" s="9"/>
      <c r="C28" s="9"/>
      <c r="D28" s="9"/>
      <c r="E28" s="9"/>
      <c r="F28" s="9"/>
      <c r="G28" s="5"/>
      <c r="H28" s="5"/>
    </row>
    <row r="29" spans="1:8" x14ac:dyDescent="0.25">
      <c r="B29" s="7"/>
      <c r="C29" s="7"/>
      <c r="D29" s="7"/>
      <c r="E29" s="7"/>
      <c r="F29" s="7"/>
      <c r="G29" s="5"/>
      <c r="H29" s="5"/>
    </row>
    <row r="30" spans="1:8" x14ac:dyDescent="0.25">
      <c r="A30" t="s">
        <v>33</v>
      </c>
      <c r="B30" s="7"/>
      <c r="C30" s="7"/>
      <c r="D30" s="7"/>
      <c r="E30" s="7"/>
      <c r="F30" s="7"/>
      <c r="G30" s="5"/>
      <c r="H30" s="5"/>
    </row>
    <row r="31" spans="1:8" x14ac:dyDescent="0.25">
      <c r="A31" t="s">
        <v>34</v>
      </c>
      <c r="B31" s="7"/>
      <c r="C31" s="7"/>
      <c r="D31" s="7"/>
      <c r="E31" s="7"/>
      <c r="F31" s="7"/>
      <c r="G31" s="5"/>
      <c r="H31" s="5"/>
    </row>
    <row r="32" spans="1:8" x14ac:dyDescent="0.25">
      <c r="A32" t="s">
        <v>35</v>
      </c>
      <c r="B32" s="7"/>
      <c r="C32" s="7"/>
      <c r="D32" s="7"/>
      <c r="E32" s="7"/>
      <c r="F32" s="7"/>
      <c r="G32" s="5"/>
      <c r="H32" s="5"/>
    </row>
    <row r="33" spans="1:8" x14ac:dyDescent="0.25">
      <c r="A33" t="s">
        <v>27</v>
      </c>
      <c r="B33" s="7"/>
      <c r="C33" s="7"/>
      <c r="D33" s="7"/>
      <c r="E33" s="7"/>
      <c r="F33" s="7"/>
      <c r="G33" s="5"/>
      <c r="H33" s="5"/>
    </row>
    <row r="34" spans="1:8" x14ac:dyDescent="0.25">
      <c r="A34" t="s">
        <v>36</v>
      </c>
      <c r="B34" s="7"/>
      <c r="C34" s="7"/>
      <c r="D34" s="7"/>
      <c r="E34" s="7"/>
      <c r="F34" s="7"/>
      <c r="G34" s="5"/>
      <c r="H34" s="5"/>
    </row>
    <row r="35" spans="1:8" x14ac:dyDescent="0.25">
      <c r="A35" t="s">
        <v>37</v>
      </c>
      <c r="B35" s="9">
        <v>37800</v>
      </c>
      <c r="C35" s="9">
        <f>3150*12</f>
        <v>37800</v>
      </c>
      <c r="D35" s="9"/>
      <c r="E35" s="9"/>
      <c r="F35" s="9">
        <f>+B35+C35+D35-E35</f>
        <v>75600</v>
      </c>
      <c r="G35" s="5">
        <v>75600</v>
      </c>
      <c r="H35" s="5">
        <f>-F35+G35</f>
        <v>0</v>
      </c>
    </row>
    <row r="36" spans="1:8" x14ac:dyDescent="0.25">
      <c r="A36" t="s">
        <v>40</v>
      </c>
      <c r="B36" s="9"/>
      <c r="C36" s="9"/>
      <c r="D36" s="9"/>
      <c r="E36" s="9"/>
      <c r="F36" s="9"/>
      <c r="G36" s="5"/>
      <c r="H36" s="5"/>
    </row>
    <row r="37" spans="1:8" x14ac:dyDescent="0.25">
      <c r="B37" s="9"/>
      <c r="C37" s="9"/>
      <c r="D37" s="9"/>
      <c r="E37" s="9"/>
      <c r="F37" s="9"/>
      <c r="G37" s="5"/>
      <c r="H37" s="5"/>
    </row>
    <row r="38" spans="1:8" x14ac:dyDescent="0.25">
      <c r="B38" s="9"/>
      <c r="C38" s="9"/>
      <c r="D38" s="9"/>
      <c r="E38" s="9"/>
      <c r="F38" s="9"/>
      <c r="G38" s="5"/>
      <c r="H38" s="5"/>
    </row>
    <row r="39" spans="1:8" x14ac:dyDescent="0.25">
      <c r="A39" t="s">
        <v>41</v>
      </c>
      <c r="B39" s="9"/>
      <c r="C39" s="9"/>
      <c r="D39" s="9"/>
      <c r="E39" s="9"/>
      <c r="F39" s="9"/>
      <c r="G39" s="5"/>
      <c r="H39" s="5"/>
    </row>
    <row r="40" spans="1:8" x14ac:dyDescent="0.25">
      <c r="A40" t="s">
        <v>42</v>
      </c>
      <c r="B40" s="9"/>
      <c r="C40" s="9"/>
      <c r="D40" s="9"/>
      <c r="E40" s="9"/>
      <c r="F40" s="9"/>
      <c r="G40" s="5"/>
      <c r="H40" s="5"/>
    </row>
    <row r="41" spans="1:8" x14ac:dyDescent="0.25">
      <c r="A41" t="s">
        <v>43</v>
      </c>
      <c r="B41" s="9"/>
      <c r="C41" s="9"/>
      <c r="D41" s="9"/>
      <c r="E41" s="9"/>
      <c r="F41" s="9"/>
      <c r="G41" s="5"/>
      <c r="H41" s="5"/>
    </row>
    <row r="42" spans="1:8" x14ac:dyDescent="0.25">
      <c r="A42" t="s">
        <v>44</v>
      </c>
      <c r="B42" s="9"/>
      <c r="C42" s="9"/>
      <c r="D42" s="9"/>
      <c r="E42" s="9"/>
      <c r="F42" s="9"/>
      <c r="G42" s="5"/>
      <c r="H42" s="5"/>
    </row>
    <row r="43" spans="1:8" x14ac:dyDescent="0.25">
      <c r="A43" t="s">
        <v>45</v>
      </c>
      <c r="B43" s="9"/>
      <c r="C43" s="9"/>
      <c r="D43" s="9"/>
      <c r="E43" s="9"/>
      <c r="F43" s="9">
        <v>31300</v>
      </c>
      <c r="G43" s="5">
        <v>31300</v>
      </c>
      <c r="H43" s="5">
        <f>-F43+G43</f>
        <v>0</v>
      </c>
    </row>
    <row r="44" spans="1:8" x14ac:dyDescent="0.25">
      <c r="A44" t="s">
        <v>46</v>
      </c>
      <c r="B44" s="7"/>
      <c r="C44" s="7"/>
      <c r="D44" s="7"/>
      <c r="E44" s="7"/>
      <c r="F44" s="7"/>
      <c r="G44" s="5"/>
      <c r="H44" s="5"/>
    </row>
    <row r="45" spans="1:8" x14ac:dyDescent="0.25">
      <c r="B45" s="7"/>
      <c r="C45" s="7"/>
      <c r="D45" s="7"/>
      <c r="E45" s="7"/>
      <c r="F45" s="7"/>
      <c r="G45" s="5"/>
      <c r="H45" s="5"/>
    </row>
    <row r="46" spans="1:8" x14ac:dyDescent="0.25">
      <c r="B46" s="7"/>
      <c r="C46" s="7"/>
      <c r="D46" s="7"/>
      <c r="E46" s="7"/>
      <c r="F46" s="7"/>
      <c r="G46" s="5"/>
      <c r="H46" s="5"/>
    </row>
    <row r="47" spans="1:8" ht="15.75" thickBot="1" x14ac:dyDescent="0.3">
      <c r="A47" t="s">
        <v>39</v>
      </c>
      <c r="B47" s="7"/>
      <c r="C47" s="7"/>
      <c r="D47" s="7"/>
      <c r="E47" s="7"/>
      <c r="F47" s="6">
        <f>SUM(F16:F46)</f>
        <v>392405</v>
      </c>
      <c r="G47" s="6">
        <f>SUM(G16:G46)</f>
        <v>392419</v>
      </c>
      <c r="H47" s="5"/>
    </row>
    <row r="48" spans="1:8" ht="15.75" thickTop="1" x14ac:dyDescent="0.25">
      <c r="B48" s="7"/>
      <c r="C48" s="7"/>
      <c r="D48" s="7"/>
      <c r="E48" s="7"/>
      <c r="F48" s="7"/>
      <c r="G48" s="5"/>
      <c r="H48" s="5"/>
    </row>
  </sheetData>
  <pageMargins left="0.7" right="0.7" top="0.75" bottom="0.75" header="0.3" footer="0.3"/>
  <pageSetup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3459D-94FA-45AA-9657-BBDCC6EF834C}">
  <sheetPr>
    <pageSetUpPr fitToPage="1"/>
  </sheetPr>
  <dimension ref="A1:K52"/>
  <sheetViews>
    <sheetView tabSelected="1" topLeftCell="A25" workbookViewId="0">
      <selection activeCell="A53" sqref="A53"/>
    </sheetView>
  </sheetViews>
  <sheetFormatPr defaultRowHeight="15" x14ac:dyDescent="0.25"/>
  <cols>
    <col min="1" max="1" width="40.7109375" customWidth="1"/>
    <col min="2" max="2" width="13.85546875" customWidth="1"/>
    <col min="3" max="3" width="15.42578125" customWidth="1"/>
    <col min="4" max="5" width="13.85546875" customWidth="1"/>
    <col min="6" max="6" width="13.42578125" customWidth="1"/>
    <col min="7" max="7" width="14.28515625" customWidth="1"/>
    <col min="8" max="8" width="14.5703125" customWidth="1"/>
  </cols>
  <sheetData>
    <row r="1" spans="1:11" x14ac:dyDescent="0.25">
      <c r="A1" s="1" t="s">
        <v>0</v>
      </c>
    </row>
    <row r="2" spans="1:11" x14ac:dyDescent="0.25">
      <c r="A2" s="1" t="s">
        <v>1</v>
      </c>
    </row>
    <row r="3" spans="1:11" x14ac:dyDescent="0.25">
      <c r="A3" s="1" t="s">
        <v>2</v>
      </c>
    </row>
    <row r="4" spans="1:11" x14ac:dyDescent="0.25">
      <c r="A4" s="2">
        <v>44377</v>
      </c>
    </row>
    <row r="5" spans="1:11" x14ac:dyDescent="0.25">
      <c r="K5" s="8"/>
    </row>
    <row r="10" spans="1:11" x14ac:dyDescent="0.25">
      <c r="B10" s="3" t="s">
        <v>3</v>
      </c>
      <c r="C10" s="3" t="s">
        <v>3</v>
      </c>
      <c r="D10" s="3" t="s">
        <v>3</v>
      </c>
      <c r="E10" s="3"/>
      <c r="G10" s="3"/>
      <c r="H10" s="3" t="s">
        <v>4</v>
      </c>
    </row>
    <row r="11" spans="1:11" x14ac:dyDescent="0.25">
      <c r="B11" s="3" t="s">
        <v>5</v>
      </c>
      <c r="C11" s="3" t="s">
        <v>6</v>
      </c>
      <c r="D11" s="3" t="s">
        <v>7</v>
      </c>
      <c r="E11" s="3"/>
      <c r="F11" s="3" t="s">
        <v>3</v>
      </c>
      <c r="G11" s="3" t="s">
        <v>8</v>
      </c>
      <c r="H11" s="3" t="s">
        <v>9</v>
      </c>
    </row>
    <row r="12" spans="1:11" x14ac:dyDescent="0.25">
      <c r="B12" s="4" t="s">
        <v>10</v>
      </c>
      <c r="C12" s="4" t="s">
        <v>11</v>
      </c>
      <c r="D12" s="4" t="s">
        <v>12</v>
      </c>
      <c r="E12" s="4" t="s">
        <v>13</v>
      </c>
      <c r="F12" s="4" t="s">
        <v>10</v>
      </c>
      <c r="G12" s="4" t="s">
        <v>10</v>
      </c>
      <c r="H12" s="4" t="s">
        <v>14</v>
      </c>
    </row>
    <row r="14" spans="1:11" x14ac:dyDescent="0.25">
      <c r="A14" t="s">
        <v>15</v>
      </c>
    </row>
    <row r="15" spans="1:11" x14ac:dyDescent="0.25">
      <c r="A15" t="s">
        <v>16</v>
      </c>
    </row>
    <row r="16" spans="1:11" x14ac:dyDescent="0.25">
      <c r="A16" t="s">
        <v>17</v>
      </c>
      <c r="B16" s="9">
        <v>249480</v>
      </c>
      <c r="C16" s="9">
        <f>2970*12</f>
        <v>35640</v>
      </c>
      <c r="D16" s="9"/>
      <c r="E16" s="9"/>
      <c r="F16" s="9">
        <f>+B16+C16+D16-E16</f>
        <v>285120</v>
      </c>
      <c r="G16" s="5">
        <v>285091</v>
      </c>
      <c r="H16" s="5">
        <f>-F16+G16</f>
        <v>-29</v>
      </c>
      <c r="I16" t="s">
        <v>31</v>
      </c>
    </row>
    <row r="17" spans="1:8" x14ac:dyDescent="0.25">
      <c r="A17" t="s">
        <v>18</v>
      </c>
      <c r="B17" s="9"/>
      <c r="C17" s="9"/>
      <c r="D17" s="9"/>
      <c r="E17" s="9"/>
      <c r="F17" s="9"/>
      <c r="G17" s="5"/>
      <c r="H17" s="5"/>
    </row>
    <row r="18" spans="1:8" x14ac:dyDescent="0.25">
      <c r="A18" t="s">
        <v>19</v>
      </c>
      <c r="B18" s="9"/>
      <c r="C18" s="9"/>
      <c r="D18" s="9"/>
      <c r="E18" s="9"/>
      <c r="F18" s="9"/>
      <c r="G18" s="5"/>
      <c r="H18" s="5"/>
    </row>
    <row r="19" spans="1:8" x14ac:dyDescent="0.25">
      <c r="A19" t="s">
        <v>20</v>
      </c>
      <c r="B19" s="9"/>
      <c r="C19" s="9"/>
      <c r="D19" s="9"/>
      <c r="E19" s="9"/>
      <c r="F19" s="9"/>
      <c r="G19" s="5"/>
      <c r="H19" s="5"/>
    </row>
    <row r="20" spans="1:8" x14ac:dyDescent="0.25">
      <c r="A20" t="s">
        <v>22</v>
      </c>
      <c r="B20" s="9"/>
      <c r="C20" s="9"/>
      <c r="D20" s="9"/>
      <c r="E20" s="9"/>
      <c r="F20" s="9"/>
      <c r="G20" s="5"/>
      <c r="H20" s="5"/>
    </row>
    <row r="21" spans="1:8" x14ac:dyDescent="0.25">
      <c r="B21" s="9"/>
      <c r="C21" s="9"/>
      <c r="D21" s="9"/>
      <c r="E21" s="9"/>
      <c r="F21" s="9"/>
      <c r="G21" s="5"/>
      <c r="H21" s="5"/>
    </row>
    <row r="22" spans="1:8" x14ac:dyDescent="0.25">
      <c r="A22" t="s">
        <v>24</v>
      </c>
      <c r="B22" s="9"/>
      <c r="C22" s="9"/>
      <c r="D22" s="9"/>
      <c r="E22" s="9"/>
      <c r="F22" s="9"/>
      <c r="G22" s="5"/>
      <c r="H22" s="5"/>
    </row>
    <row r="23" spans="1:8" x14ac:dyDescent="0.25">
      <c r="A23" t="s">
        <v>25</v>
      </c>
      <c r="B23" s="9"/>
      <c r="C23" s="9"/>
      <c r="D23" s="9"/>
      <c r="E23" s="9"/>
      <c r="F23" s="9"/>
      <c r="G23" s="5"/>
      <c r="H23" s="5"/>
    </row>
    <row r="24" spans="1:8" x14ac:dyDescent="0.25">
      <c r="A24" t="s">
        <v>26</v>
      </c>
      <c r="B24" s="9"/>
      <c r="C24" s="9"/>
      <c r="D24" s="9"/>
      <c r="E24" s="9"/>
      <c r="F24" s="9"/>
      <c r="G24" s="5"/>
      <c r="H24" s="5"/>
    </row>
    <row r="25" spans="1:8" x14ac:dyDescent="0.25">
      <c r="A25" t="s">
        <v>27</v>
      </c>
      <c r="B25" s="9"/>
      <c r="C25" s="9"/>
      <c r="D25" s="9"/>
      <c r="E25" s="9"/>
      <c r="F25" s="9"/>
      <c r="G25" s="5"/>
      <c r="H25" s="5"/>
    </row>
    <row r="26" spans="1:8" x14ac:dyDescent="0.25">
      <c r="A26" t="s">
        <v>28</v>
      </c>
      <c r="B26" s="9">
        <v>36025</v>
      </c>
      <c r="C26" s="9">
        <f>655*12</f>
        <v>7860</v>
      </c>
      <c r="D26" s="9"/>
      <c r="E26" s="9"/>
      <c r="F26" s="9">
        <f>+B26+C26+D26-E26</f>
        <v>43885</v>
      </c>
      <c r="G26" s="5">
        <v>43944</v>
      </c>
      <c r="H26" s="5">
        <f>-F26+G26</f>
        <v>59</v>
      </c>
    </row>
    <row r="27" spans="1:8" x14ac:dyDescent="0.25">
      <c r="A27" t="s">
        <v>32</v>
      </c>
      <c r="B27" s="9"/>
      <c r="C27" s="9"/>
      <c r="D27" s="9"/>
      <c r="E27" s="9"/>
      <c r="F27" s="9"/>
      <c r="G27" s="5"/>
      <c r="H27" s="5"/>
    </row>
    <row r="28" spans="1:8" x14ac:dyDescent="0.25">
      <c r="B28" s="9"/>
      <c r="C28" s="9"/>
      <c r="D28" s="9"/>
      <c r="E28" s="9"/>
      <c r="F28" s="9"/>
      <c r="G28" s="5"/>
      <c r="H28" s="5"/>
    </row>
    <row r="29" spans="1:8" x14ac:dyDescent="0.25">
      <c r="B29" s="7"/>
      <c r="C29" s="7"/>
      <c r="D29" s="7"/>
      <c r="E29" s="7"/>
      <c r="F29" s="7"/>
      <c r="G29" s="5"/>
      <c r="H29" s="5"/>
    </row>
    <row r="30" spans="1:8" x14ac:dyDescent="0.25">
      <c r="A30" t="s">
        <v>33</v>
      </c>
      <c r="B30" s="7"/>
      <c r="C30" s="7"/>
      <c r="D30" s="7"/>
      <c r="E30" s="7"/>
      <c r="F30" s="7"/>
      <c r="G30" s="5"/>
      <c r="H30" s="5"/>
    </row>
    <row r="31" spans="1:8" x14ac:dyDescent="0.25">
      <c r="A31" t="s">
        <v>34</v>
      </c>
      <c r="B31" s="7"/>
      <c r="C31" s="7"/>
      <c r="D31" s="7"/>
      <c r="E31" s="7"/>
      <c r="F31" s="7"/>
      <c r="G31" s="5"/>
      <c r="H31" s="5"/>
    </row>
    <row r="32" spans="1:8" x14ac:dyDescent="0.25">
      <c r="A32" t="s">
        <v>35</v>
      </c>
      <c r="B32" s="7"/>
      <c r="C32" s="7"/>
      <c r="D32" s="7"/>
      <c r="E32" s="7"/>
      <c r="F32" s="7"/>
      <c r="G32" s="5"/>
      <c r="H32" s="5"/>
    </row>
    <row r="33" spans="1:10" x14ac:dyDescent="0.25">
      <c r="A33" t="s">
        <v>27</v>
      </c>
      <c r="B33" s="7"/>
      <c r="C33" s="7"/>
      <c r="D33" s="7"/>
      <c r="E33" s="7"/>
      <c r="F33" s="7"/>
      <c r="G33" s="5"/>
      <c r="H33" s="5"/>
    </row>
    <row r="34" spans="1:10" x14ac:dyDescent="0.25">
      <c r="A34" t="s">
        <v>36</v>
      </c>
      <c r="B34" s="7"/>
      <c r="C34" s="7"/>
      <c r="D34" s="7"/>
      <c r="E34" s="7"/>
      <c r="F34" s="7"/>
      <c r="G34" s="5"/>
      <c r="H34" s="5"/>
    </row>
    <row r="35" spans="1:10" x14ac:dyDescent="0.25">
      <c r="A35" t="s">
        <v>37</v>
      </c>
      <c r="B35" s="9">
        <v>75600</v>
      </c>
      <c r="C35" s="9">
        <f>3150*12</f>
        <v>37800</v>
      </c>
      <c r="D35" s="9"/>
      <c r="E35" s="9"/>
      <c r="F35" s="9">
        <f>+B35+C35+D35-E35</f>
        <v>113400</v>
      </c>
      <c r="G35" s="5">
        <v>113400</v>
      </c>
      <c r="H35" s="5">
        <f>-F35+G35</f>
        <v>0</v>
      </c>
    </row>
    <row r="36" spans="1:10" x14ac:dyDescent="0.25">
      <c r="A36" t="s">
        <v>40</v>
      </c>
      <c r="B36" s="9"/>
      <c r="C36" s="9"/>
      <c r="D36" s="9"/>
      <c r="E36" s="9"/>
      <c r="F36" s="9"/>
      <c r="G36" s="5"/>
      <c r="H36" s="5"/>
    </row>
    <row r="37" spans="1:10" x14ac:dyDescent="0.25">
      <c r="B37" s="9"/>
      <c r="C37" s="9"/>
      <c r="D37" s="9"/>
      <c r="E37" s="9"/>
      <c r="F37" s="9"/>
      <c r="G37" s="5"/>
      <c r="H37" s="5"/>
    </row>
    <row r="38" spans="1:10" x14ac:dyDescent="0.25">
      <c r="B38" s="9"/>
      <c r="C38" s="9"/>
      <c r="D38" s="9"/>
      <c r="E38" s="9"/>
      <c r="F38" s="9"/>
      <c r="G38" s="5"/>
      <c r="H38" s="5"/>
    </row>
    <row r="39" spans="1:10" x14ac:dyDescent="0.25">
      <c r="A39" t="s">
        <v>41</v>
      </c>
      <c r="B39" s="9"/>
      <c r="C39" s="9"/>
      <c r="D39" s="9"/>
      <c r="E39" s="9"/>
      <c r="F39" s="9"/>
      <c r="G39" s="5"/>
      <c r="H39" s="5"/>
    </row>
    <row r="40" spans="1:10" x14ac:dyDescent="0.25">
      <c r="A40" t="s">
        <v>42</v>
      </c>
      <c r="B40" s="9"/>
      <c r="C40" s="9"/>
      <c r="D40" s="9"/>
      <c r="E40" s="9"/>
      <c r="F40" s="9"/>
      <c r="G40" s="5"/>
      <c r="H40" s="5"/>
    </row>
    <row r="41" spans="1:10" x14ac:dyDescent="0.25">
      <c r="A41" t="s">
        <v>43</v>
      </c>
      <c r="B41" s="9"/>
      <c r="C41" s="9"/>
      <c r="D41" s="9"/>
      <c r="E41" s="9"/>
      <c r="F41" s="9"/>
      <c r="G41" s="5"/>
      <c r="H41" s="5"/>
    </row>
    <row r="42" spans="1:10" x14ac:dyDescent="0.25">
      <c r="A42" t="s">
        <v>44</v>
      </c>
      <c r="B42" s="9"/>
      <c r="C42" s="9"/>
      <c r="D42" s="9"/>
      <c r="E42" s="9"/>
      <c r="F42" s="9"/>
      <c r="G42" s="5"/>
      <c r="H42" s="5"/>
    </row>
    <row r="43" spans="1:10" x14ac:dyDescent="0.25">
      <c r="A43" t="s">
        <v>45</v>
      </c>
      <c r="B43" s="9">
        <v>31300</v>
      </c>
      <c r="C43" s="9"/>
      <c r="D43" s="9"/>
      <c r="E43" s="9"/>
      <c r="F43" s="9">
        <f>+B43+C43+D43-E43</f>
        <v>31300</v>
      </c>
      <c r="G43" s="5">
        <v>31456.97</v>
      </c>
      <c r="H43" s="5">
        <f>-F43+G43</f>
        <v>156.97000000000116</v>
      </c>
      <c r="J43" t="s">
        <v>47</v>
      </c>
    </row>
    <row r="44" spans="1:10" x14ac:dyDescent="0.25">
      <c r="A44" t="s">
        <v>46</v>
      </c>
      <c r="B44" s="7"/>
      <c r="C44" s="7"/>
      <c r="D44" s="7"/>
      <c r="E44" s="7"/>
      <c r="F44" s="7"/>
      <c r="G44" s="5"/>
      <c r="H44" s="5"/>
    </row>
    <row r="45" spans="1:10" x14ac:dyDescent="0.25">
      <c r="B45" s="7"/>
      <c r="C45" s="7"/>
      <c r="D45" s="7"/>
      <c r="E45" s="7"/>
      <c r="F45" s="7"/>
      <c r="G45" s="5"/>
      <c r="H45" s="5"/>
    </row>
    <row r="46" spans="1:10" x14ac:dyDescent="0.25">
      <c r="B46" s="7"/>
      <c r="C46" s="7"/>
      <c r="D46" s="7"/>
      <c r="E46" s="7"/>
      <c r="F46" s="7"/>
      <c r="G46" s="5"/>
      <c r="H46" s="5"/>
    </row>
    <row r="47" spans="1:10" ht="15.75" thickBot="1" x14ac:dyDescent="0.3">
      <c r="A47" t="s">
        <v>39</v>
      </c>
      <c r="B47" s="7"/>
      <c r="C47" s="7"/>
      <c r="D47" s="7"/>
      <c r="E47" s="7"/>
      <c r="F47" s="6">
        <f>SUM(F16:F46)</f>
        <v>473705</v>
      </c>
      <c r="G47" s="6">
        <f>SUM(G16:G46)</f>
        <v>473891.97</v>
      </c>
      <c r="H47" s="5"/>
    </row>
    <row r="48" spans="1:10" ht="15.75" thickTop="1" x14ac:dyDescent="0.25">
      <c r="B48" s="7"/>
      <c r="C48" s="7"/>
      <c r="D48" s="7"/>
      <c r="E48" s="7"/>
      <c r="F48" s="7"/>
      <c r="G48" s="5"/>
      <c r="H48" s="5"/>
    </row>
    <row r="52" spans="1:1" x14ac:dyDescent="0.25">
      <c r="A52" t="s">
        <v>48</v>
      </c>
    </row>
  </sheetData>
  <pageMargins left="0.7" right="0.7" top="0.75" bottom="0.75" header="0.3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2015</vt:lpstr>
      <vt:lpstr>2016</vt:lpstr>
      <vt:lpstr>2017</vt:lpstr>
      <vt:lpstr>2018</vt:lpstr>
      <vt:lpstr>2019</vt:lpstr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Amanda Lamb</cp:lastModifiedBy>
  <cp:lastPrinted>2021-08-11T11:32:04Z</cp:lastPrinted>
  <dcterms:created xsi:type="dcterms:W3CDTF">2013-10-01T17:10:29Z</dcterms:created>
  <dcterms:modified xsi:type="dcterms:W3CDTF">2022-12-01T20:28:13Z</dcterms:modified>
</cp:coreProperties>
</file>