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-my.sharepoint.com/personal/krista_citron_amwater_com/Documents/QIP PSC Docs/"/>
    </mc:Choice>
  </mc:AlternateContent>
  <xr:revisionPtr revIDLastSave="11" documentId="8_{67F9E950-52AF-4054-B5B0-E8CD20C33225}" xr6:coauthVersionLast="47" xr6:coauthVersionMax="47" xr10:uidLastSave="{DC141886-A4C1-4968-9A94-8DAD6A647082}"/>
  <bookViews>
    <workbookView xWindow="-28920" yWindow="-120" windowWidth="29040" windowHeight="15840" xr2:uid="{20A624BF-41A3-4CB5-92C7-14C7F36A2841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3" i="1"/>
  <c r="O4" i="1"/>
  <c r="O9" i="1"/>
  <c r="O10" i="1"/>
  <c r="O11" i="1"/>
  <c r="O3" i="1"/>
  <c r="M3" i="1"/>
  <c r="K4" i="1"/>
  <c r="K3" i="1"/>
  <c r="I3" i="1"/>
  <c r="G3" i="1"/>
  <c r="E3" i="1"/>
  <c r="P12" i="1" l="1"/>
  <c r="B12" i="1"/>
</calcChain>
</file>

<file path=xl/sharedStrings.xml><?xml version="1.0" encoding="utf-8"?>
<sst xmlns="http://schemas.openxmlformats.org/spreadsheetml/2006/main" count="40" uniqueCount="31">
  <si>
    <t>Miles of Material</t>
  </si>
  <si>
    <t>Percentage of System</t>
  </si>
  <si>
    <t>Original Table</t>
  </si>
  <si>
    <t>QIP 1 Proposed</t>
  </si>
  <si>
    <t>QIP 2 Proposed</t>
  </si>
  <si>
    <t>Total</t>
  </si>
  <si>
    <t>Material Type</t>
  </si>
  <si>
    <t>Ductile Iron</t>
  </si>
  <si>
    <t>Asbestos Cement</t>
  </si>
  <si>
    <t>Cast Iron Unlined</t>
  </si>
  <si>
    <t>Cast Iron Lined</t>
  </si>
  <si>
    <t>Galvanized</t>
  </si>
  <si>
    <t>Other (Brass, Lead, Steel)</t>
  </si>
  <si>
    <t>Unknown</t>
  </si>
  <si>
    <t>QIP 1 Actual</t>
  </si>
  <si>
    <t>October 2022 Total</t>
  </si>
  <si>
    <t>Concrete/Cement</t>
  </si>
  <si>
    <t>1 - At the time QIP Year 1 began, July 1, 2020.</t>
  </si>
  <si>
    <t>2 - At the time QIP Year 2 began, July 1, 2021.</t>
  </si>
  <si>
    <t>QIP 3 Proposed</t>
  </si>
  <si>
    <t>3 - At the time QIP Year 3 began, July 1, 2022.</t>
  </si>
  <si>
    <t>4 - Includes acquisitions of North Middletown and Eastern Rockcastle water systems.</t>
  </si>
  <si>
    <t>5 - During the same QIP time periods of July 1, 2020 to June 30, 2022.</t>
  </si>
  <si>
    <t>PVC/Plastic</t>
  </si>
  <si>
    <t>QIP 2 Actual</t>
  </si>
  <si>
    <r>
      <t>Non-QIP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</si>
  <si>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Percentage of System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</si>
  <si>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Percentage of System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</si>
  <si>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Percentage of System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</si>
  <si>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Miles of Material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</si>
  <si>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Percentage of System</t>
    </r>
    <r>
      <rPr>
        <b/>
        <vertAlign val="superscript"/>
        <sz val="11"/>
        <color theme="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</si>
</sst>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3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73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4FB-02DF-4AAE-AA9C-306512ACF21F}">
  <dimension ref="A1:Q18"/>
  <sheetViews>
    <sheetView tabSelected="1" zoomScale="110" zoomScaleNormal="110" workbookViewId="0">
      <selection activeCell="L18" sqref="L18"/>
    </sheetView>
  </sheetViews>
  <sheetFormatPr defaultRowHeight="15" x14ac:dyDescent="0.25"/>
  <cols>
    <col min="1" max="1" width="23.7109375" bestFit="1" customWidth="1"/>
    <col min="2" max="17" width="11.7109375" customWidth="1"/>
    <col min="22" max="22" width="23.7109375" bestFit="1" customWidth="1"/>
  </cols>
  <sheetData>
    <row r="1" spans="1:17" ht="17.25" x14ac:dyDescent="0.25">
      <c r="A1" s="12"/>
      <c r="B1" s="13" t="s">
        <v>2</v>
      </c>
      <c r="C1" s="13"/>
      <c r="D1" s="13" t="s">
        <v>3</v>
      </c>
      <c r="E1" s="13"/>
      <c r="F1" s="13" t="s">
        <v>14</v>
      </c>
      <c r="G1" s="13"/>
      <c r="H1" s="14" t="s">
        <v>4</v>
      </c>
      <c r="I1" s="14"/>
      <c r="J1" s="14" t="s">
        <v>24</v>
      </c>
      <c r="K1" s="14"/>
      <c r="L1" s="14" t="s">
        <v>19</v>
      </c>
      <c r="M1" s="14"/>
      <c r="N1" s="14" t="s">
        <v>25</v>
      </c>
      <c r="O1" s="14"/>
      <c r="P1" s="13" t="s">
        <v>15</v>
      </c>
      <c r="Q1" s="13"/>
    </row>
    <row r="2" spans="1:17" ht="32.25" x14ac:dyDescent="0.25">
      <c r="A2" s="15" t="s">
        <v>6</v>
      </c>
      <c r="B2" s="15" t="s">
        <v>0</v>
      </c>
      <c r="C2" s="15" t="s">
        <v>1</v>
      </c>
      <c r="D2" s="15" t="s">
        <v>0</v>
      </c>
      <c r="E2" s="15" t="s">
        <v>26</v>
      </c>
      <c r="F2" s="15" t="s">
        <v>0</v>
      </c>
      <c r="G2" s="15" t="s">
        <v>26</v>
      </c>
      <c r="H2" s="16" t="s">
        <v>0</v>
      </c>
      <c r="I2" s="16" t="s">
        <v>27</v>
      </c>
      <c r="J2" s="16" t="s">
        <v>0</v>
      </c>
      <c r="K2" s="16" t="s">
        <v>27</v>
      </c>
      <c r="L2" s="16" t="s">
        <v>0</v>
      </c>
      <c r="M2" s="16" t="s">
        <v>28</v>
      </c>
      <c r="N2" s="15" t="s">
        <v>29</v>
      </c>
      <c r="O2" s="15" t="s">
        <v>30</v>
      </c>
      <c r="P2" s="15" t="s">
        <v>0</v>
      </c>
      <c r="Q2" s="15" t="s">
        <v>1</v>
      </c>
    </row>
    <row r="3" spans="1:17" x14ac:dyDescent="0.25">
      <c r="A3" s="1" t="s">
        <v>7</v>
      </c>
      <c r="B3" s="2">
        <v>897.8</v>
      </c>
      <c r="C3" s="9">
        <v>0.441</v>
      </c>
      <c r="D3" s="2">
        <v>6.0909000000000004</v>
      </c>
      <c r="E3" s="10">
        <f>(D3/2315.55)</f>
        <v>2.6304333743603033E-3</v>
      </c>
      <c r="F3" s="5">
        <v>5.9249999999999998</v>
      </c>
      <c r="G3" s="10">
        <f>(F3/2327.18)</f>
        <v>2.5459998796827062E-3</v>
      </c>
      <c r="H3" s="5">
        <v>14.9</v>
      </c>
      <c r="I3" s="10">
        <f>(H3/2327.18)</f>
        <v>6.4025988535480714E-3</v>
      </c>
      <c r="J3" s="8">
        <v>14.4</v>
      </c>
      <c r="K3" s="10">
        <f>(J3/2327.18)</f>
        <v>6.1877465430263245E-3</v>
      </c>
      <c r="L3" s="5">
        <v>12.1</v>
      </c>
      <c r="M3" s="10">
        <f>(L3/2349.82)</f>
        <v>5.1493305870236863E-3</v>
      </c>
      <c r="N3" s="2">
        <v>12.517899999999999</v>
      </c>
      <c r="O3" s="10">
        <f>(N3/2349.82)</f>
        <v>5.3271739963060994E-3</v>
      </c>
      <c r="P3" s="5">
        <v>958.3</v>
      </c>
      <c r="Q3" s="11">
        <f>(P3/$P$12)</f>
        <v>0.40752910337430948</v>
      </c>
    </row>
    <row r="4" spans="1:17" x14ac:dyDescent="0.25">
      <c r="A4" s="1" t="s">
        <v>23</v>
      </c>
      <c r="B4" s="2">
        <v>441.1</v>
      </c>
      <c r="C4" s="9">
        <v>0.216</v>
      </c>
      <c r="D4" s="2"/>
      <c r="E4" s="2"/>
      <c r="F4" s="2"/>
      <c r="G4" s="3"/>
      <c r="H4" s="6"/>
      <c r="I4" s="7"/>
      <c r="J4" s="8">
        <v>0.04</v>
      </c>
      <c r="K4" s="10">
        <f>(J4/2327.18)</f>
        <v>1.718818484173979E-5</v>
      </c>
      <c r="L4" s="3"/>
      <c r="M4" s="7"/>
      <c r="N4" s="5">
        <v>1.2569999999999999</v>
      </c>
      <c r="O4" s="10">
        <f t="shared" ref="O4:O11" si="0">(N4/2349.82)</f>
        <v>5.3493459073460938E-4</v>
      </c>
      <c r="P4" s="5">
        <v>564.79999999999995</v>
      </c>
      <c r="Q4" s="11">
        <f t="shared" ref="Q4:Q11" si="1">(P4/$P$12)</f>
        <v>0.24018828924742774</v>
      </c>
    </row>
    <row r="5" spans="1:17" x14ac:dyDescent="0.25">
      <c r="A5" s="1" t="s">
        <v>8</v>
      </c>
      <c r="B5" s="2">
        <v>338.2</v>
      </c>
      <c r="C5" s="9">
        <v>0.16600000000000001</v>
      </c>
      <c r="D5" s="2"/>
      <c r="E5" s="2"/>
      <c r="F5" s="2"/>
      <c r="G5" s="3"/>
      <c r="H5" s="2"/>
      <c r="I5" s="7"/>
      <c r="J5" s="8"/>
      <c r="K5" s="8"/>
      <c r="L5" s="3"/>
      <c r="M5" s="7"/>
      <c r="N5" s="8"/>
      <c r="O5" s="10"/>
      <c r="P5" s="5">
        <v>326.87200000000001</v>
      </c>
      <c r="Q5" s="11">
        <f t="shared" si="1"/>
        <v>0.13900642082663811</v>
      </c>
    </row>
    <row r="6" spans="1:17" x14ac:dyDescent="0.25">
      <c r="A6" s="1" t="s">
        <v>9</v>
      </c>
      <c r="B6" s="2">
        <v>176.8</v>
      </c>
      <c r="C6" s="9">
        <v>8.6999999999999994E-2</v>
      </c>
      <c r="D6" s="2"/>
      <c r="E6" s="2"/>
      <c r="F6" s="2"/>
      <c r="G6" s="3"/>
      <c r="H6" s="2"/>
      <c r="I6" s="7"/>
      <c r="J6" s="8"/>
      <c r="K6" s="8"/>
      <c r="L6" s="3"/>
      <c r="M6" s="7"/>
      <c r="N6" s="8"/>
      <c r="O6" s="10"/>
      <c r="P6" s="5">
        <v>212.3</v>
      </c>
      <c r="Q6" s="11">
        <f t="shared" si="1"/>
        <v>9.028323974367726E-2</v>
      </c>
    </row>
    <row r="7" spans="1:17" x14ac:dyDescent="0.25">
      <c r="A7" s="1" t="s">
        <v>10</v>
      </c>
      <c r="B7" s="2">
        <v>133.5</v>
      </c>
      <c r="C7" s="9">
        <v>6.6000000000000003E-2</v>
      </c>
      <c r="D7" s="2"/>
      <c r="E7" s="2"/>
      <c r="F7" s="2"/>
      <c r="G7" s="3"/>
      <c r="H7" s="2"/>
      <c r="I7" s="7"/>
      <c r="J7" s="8"/>
      <c r="K7" s="8"/>
      <c r="L7" s="3"/>
      <c r="M7" s="7"/>
      <c r="N7" s="8"/>
      <c r="O7" s="10"/>
      <c r="P7" s="5">
        <v>148.6</v>
      </c>
      <c r="Q7" s="11">
        <f t="shared" si="1"/>
        <v>6.3194015195056241E-2</v>
      </c>
    </row>
    <row r="8" spans="1:17" x14ac:dyDescent="0.25">
      <c r="A8" s="1" t="s">
        <v>16</v>
      </c>
      <c r="B8" s="2">
        <v>34.799999999999997</v>
      </c>
      <c r="C8" s="9">
        <v>1.7000000000000001E-2</v>
      </c>
      <c r="D8" s="2"/>
      <c r="E8" s="2"/>
      <c r="F8" s="2"/>
      <c r="G8" s="3"/>
      <c r="H8" s="2"/>
      <c r="I8" s="7"/>
      <c r="J8" s="8"/>
      <c r="K8" s="8"/>
      <c r="L8" s="3"/>
      <c r="M8" s="7"/>
      <c r="N8" s="8"/>
      <c r="O8" s="10"/>
      <c r="P8" s="5">
        <v>17.140499999999999</v>
      </c>
      <c r="Q8" s="11">
        <f t="shared" si="1"/>
        <v>7.2892127688483277E-3</v>
      </c>
    </row>
    <row r="9" spans="1:17" x14ac:dyDescent="0.25">
      <c r="A9" s="1" t="s">
        <v>11</v>
      </c>
      <c r="B9" s="2">
        <v>3.2</v>
      </c>
      <c r="C9" s="9">
        <v>2E-3</v>
      </c>
      <c r="D9" s="2"/>
      <c r="E9" s="2"/>
      <c r="F9" s="2"/>
      <c r="G9" s="3"/>
      <c r="H9" s="2"/>
      <c r="I9" s="7"/>
      <c r="J9" s="8"/>
      <c r="K9" s="8"/>
      <c r="L9" s="3"/>
      <c r="M9" s="7"/>
      <c r="N9" s="8">
        <v>1E-3</v>
      </c>
      <c r="O9" s="10">
        <f t="shared" si="0"/>
        <v>4.2556451132427165E-7</v>
      </c>
      <c r="P9" s="5">
        <v>3.2759999999999998</v>
      </c>
      <c r="Q9" s="11">
        <f t="shared" si="1"/>
        <v>1.3931601196433662E-3</v>
      </c>
    </row>
    <row r="10" spans="1:17" x14ac:dyDescent="0.25">
      <c r="A10" s="1" t="s">
        <v>12</v>
      </c>
      <c r="B10" s="2">
        <v>2.4</v>
      </c>
      <c r="C10" s="9">
        <v>1E-3</v>
      </c>
      <c r="D10" s="2"/>
      <c r="E10" s="2"/>
      <c r="F10" s="2"/>
      <c r="G10" s="3"/>
      <c r="H10" s="6"/>
      <c r="I10" s="7"/>
      <c r="J10" s="8"/>
      <c r="K10" s="8"/>
      <c r="L10" s="3"/>
      <c r="M10" s="7"/>
      <c r="N10" s="8">
        <v>1E-3</v>
      </c>
      <c r="O10" s="10">
        <f t="shared" si="0"/>
        <v>4.2556451132427165E-7</v>
      </c>
      <c r="P10" s="5">
        <v>65.3</v>
      </c>
      <c r="Q10" s="11">
        <f t="shared" si="1"/>
        <v>2.7769644631474914E-2</v>
      </c>
    </row>
    <row r="11" spans="1:17" x14ac:dyDescent="0.25">
      <c r="A11" s="1" t="s">
        <v>13</v>
      </c>
      <c r="B11" s="2">
        <v>10</v>
      </c>
      <c r="C11" s="9">
        <v>5.0000000000000001E-3</v>
      </c>
      <c r="D11" s="2"/>
      <c r="E11" s="2"/>
      <c r="F11" s="2"/>
      <c r="G11" s="3"/>
      <c r="H11" s="2"/>
      <c r="I11" s="7"/>
      <c r="J11" s="8"/>
      <c r="K11" s="8"/>
      <c r="L11" s="3"/>
      <c r="M11" s="7"/>
      <c r="N11" s="7">
        <v>0.185</v>
      </c>
      <c r="O11" s="10">
        <f t="shared" si="0"/>
        <v>7.8729434594990242E-5</v>
      </c>
      <c r="P11" s="5">
        <v>54.9</v>
      </c>
      <c r="Q11" s="11">
        <f t="shared" si="1"/>
        <v>2.3346914092924546E-2</v>
      </c>
    </row>
    <row r="12" spans="1:17" x14ac:dyDescent="0.25">
      <c r="A12" s="17" t="s">
        <v>5</v>
      </c>
      <c r="B12" s="18">
        <f>SUM(B3:B11)</f>
        <v>2037.8000000000002</v>
      </c>
      <c r="C12" s="19"/>
      <c r="D12" s="18"/>
      <c r="E12" s="19"/>
      <c r="F12" s="18"/>
      <c r="G12" s="19"/>
      <c r="H12" s="18"/>
      <c r="I12" s="20"/>
      <c r="J12" s="21"/>
      <c r="K12" s="21"/>
      <c r="L12" s="18"/>
      <c r="M12" s="20"/>
      <c r="N12" s="21"/>
      <c r="O12" s="21"/>
      <c r="P12" s="22">
        <f>SUM(P3:P11)</f>
        <v>2351.4884999999999</v>
      </c>
      <c r="Q12" s="19"/>
    </row>
    <row r="13" spans="1:17" x14ac:dyDescent="0.25">
      <c r="J13" s="4"/>
      <c r="K13" s="4"/>
      <c r="P13" s="4"/>
    </row>
    <row r="14" spans="1:17" x14ac:dyDescent="0.25">
      <c r="A14" t="s">
        <v>17</v>
      </c>
      <c r="J14" s="4"/>
      <c r="K14" s="4"/>
      <c r="P14" s="4"/>
    </row>
    <row r="15" spans="1:17" x14ac:dyDescent="0.25">
      <c r="A15" t="s">
        <v>18</v>
      </c>
      <c r="O15" s="4"/>
      <c r="P15" s="4"/>
      <c r="Q15" s="4"/>
    </row>
    <row r="16" spans="1:17" x14ac:dyDescent="0.25">
      <c r="A16" t="s">
        <v>20</v>
      </c>
      <c r="P16" s="4"/>
    </row>
    <row r="17" spans="1:1" x14ac:dyDescent="0.25">
      <c r="A17" t="s">
        <v>21</v>
      </c>
    </row>
    <row r="18" spans="1:1" x14ac:dyDescent="0.25">
      <c r="A18" t="s">
        <v>22</v>
      </c>
    </row>
  </sheetData>
  <mergeCells count="8">
    <mergeCell ref="L1:M1"/>
    <mergeCell ref="N1:O1"/>
    <mergeCell ref="P1:Q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6" ma:contentTypeDescription="Create a new document." ma:contentTypeScope="" ma:versionID="ec4300c705818c687b70627c819c9db5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780d7c5abdeda4c6e031de26f5b46642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2022-00328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</documentManagement>
</p:properties>
</file>

<file path=customXml/itemProps1.xml><?xml version="1.0" encoding="utf-8"?>
<ds:datastoreItem xmlns:ds="http://schemas.openxmlformats.org/officeDocument/2006/customXml" ds:itemID="{E7DCA34F-6234-418C-836C-0045CB11490B}"/>
</file>

<file path=customXml/itemProps2.xml><?xml version="1.0" encoding="utf-8"?>
<ds:datastoreItem xmlns:ds="http://schemas.openxmlformats.org/officeDocument/2006/customXml" ds:itemID="{7304D478-0301-4D3F-A382-E4B210D5731A}"/>
</file>

<file path=customXml/itemProps3.xml><?xml version="1.0" encoding="utf-8"?>
<ds:datastoreItem xmlns:ds="http://schemas.openxmlformats.org/officeDocument/2006/customXml" ds:itemID="{6E1F474A-8332-4A91-BC61-D2B5E2105F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E Citron</dc:creator>
  <cp:lastModifiedBy>Krista E Citron</cp:lastModifiedBy>
  <dcterms:created xsi:type="dcterms:W3CDTF">2022-10-24T15:41:43Z</dcterms:created>
  <dcterms:modified xsi:type="dcterms:W3CDTF">2022-10-28T17:27:16Z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2022-10-24T16:14:09Z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9dbaeaab-b9c9-4187-9ffc-4df1ec7c3529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0x010100AB2748C5124AB541828F6483D61391B2</vt:lpwstr>
  </property>
</Properties>
</file>