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2 Cases\11_2022-00283 Rockport Deferral\06_All Filed Testimony\Direct\West\Exhibits\Final\"/>
    </mc:Choice>
  </mc:AlternateContent>
  <xr:revisionPtr revIDLastSave="0" documentId="13_ncr:1_{67D9D955-BE21-4A01-8D66-4F6039586B6A}" xr6:coauthVersionLast="47" xr6:coauthVersionMax="47" xr10:uidLastSave="{00000000-0000-0000-0000-000000000000}"/>
  <bookViews>
    <workbookView xWindow="28680" yWindow="-120" windowWidth="29040" windowHeight="15840" xr2:uid="{DF86D72F-86CB-4038-A094-6AF2F42A8091}"/>
  </bookViews>
  <sheets>
    <sheet name="Rockport Savings-Offset" sheetId="1" r:id="rId1"/>
  </sheets>
  <externalReferences>
    <externalReference r:id="rId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'Rockport Savings-Offset'!$A$1:$H$31</definedName>
    <definedName name="tim">#REF!</definedName>
    <definedName name="WV_List">'[1]Property Tax'!$B$4</definedName>
    <definedName name="Z_0BD4BC22_E7A2_4140_8384_5A5B3339DEED_.wvu.PrintArea" localSheetId="0" hidden="1">'Rockport Savings-Offset'!$A$1:$H$31</definedName>
    <definedName name="Z_4EF176FC_448F_4BD8_8859_C810312E84E7_.wvu.PrintArea" localSheetId="0" hidden="1">'Rockport Savings-Offset'!$A$1:$H$31</definedName>
    <definedName name="Z_567BA860_460A_4CE0_A629_0EA7372574F1_.wvu.PrintArea" localSheetId="0" hidden="1">'Rockport Savings-Offset'!$A$1:$H$31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23" i="1"/>
  <c r="D27" i="1" s="1"/>
  <c r="D29" i="1" s="1"/>
  <c r="D16" i="1"/>
  <c r="D15" i="1"/>
  <c r="D14" i="1"/>
  <c r="A11" i="1"/>
</calcChain>
</file>

<file path=xl/sharedStrings.xml><?xml version="1.0" encoding="utf-8"?>
<sst xmlns="http://schemas.openxmlformats.org/spreadsheetml/2006/main" count="43" uniqueCount="32">
  <si>
    <t xml:space="preserve">Kentucky Power Company </t>
  </si>
  <si>
    <t>Rockport Fixed Cost Savings</t>
  </si>
  <si>
    <t>Amount of Rockport Fixed Cost in Base Rates</t>
  </si>
  <si>
    <t xml:space="preserve"> 2023 Rockport Offset Calculation</t>
  </si>
  <si>
    <t>Rockport Offset</t>
  </si>
  <si>
    <t>Calculation</t>
  </si>
  <si>
    <t>Estimated</t>
  </si>
  <si>
    <t>Actual</t>
  </si>
  <si>
    <t>Source</t>
  </si>
  <si>
    <t>a</t>
  </si>
  <si>
    <t>12 Month Net GAAP Income</t>
  </si>
  <si>
    <t>b</t>
  </si>
  <si>
    <t>13 Month Average Common Equity</t>
  </si>
  <si>
    <t>c = a/b</t>
  </si>
  <si>
    <t>Return on Common Equity</t>
  </si>
  <si>
    <t>d</t>
  </si>
  <si>
    <t>Kentucky Power Allowed Retail ROE</t>
  </si>
  <si>
    <t>If D &lt; C, Stop</t>
  </si>
  <si>
    <t>If D &gt; C, Continue to Part e</t>
  </si>
  <si>
    <t>e = (b*d)-a</t>
  </si>
  <si>
    <t>Net GAAP Income Increase Required to Earn Allowed Retail ROE</t>
  </si>
  <si>
    <t>f</t>
  </si>
  <si>
    <t>Gross Revenue Conversion Factor</t>
  </si>
  <si>
    <t>g = e*f</t>
  </si>
  <si>
    <t>= g</t>
  </si>
  <si>
    <t>Amount to Be Recovered Through Tariff PPA</t>
  </si>
  <si>
    <t>2024 Rockport Offset True-up (Actual - Estimate)</t>
  </si>
  <si>
    <t xml:space="preserve"> </t>
  </si>
  <si>
    <t xml:space="preserve">Estimate - Q2 2022 Per Books as Reported SEC Kentucky Power Company
Actual - Q4 2023 Per Books as Reported SEC Kentucky Power Company </t>
  </si>
  <si>
    <t>Available Q1 2024</t>
  </si>
  <si>
    <t>Commission Order in Case No. 2020-00174</t>
  </si>
  <si>
    <t>BKW - 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</si>
</sst>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_);\(0\)"/>
    <numFmt numFmtId="165" formatCode="_(&quot;$&quot;* #,##0_);_(&quot;$&quot;* \(#,##0\);_(&quot;$&quot;* &quot;-&quot;??_);_(@_)"/>
    <numFmt numFmtId="166" formatCode="0.00000"/>
    <numFmt numFmtId="167" formatCode="_(&quot;$&quot;* #,##0_);_(&quot;$&quot;* \(#,##0\);_(&quot;$&quot;* &quot;-&quot;????_);_(@_)"/>
    <numFmt numFmtId="168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3" fillId="2" borderId="0" xfId="1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10" fontId="3" fillId="2" borderId="0" xfId="2" applyNumberFormat="1" applyFont="1" applyFill="1"/>
    <xf numFmtId="44" fontId="3" fillId="2" borderId="0" xfId="1" applyFont="1" applyFill="1"/>
    <xf numFmtId="10" fontId="3" fillId="2" borderId="0" xfId="2" applyNumberFormat="1" applyFont="1" applyFill="1" applyBorder="1"/>
    <xf numFmtId="10" fontId="3" fillId="2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/>
    <xf numFmtId="166" fontId="3" fillId="2" borderId="0" xfId="0" applyNumberFormat="1" applyFont="1" applyFill="1"/>
    <xf numFmtId="0" fontId="3" fillId="2" borderId="0" xfId="0" quotePrefix="1" applyFont="1" applyFill="1" applyAlignment="1">
      <alignment horizontal="center"/>
    </xf>
    <xf numFmtId="0" fontId="6" fillId="2" borderId="0" xfId="0" applyFont="1" applyFill="1"/>
    <xf numFmtId="165" fontId="6" fillId="2" borderId="0" xfId="0" applyNumberFormat="1" applyFont="1" applyFill="1"/>
    <xf numFmtId="167" fontId="3" fillId="2" borderId="0" xfId="0" applyNumberFormat="1" applyFont="1" applyFill="1"/>
    <xf numFmtId="167" fontId="2" fillId="2" borderId="0" xfId="0" applyNumberFormat="1" applyFont="1" applyFill="1"/>
    <xf numFmtId="0" fontId="6" fillId="2" borderId="1" xfId="0" applyFont="1" applyFill="1" applyBorder="1"/>
    <xf numFmtId="167" fontId="6" fillId="2" borderId="1" xfId="0" applyNumberFormat="1" applyFont="1" applyFill="1" applyBorder="1"/>
    <xf numFmtId="167" fontId="6" fillId="2" borderId="0" xfId="0" applyNumberFormat="1" applyFont="1" applyFill="1"/>
    <xf numFmtId="168" fontId="3" fillId="2" borderId="0" xfId="0" applyNumberFormat="1" applyFont="1" applyFill="1"/>
    <xf numFmtId="17" fontId="3" fillId="0" borderId="0" xfId="0" applyNumberFormat="1" applyFont="1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165" fontId="3" fillId="2" borderId="0" xfId="1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/>
    </xf>
    <xf numFmtId="165" fontId="3" fillId="2" borderId="1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4F91-162F-4B8C-AB5D-C98ED4C53BCE}">
  <sheetPr>
    <pageSetUpPr fitToPage="1"/>
  </sheetPr>
  <dimension ref="A1:G33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11.85546875" style="3" customWidth="1"/>
    <col min="3" max="3" width="45.7109375" style="3" customWidth="1"/>
    <col min="4" max="4" width="18" style="3" customWidth="1"/>
    <col min="5" max="5" width="15.28515625" style="3" bestFit="1" customWidth="1"/>
    <col min="6" max="6" width="59.42578125" style="3" customWidth="1"/>
    <col min="7" max="7" width="15.85546875" style="3" bestFit="1" customWidth="1"/>
    <col min="8" max="16384" width="9.140625" style="3"/>
  </cols>
  <sheetData>
    <row r="1" spans="1:7" x14ac:dyDescent="0.2">
      <c r="B1" s="2" t="s">
        <v>0</v>
      </c>
    </row>
    <row r="2" spans="1:7" x14ac:dyDescent="0.2">
      <c r="B2" s="2" t="s">
        <v>31</v>
      </c>
    </row>
    <row r="3" spans="1:7" x14ac:dyDescent="0.2">
      <c r="B3" s="4"/>
    </row>
    <row r="4" spans="1:7" x14ac:dyDescent="0.2">
      <c r="B4" s="2"/>
    </row>
    <row r="5" spans="1:7" x14ac:dyDescent="0.2">
      <c r="B5" s="2"/>
    </row>
    <row r="6" spans="1:7" x14ac:dyDescent="0.2">
      <c r="A6" s="5">
        <v>-1</v>
      </c>
      <c r="B6" s="2" t="s">
        <v>1</v>
      </c>
    </row>
    <row r="7" spans="1:7" x14ac:dyDescent="0.2">
      <c r="A7" s="5"/>
      <c r="B7" s="2"/>
      <c r="C7" s="3" t="s">
        <v>2</v>
      </c>
      <c r="D7" s="6">
        <f>40831141.1112951/1000</f>
        <v>40831.141111295095</v>
      </c>
    </row>
    <row r="8" spans="1:7" x14ac:dyDescent="0.2">
      <c r="A8" s="5"/>
      <c r="B8" s="2"/>
    </row>
    <row r="9" spans="1:7" x14ac:dyDescent="0.2">
      <c r="B9" s="2"/>
    </row>
    <row r="10" spans="1:7" x14ac:dyDescent="0.2">
      <c r="B10" s="2"/>
    </row>
    <row r="11" spans="1:7" x14ac:dyDescent="0.2">
      <c r="A11" s="5">
        <f>A6-1</f>
        <v>-2</v>
      </c>
      <c r="B11" s="2" t="s">
        <v>3</v>
      </c>
      <c r="D11" s="26"/>
    </row>
    <row r="12" spans="1:7" x14ac:dyDescent="0.2">
      <c r="A12" s="5"/>
      <c r="B12" s="2"/>
      <c r="D12" s="34" t="s">
        <v>4</v>
      </c>
      <c r="E12" s="34"/>
    </row>
    <row r="13" spans="1:7" ht="13.5" x14ac:dyDescent="0.25">
      <c r="C13" s="7" t="s">
        <v>5</v>
      </c>
      <c r="D13" s="7" t="s">
        <v>6</v>
      </c>
      <c r="E13" s="7" t="s">
        <v>7</v>
      </c>
      <c r="F13" s="7" t="s">
        <v>8</v>
      </c>
      <c r="G13" s="7"/>
    </row>
    <row r="14" spans="1:7" s="29" customFormat="1" ht="25.5" x14ac:dyDescent="0.25">
      <c r="A14" s="27"/>
      <c r="B14" s="28" t="s">
        <v>9</v>
      </c>
      <c r="C14" s="29" t="s">
        <v>10</v>
      </c>
      <c r="D14" s="30">
        <f>65090127.303/1000</f>
        <v>65090.127303000001</v>
      </c>
      <c r="E14" s="30" t="s">
        <v>29</v>
      </c>
      <c r="F14" s="31" t="s">
        <v>28</v>
      </c>
    </row>
    <row r="15" spans="1:7" s="29" customFormat="1" ht="25.5" x14ac:dyDescent="0.25">
      <c r="A15" s="27"/>
      <c r="B15" s="28" t="s">
        <v>11</v>
      </c>
      <c r="C15" s="32" t="s">
        <v>12</v>
      </c>
      <c r="D15" s="33">
        <f>881014063.745/1000</f>
        <v>881014.06374500005</v>
      </c>
      <c r="E15" s="33" t="s">
        <v>29</v>
      </c>
      <c r="F15" s="31" t="s">
        <v>28</v>
      </c>
    </row>
    <row r="16" spans="1:7" x14ac:dyDescent="0.2">
      <c r="B16" s="8" t="s">
        <v>13</v>
      </c>
      <c r="C16" s="3" t="s">
        <v>14</v>
      </c>
      <c r="D16" s="10">
        <f>D14/D15</f>
        <v>7.3880917435433388E-2</v>
      </c>
      <c r="E16" s="10" t="s">
        <v>29</v>
      </c>
      <c r="F16" s="3" t="s">
        <v>5</v>
      </c>
    </row>
    <row r="17" spans="1:6" x14ac:dyDescent="0.2">
      <c r="B17" s="8"/>
      <c r="D17" s="9"/>
      <c r="E17" s="9"/>
    </row>
    <row r="18" spans="1:6" x14ac:dyDescent="0.2">
      <c r="B18" s="8" t="s">
        <v>15</v>
      </c>
      <c r="C18" s="3" t="s">
        <v>16</v>
      </c>
      <c r="D18" s="10">
        <v>9.2999999999999999E-2</v>
      </c>
      <c r="E18" s="10"/>
      <c r="F18" s="3" t="s">
        <v>30</v>
      </c>
    </row>
    <row r="19" spans="1:6" x14ac:dyDescent="0.2">
      <c r="B19" s="8"/>
    </row>
    <row r="20" spans="1:6" x14ac:dyDescent="0.2">
      <c r="B20" s="8"/>
      <c r="C20" s="3" t="s">
        <v>17</v>
      </c>
      <c r="D20" s="11"/>
      <c r="E20" s="11"/>
    </row>
    <row r="21" spans="1:6" x14ac:dyDescent="0.2">
      <c r="B21" s="8"/>
      <c r="C21" s="3" t="s">
        <v>18</v>
      </c>
      <c r="D21" s="12"/>
      <c r="E21" s="12"/>
    </row>
    <row r="22" spans="1:6" x14ac:dyDescent="0.2">
      <c r="B22" s="8"/>
      <c r="D22" s="13"/>
      <c r="E22" s="13"/>
    </row>
    <row r="23" spans="1:6" ht="25.5" x14ac:dyDescent="0.2">
      <c r="B23" s="8" t="s">
        <v>19</v>
      </c>
      <c r="C23" s="14" t="s">
        <v>20</v>
      </c>
      <c r="D23" s="15">
        <f>(D18*D15)-D14</f>
        <v>16844.180625285007</v>
      </c>
      <c r="E23" s="15" t="s">
        <v>29</v>
      </c>
      <c r="F23" s="3" t="s">
        <v>5</v>
      </c>
    </row>
    <row r="24" spans="1:6" x14ac:dyDescent="0.2">
      <c r="B24" s="8"/>
      <c r="D24" s="9"/>
      <c r="E24" s="9"/>
    </row>
    <row r="25" spans="1:6" x14ac:dyDescent="0.2">
      <c r="B25" s="8" t="s">
        <v>21</v>
      </c>
      <c r="C25" s="3" t="s">
        <v>22</v>
      </c>
      <c r="D25" s="25">
        <v>1.3527309999999999</v>
      </c>
      <c r="E25" s="16"/>
      <c r="F25" s="3" t="s">
        <v>30</v>
      </c>
    </row>
    <row r="26" spans="1:6" ht="13.5" x14ac:dyDescent="0.25">
      <c r="B26" s="17"/>
      <c r="C26" s="18"/>
      <c r="D26" s="19"/>
      <c r="E26" s="19"/>
    </row>
    <row r="27" spans="1:6" x14ac:dyDescent="0.2">
      <c r="B27" s="8" t="s">
        <v>23</v>
      </c>
      <c r="C27" s="3" t="s">
        <v>4</v>
      </c>
      <c r="D27" s="20">
        <f>D25*D23</f>
        <v>22785.645301422413</v>
      </c>
      <c r="E27" s="21" t="s">
        <v>29</v>
      </c>
      <c r="F27" s="3" t="s">
        <v>5</v>
      </c>
    </row>
    <row r="29" spans="1:6" ht="13.5" x14ac:dyDescent="0.25">
      <c r="B29" s="17" t="s">
        <v>24</v>
      </c>
      <c r="C29" s="22" t="s">
        <v>25</v>
      </c>
      <c r="D29" s="23">
        <f>D27</f>
        <v>22785.645301422413</v>
      </c>
      <c r="E29" s="24"/>
    </row>
    <row r="31" spans="1:6" x14ac:dyDescent="0.2">
      <c r="A31" s="5">
        <v>-3</v>
      </c>
      <c r="B31" s="2" t="s">
        <v>26</v>
      </c>
      <c r="D31" s="6"/>
      <c r="E31" s="21" t="s">
        <v>29</v>
      </c>
    </row>
    <row r="33" spans="4:4" x14ac:dyDescent="0.2">
      <c r="D33" s="3" t="s">
        <v>27</v>
      </c>
    </row>
  </sheetData>
  <mergeCells count="1">
    <mergeCell ref="D12:E12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85NDg2MjA8L1VzZXJOYW1lPjxEYXRlVGltZT45LzkvMjAyMiAyOjIyOjA5IFBNPC9EYXRlVGltZT48TGFiZWxTdHJpbmc+VW5jYXRlZ29yaXp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97A000A9-18C9-4BC9-98A4-377AADF0A6D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2AB9441-56D2-4343-A706-3533A275CE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Rockport Savings-Offset</vt:lpstr>
      <vt:lpstr>'Rockport Savings-Offset'!Print_Area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o948620</cp:lastModifiedBy>
  <dcterms:created xsi:type="dcterms:W3CDTF">2022-09-07T11:15:30Z</dcterms:created>
  <dcterms:modified xsi:type="dcterms:W3CDTF">2022-09-09T14:22:09Z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d8649db0-4af4-46d9-9663-ff05680f6505</vt:lpwstr>
  </property>
  <property fmtid="{D5CDD505-2E9C-101B-9397-08002B2CF9AE}" pid="3" name="bjSaver">
    <vt:lpwstr>Lul38S8Zs5wwqaKhef/MXjBsOCoukBO8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{97A000A9-18C9-4BC9-98A4-377AADF0A6D9}</vt:lpwstr>
  </property>
</Properties>
</file>