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oll\Desktop\Kentucky Power FAC - Nov 2021 - Apr 2022\Data Requests\AG-KIUC Responses to KPCo and Staff\"/>
    </mc:Choice>
  </mc:AlternateContent>
  <xr:revisionPtr revIDLastSave="0" documentId="8_{76EE0CFD-EC59-4745-917F-0195F950ECA6}" xr6:coauthVersionLast="47" xr6:coauthVersionMax="47" xr10:uidLastSave="{00000000-0000-0000-0000-000000000000}"/>
  <bookViews>
    <workbookView xWindow="1560" yWindow="600" windowWidth="21630" windowHeight="12900" activeTab="1" xr2:uid="{00000000-000D-0000-FFFF-FFFF00000000}"/>
  </bookViews>
  <sheets>
    <sheet name="Table 1" sheetId="5" r:id="rId1"/>
    <sheet name="Table 2" sheetId="1" r:id="rId2"/>
    <sheet name="Table 3" sheetId="4" r:id="rId3"/>
    <sheet name="Sheet2" sheetId="2" r:id="rId4"/>
    <sheet name="Sheet3" sheetId="3" r:id="rId5"/>
  </sheets>
  <definedNames>
    <definedName name="_xlnm.Print_Area" localSheetId="0">'Table 1'!$B$2:$E$19</definedName>
    <definedName name="_xlnm.Print_Area" localSheetId="2">'Table 3'!$B$2:$I$21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5" l="1"/>
  <c r="E19" i="5" s="1"/>
  <c r="C19" i="5"/>
  <c r="E18" i="5"/>
  <c r="E17" i="5"/>
  <c r="E16" i="5"/>
  <c r="E15" i="5"/>
  <c r="E14" i="5"/>
  <c r="E13" i="5"/>
  <c r="I19" i="4" l="1"/>
  <c r="I17" i="4"/>
  <c r="I16" i="4"/>
  <c r="I15" i="4"/>
  <c r="I14" i="4"/>
</calcChain>
</file>

<file path=xl/sharedStrings.xml><?xml version="1.0" encoding="utf-8"?>
<sst xmlns="http://schemas.openxmlformats.org/spreadsheetml/2006/main" count="63" uniqueCount="37">
  <si>
    <t>Kentucky Power Company</t>
  </si>
  <si>
    <t>Generating Unit Net Capacity Factor [%]</t>
  </si>
  <si>
    <t>November 1, 2021 - April 30, 2022</t>
  </si>
  <si>
    <t>Big Sandy 1</t>
  </si>
  <si>
    <t>Mitchell 1</t>
  </si>
  <si>
    <t>Mitchell 2</t>
  </si>
  <si>
    <t>Rockport 1</t>
  </si>
  <si>
    <t>Rockport 2</t>
  </si>
  <si>
    <t>Unit</t>
  </si>
  <si>
    <t>Generating Unit Equivalent Availability Factor [%]</t>
  </si>
  <si>
    <t xml:space="preserve">Kentucky Power Company </t>
  </si>
  <si>
    <t xml:space="preserve">As Depicted in Monthly FAC Filing Workpapers Supplied in Responses to Staff 1-16 </t>
  </si>
  <si>
    <t>PJM Avg</t>
  </si>
  <si>
    <t xml:space="preserve">Market </t>
  </si>
  <si>
    <t>Purchases</t>
  </si>
  <si>
    <t>$/mWh</t>
  </si>
  <si>
    <t xml:space="preserve">Average Monthly Generating Unit Fuel Costs, PJM Market Purchase Costs, and PUE  </t>
  </si>
  <si>
    <t>Avg PUE</t>
  </si>
  <si>
    <t>or Highest</t>
  </si>
  <si>
    <t>Cost Unit</t>
  </si>
  <si>
    <t>Used for</t>
  </si>
  <si>
    <t>FAC</t>
  </si>
  <si>
    <t>Limitation</t>
  </si>
  <si>
    <t>Costs</t>
  </si>
  <si>
    <t>Avg Fuel</t>
  </si>
  <si>
    <t>Note:  Average PUE for March 2022 was $83.593/mWh</t>
  </si>
  <si>
    <t>Internal</t>
  </si>
  <si>
    <t>Load</t>
  </si>
  <si>
    <t>Average PJM Purchases for Internal Load</t>
  </si>
  <si>
    <t>mWh</t>
  </si>
  <si>
    <t>Purchased</t>
  </si>
  <si>
    <t>Does Not Include Limited Purchases Assigned to Marginal Losses</t>
  </si>
  <si>
    <t xml:space="preserve">Purchases </t>
  </si>
  <si>
    <t xml:space="preserve">Internal </t>
  </si>
  <si>
    <t>for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</si>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</sst>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17" fontId="0" fillId="0" borderId="2" xfId="0" applyNumberFormat="1" applyBorder="1" applyAlignment="1">
      <alignment horizontal="center"/>
    </xf>
    <xf numFmtId="39" fontId="0" fillId="0" borderId="2" xfId="1" applyNumberFormat="1" applyFont="1" applyBorder="1"/>
    <xf numFmtId="2" fontId="0" fillId="0" borderId="2" xfId="0" applyNumberFormat="1" applyBorder="1"/>
    <xf numFmtId="0" fontId="2" fillId="0" borderId="0" xfId="0" applyFont="1" applyAlignment="1">
      <alignment horizontal="center"/>
    </xf>
    <xf numFmtId="43" fontId="0" fillId="0" borderId="0" xfId="1" applyFont="1" applyBorder="1"/>
    <xf numFmtId="43" fontId="0" fillId="0" borderId="1" xfId="1" applyFont="1" applyBorder="1"/>
    <xf numFmtId="164" fontId="0" fillId="0" borderId="2" xfId="1" applyNumberFormat="1" applyFont="1" applyBorder="1"/>
    <xf numFmtId="43" fontId="0" fillId="0" borderId="0" xfId="0" applyNumberFormat="1"/>
    <xf numFmtId="0" fontId="0" fillId="0" borderId="1" xfId="0" quotePrefix="1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2" xfId="1" applyFont="1" applyBorder="1"/>
    <xf numFmtId="165" fontId="0" fillId="0" borderId="2" xfId="1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workbookViewId="0">
      <selection activeCell="E26" sqref="E26"/>
    </sheetView>
  </sheetViews>
  <sheetFormatPr defaultRowHeight="12.75" x14ac:dyDescent="0.2"/>
  <cols>
    <col min="1" max="1" width="1.28515625" customWidth="1"/>
    <col min="2" max="2" width="20.5703125" customWidth="1"/>
    <col min="3" max="5" width="18.140625" customWidth="1"/>
    <col min="6" max="6" width="1.28515625" customWidth="1"/>
  </cols>
  <sheetData>
    <row r="1" spans="1:6" ht="6.75" customHeight="1" x14ac:dyDescent="0.2">
      <c r="A1" s="2"/>
      <c r="B1" s="3"/>
      <c r="C1" s="3"/>
      <c r="D1" s="3"/>
      <c r="E1" s="3"/>
      <c r="F1" s="4"/>
    </row>
    <row r="2" spans="1:6" x14ac:dyDescent="0.2">
      <c r="A2" s="5"/>
      <c r="B2" s="28" t="s">
        <v>10</v>
      </c>
      <c r="C2" s="28"/>
      <c r="D2" s="28"/>
      <c r="E2" s="28"/>
      <c r="F2" s="6"/>
    </row>
    <row r="3" spans="1:6" x14ac:dyDescent="0.2">
      <c r="A3" s="5"/>
      <c r="B3" s="28" t="s">
        <v>28</v>
      </c>
      <c r="C3" s="28"/>
      <c r="D3" s="28"/>
      <c r="E3" s="28"/>
      <c r="F3" s="6"/>
    </row>
    <row r="4" spans="1:6" x14ac:dyDescent="0.2">
      <c r="A4" s="5"/>
      <c r="B4" s="28" t="s">
        <v>31</v>
      </c>
      <c r="C4" s="28"/>
      <c r="D4" s="28"/>
      <c r="E4" s="28"/>
      <c r="F4" s="6"/>
    </row>
    <row r="5" spans="1:6" x14ac:dyDescent="0.2">
      <c r="A5" s="5"/>
      <c r="B5" s="28" t="s">
        <v>11</v>
      </c>
      <c r="C5" s="28"/>
      <c r="D5" s="28"/>
      <c r="E5" s="28"/>
      <c r="F5" s="6"/>
    </row>
    <row r="6" spans="1:6" x14ac:dyDescent="0.2">
      <c r="A6" s="5"/>
      <c r="B6" s="28" t="s">
        <v>2</v>
      </c>
      <c r="C6" s="28"/>
      <c r="D6" s="28"/>
      <c r="E6" s="28"/>
      <c r="F6" s="6"/>
    </row>
    <row r="7" spans="1:6" ht="20.25" customHeight="1" x14ac:dyDescent="0.2">
      <c r="A7" s="5"/>
      <c r="B7" s="14"/>
      <c r="C7" s="14"/>
      <c r="D7" s="14"/>
      <c r="E7" s="14"/>
      <c r="F7" s="6"/>
    </row>
    <row r="8" spans="1:6" x14ac:dyDescent="0.2">
      <c r="A8" s="5"/>
      <c r="C8" s="24"/>
      <c r="D8" s="24" t="s">
        <v>32</v>
      </c>
      <c r="E8" s="24"/>
      <c r="F8" s="6"/>
    </row>
    <row r="9" spans="1:6" x14ac:dyDescent="0.2">
      <c r="A9" s="5"/>
      <c r="C9" s="21"/>
      <c r="D9" s="21" t="s">
        <v>34</v>
      </c>
      <c r="E9" s="21"/>
      <c r="F9" s="6"/>
    </row>
    <row r="10" spans="1:6" ht="12.75" customHeight="1" x14ac:dyDescent="0.2">
      <c r="A10" s="5"/>
      <c r="C10" s="21"/>
      <c r="D10" s="21" t="s">
        <v>33</v>
      </c>
      <c r="E10" s="21"/>
      <c r="F10" s="6"/>
    </row>
    <row r="11" spans="1:6" ht="12.75" customHeight="1" x14ac:dyDescent="0.2">
      <c r="A11" s="5"/>
      <c r="C11" s="21" t="s">
        <v>29</v>
      </c>
      <c r="D11" s="21" t="s">
        <v>27</v>
      </c>
      <c r="E11" s="21"/>
      <c r="F11" s="6"/>
    </row>
    <row r="12" spans="1:6" ht="12.75" customHeight="1" x14ac:dyDescent="0.2">
      <c r="A12" s="5"/>
      <c r="C12" s="23" t="s">
        <v>30</v>
      </c>
      <c r="D12" s="23" t="s">
        <v>36</v>
      </c>
      <c r="E12" s="23" t="s">
        <v>15</v>
      </c>
      <c r="F12" s="6"/>
    </row>
    <row r="13" spans="1:6" ht="15" customHeight="1" x14ac:dyDescent="0.2">
      <c r="A13" s="5"/>
      <c r="B13" s="11">
        <v>44501</v>
      </c>
      <c r="C13" s="26">
        <v>365863.37</v>
      </c>
      <c r="D13" s="26">
        <v>22677866.870000001</v>
      </c>
      <c r="E13" s="25">
        <f>D13/C13</f>
        <v>61.984524086136311</v>
      </c>
      <c r="F13" s="6"/>
    </row>
    <row r="14" spans="1:6" ht="15" customHeight="1" x14ac:dyDescent="0.2">
      <c r="A14" s="5"/>
      <c r="B14" s="11">
        <v>44531</v>
      </c>
      <c r="C14" s="26">
        <v>213336.6</v>
      </c>
      <c r="D14" s="26">
        <v>8299627.5499999998</v>
      </c>
      <c r="E14" s="25">
        <f t="shared" ref="E14:E19" si="0">D14/C14</f>
        <v>38.903908424527245</v>
      </c>
      <c r="F14" s="6"/>
    </row>
    <row r="15" spans="1:6" ht="15" customHeight="1" x14ac:dyDescent="0.2">
      <c r="A15" s="5"/>
      <c r="B15" s="11">
        <v>44562</v>
      </c>
      <c r="C15" s="26">
        <v>85674.61</v>
      </c>
      <c r="D15" s="26">
        <v>5300032.22</v>
      </c>
      <c r="E15" s="25">
        <f t="shared" si="0"/>
        <v>61.86234428146215</v>
      </c>
      <c r="F15" s="6"/>
    </row>
    <row r="16" spans="1:6" ht="15" customHeight="1" x14ac:dyDescent="0.2">
      <c r="A16" s="5"/>
      <c r="B16" s="11">
        <v>44593</v>
      </c>
      <c r="C16" s="26">
        <v>284404.45</v>
      </c>
      <c r="D16" s="26">
        <v>13777033.6</v>
      </c>
      <c r="E16" s="25">
        <f t="shared" si="0"/>
        <v>48.441694917220879</v>
      </c>
      <c r="F16" s="6"/>
    </row>
    <row r="17" spans="1:6" ht="15" customHeight="1" x14ac:dyDescent="0.2">
      <c r="A17" s="5"/>
      <c r="B17" s="11">
        <v>44621</v>
      </c>
      <c r="C17" s="26">
        <v>439650.33</v>
      </c>
      <c r="D17" s="26">
        <v>19809171.969999999</v>
      </c>
      <c r="E17" s="25">
        <f t="shared" si="0"/>
        <v>45.056652112600482</v>
      </c>
      <c r="F17" s="6"/>
    </row>
    <row r="18" spans="1:6" ht="15" customHeight="1" x14ac:dyDescent="0.2">
      <c r="A18" s="5"/>
      <c r="B18" s="11">
        <v>44652</v>
      </c>
      <c r="C18" s="26">
        <v>170316.15</v>
      </c>
      <c r="D18" s="26">
        <v>10297213.380000001</v>
      </c>
      <c r="E18" s="25">
        <f t="shared" si="0"/>
        <v>60.459406697485832</v>
      </c>
      <c r="F18" s="6"/>
    </row>
    <row r="19" spans="1:6" ht="21.75" customHeight="1" x14ac:dyDescent="0.2">
      <c r="A19" s="5"/>
      <c r="B19" s="27" t="s">
        <v>35</v>
      </c>
      <c r="C19" s="26">
        <f>SUM(C13:C18)</f>
        <v>1559245.51</v>
      </c>
      <c r="D19" s="26">
        <f>SUM(D13:D18)</f>
        <v>80160945.590000004</v>
      </c>
      <c r="E19" s="25">
        <f t="shared" si="0"/>
        <v>51.410085888270416</v>
      </c>
      <c r="F19" s="6"/>
    </row>
    <row r="20" spans="1:6" ht="6.75" customHeight="1" x14ac:dyDescent="0.2">
      <c r="A20" s="8"/>
      <c r="B20" s="19"/>
      <c r="C20" s="1"/>
      <c r="D20" s="1"/>
      <c r="E20" s="1"/>
      <c r="F20" s="9"/>
    </row>
  </sheetData>
  <mergeCells count="5">
    <mergeCell ref="B2:E2"/>
    <mergeCell ref="B3:E3"/>
    <mergeCell ref="B4:E4"/>
    <mergeCell ref="B6:E6"/>
    <mergeCell ref="B5:E5"/>
  </mergeCells>
  <pageMargins left="0.2" right="0.2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tabSelected="1" workbookViewId="0">
      <selection activeCell="N27" sqref="N27"/>
    </sheetView>
  </sheetViews>
  <sheetFormatPr defaultRowHeight="12.75" x14ac:dyDescent="0.2"/>
  <cols>
    <col min="1" max="1" width="1.140625" customWidth="1"/>
    <col min="2" max="2" width="15.42578125" customWidth="1"/>
    <col min="9" max="9" width="1.140625" customWidth="1"/>
  </cols>
  <sheetData>
    <row r="1" spans="1:9" ht="6.75" customHeight="1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">
      <c r="A2" s="5"/>
      <c r="B2" s="28" t="s">
        <v>0</v>
      </c>
      <c r="C2" s="28"/>
      <c r="D2" s="28"/>
      <c r="E2" s="28"/>
      <c r="F2" s="28"/>
      <c r="G2" s="28"/>
      <c r="H2" s="28"/>
      <c r="I2" s="6"/>
    </row>
    <row r="3" spans="1:9" x14ac:dyDescent="0.2">
      <c r="A3" s="5"/>
      <c r="B3" s="14"/>
      <c r="C3" s="14"/>
      <c r="D3" s="14"/>
      <c r="E3" s="14"/>
      <c r="F3" s="14"/>
      <c r="G3" s="14"/>
      <c r="H3" s="14"/>
      <c r="I3" s="6"/>
    </row>
    <row r="4" spans="1:9" x14ac:dyDescent="0.2">
      <c r="A4" s="5"/>
      <c r="B4" s="28" t="s">
        <v>1</v>
      </c>
      <c r="C4" s="28"/>
      <c r="D4" s="28"/>
      <c r="E4" s="28"/>
      <c r="F4" s="28"/>
      <c r="G4" s="28"/>
      <c r="H4" s="28"/>
      <c r="I4" s="6"/>
    </row>
    <row r="5" spans="1:9" x14ac:dyDescent="0.2">
      <c r="A5" s="5"/>
      <c r="B5" s="28" t="s">
        <v>2</v>
      </c>
      <c r="C5" s="28"/>
      <c r="D5" s="28"/>
      <c r="E5" s="28"/>
      <c r="F5" s="28"/>
      <c r="G5" s="28"/>
      <c r="H5" s="28"/>
      <c r="I5" s="6"/>
    </row>
    <row r="6" spans="1:9" x14ac:dyDescent="0.2">
      <c r="A6" s="5"/>
      <c r="I6" s="6"/>
    </row>
    <row r="7" spans="1:9" x14ac:dyDescent="0.2">
      <c r="A7" s="5"/>
      <c r="B7" s="10" t="s">
        <v>8</v>
      </c>
      <c r="C7" s="11">
        <v>44501</v>
      </c>
      <c r="D7" s="11">
        <v>44531</v>
      </c>
      <c r="E7" s="11">
        <v>44562</v>
      </c>
      <c r="F7" s="11">
        <v>44593</v>
      </c>
      <c r="G7" s="11">
        <v>44621</v>
      </c>
      <c r="H7" s="11">
        <v>44652</v>
      </c>
      <c r="I7" s="6"/>
    </row>
    <row r="8" spans="1:9" x14ac:dyDescent="0.2">
      <c r="A8" s="5"/>
      <c r="B8" s="10" t="s">
        <v>3</v>
      </c>
      <c r="C8" s="12">
        <v>0</v>
      </c>
      <c r="D8" s="12">
        <v>15.31</v>
      </c>
      <c r="E8" s="12">
        <v>76.040000000000006</v>
      </c>
      <c r="F8" s="12">
        <v>17.18</v>
      </c>
      <c r="G8" s="12">
        <v>12.71</v>
      </c>
      <c r="H8" s="12">
        <v>26.52</v>
      </c>
      <c r="I8" s="6"/>
    </row>
    <row r="9" spans="1:9" x14ac:dyDescent="0.2">
      <c r="A9" s="5"/>
      <c r="B9" s="10" t="s">
        <v>4</v>
      </c>
      <c r="C9" s="12">
        <v>0</v>
      </c>
      <c r="D9" s="12">
        <v>0</v>
      </c>
      <c r="E9" s="12">
        <v>37.700000000000003</v>
      </c>
      <c r="F9" s="12">
        <v>0</v>
      </c>
      <c r="G9" s="12">
        <v>0.08</v>
      </c>
      <c r="H9" s="12">
        <v>24.47</v>
      </c>
      <c r="I9" s="6"/>
    </row>
    <row r="10" spans="1:9" x14ac:dyDescent="0.2">
      <c r="A10" s="5"/>
      <c r="B10" s="10" t="s">
        <v>5</v>
      </c>
      <c r="C10" s="12">
        <v>29.93</v>
      </c>
      <c r="D10" s="12">
        <v>63.42</v>
      </c>
      <c r="E10" s="12">
        <v>55.82</v>
      </c>
      <c r="F10" s="12">
        <v>38.96</v>
      </c>
      <c r="G10" s="12">
        <v>0</v>
      </c>
      <c r="H10" s="12">
        <v>23.59</v>
      </c>
      <c r="I10" s="6"/>
    </row>
    <row r="11" spans="1:9" x14ac:dyDescent="0.2">
      <c r="A11" s="5"/>
      <c r="B11" s="10" t="s">
        <v>6</v>
      </c>
      <c r="C11" s="12">
        <v>0</v>
      </c>
      <c r="D11" s="12">
        <v>0</v>
      </c>
      <c r="E11" s="12">
        <v>7.24</v>
      </c>
      <c r="F11" s="12">
        <v>39.26</v>
      </c>
      <c r="G11" s="12">
        <v>0.93</v>
      </c>
      <c r="H11" s="12">
        <v>3.96</v>
      </c>
      <c r="I11" s="6"/>
    </row>
    <row r="12" spans="1:9" x14ac:dyDescent="0.2">
      <c r="A12" s="5"/>
      <c r="B12" s="10" t="s">
        <v>7</v>
      </c>
      <c r="C12" s="12">
        <v>0</v>
      </c>
      <c r="D12" s="12">
        <v>47.61</v>
      </c>
      <c r="E12" s="12">
        <v>65.05</v>
      </c>
      <c r="F12" s="12">
        <v>19.37</v>
      </c>
      <c r="G12" s="12">
        <v>0</v>
      </c>
      <c r="H12" s="12">
        <v>55.45</v>
      </c>
      <c r="I12" s="6"/>
    </row>
    <row r="13" spans="1:9" x14ac:dyDescent="0.2">
      <c r="A13" s="5"/>
      <c r="I13" s="6"/>
    </row>
    <row r="14" spans="1:9" x14ac:dyDescent="0.2">
      <c r="A14" s="5"/>
      <c r="B14" s="28" t="s">
        <v>9</v>
      </c>
      <c r="C14" s="28"/>
      <c r="D14" s="28"/>
      <c r="E14" s="28"/>
      <c r="F14" s="28"/>
      <c r="G14" s="28"/>
      <c r="H14" s="28"/>
      <c r="I14" s="6"/>
    </row>
    <row r="15" spans="1:9" x14ac:dyDescent="0.2">
      <c r="A15" s="5"/>
      <c r="B15" s="28" t="s">
        <v>2</v>
      </c>
      <c r="C15" s="28"/>
      <c r="D15" s="28"/>
      <c r="E15" s="28"/>
      <c r="F15" s="28"/>
      <c r="G15" s="28"/>
      <c r="H15" s="28"/>
      <c r="I15" s="6"/>
    </row>
    <row r="16" spans="1:9" x14ac:dyDescent="0.2">
      <c r="A16" s="5"/>
      <c r="I16" s="6"/>
    </row>
    <row r="17" spans="1:9" x14ac:dyDescent="0.2">
      <c r="A17" s="5"/>
      <c r="B17" s="10" t="s">
        <v>8</v>
      </c>
      <c r="C17" s="11">
        <v>44501</v>
      </c>
      <c r="D17" s="11">
        <v>44531</v>
      </c>
      <c r="E17" s="11">
        <v>44562</v>
      </c>
      <c r="F17" s="11">
        <v>44593</v>
      </c>
      <c r="G17" s="11">
        <v>44621</v>
      </c>
      <c r="H17" s="11">
        <v>44652</v>
      </c>
      <c r="I17" s="6"/>
    </row>
    <row r="18" spans="1:9" x14ac:dyDescent="0.2">
      <c r="A18" s="5"/>
      <c r="B18" s="10" t="s">
        <v>3</v>
      </c>
      <c r="C18" s="13">
        <v>0</v>
      </c>
      <c r="D18" s="13">
        <v>34.44</v>
      </c>
      <c r="E18" s="13">
        <v>94.68</v>
      </c>
      <c r="F18" s="13">
        <v>48.28</v>
      </c>
      <c r="G18" s="13">
        <v>59.42</v>
      </c>
      <c r="H18" s="13">
        <v>57.6</v>
      </c>
      <c r="I18" s="6"/>
    </row>
    <row r="19" spans="1:9" x14ac:dyDescent="0.2">
      <c r="A19" s="5"/>
      <c r="B19" s="10" t="s">
        <v>4</v>
      </c>
      <c r="C19" s="13">
        <v>0</v>
      </c>
      <c r="D19" s="13">
        <v>42.25</v>
      </c>
      <c r="E19" s="13">
        <v>88.69</v>
      </c>
      <c r="F19" s="13">
        <v>45.65</v>
      </c>
      <c r="G19" s="13">
        <v>75.55</v>
      </c>
      <c r="H19" s="13">
        <v>77.72</v>
      </c>
      <c r="I19" s="6"/>
    </row>
    <row r="20" spans="1:9" x14ac:dyDescent="0.2">
      <c r="A20" s="5"/>
      <c r="B20" s="10" t="s">
        <v>5</v>
      </c>
      <c r="C20" s="13">
        <v>71.27</v>
      </c>
      <c r="D20" s="13">
        <v>79.760000000000005</v>
      </c>
      <c r="E20" s="13">
        <v>80.27</v>
      </c>
      <c r="F20" s="13">
        <v>45.96</v>
      </c>
      <c r="G20" s="13">
        <v>18.71</v>
      </c>
      <c r="H20" s="13">
        <v>90.52</v>
      </c>
      <c r="I20" s="6"/>
    </row>
    <row r="21" spans="1:9" x14ac:dyDescent="0.2">
      <c r="A21" s="5"/>
      <c r="B21" s="10" t="s">
        <v>6</v>
      </c>
      <c r="C21" s="13">
        <v>0</v>
      </c>
      <c r="D21" s="13">
        <v>52.96</v>
      </c>
      <c r="E21" s="13">
        <v>62.91</v>
      </c>
      <c r="F21" s="13">
        <v>65.62</v>
      </c>
      <c r="G21" s="13">
        <v>66.73</v>
      </c>
      <c r="H21" s="13">
        <v>7.18</v>
      </c>
      <c r="I21" s="6"/>
    </row>
    <row r="22" spans="1:9" x14ac:dyDescent="0.2">
      <c r="A22" s="5"/>
      <c r="B22" s="10" t="s">
        <v>7</v>
      </c>
      <c r="C22" s="13">
        <v>0</v>
      </c>
      <c r="D22" s="13">
        <v>98.17</v>
      </c>
      <c r="E22" s="13">
        <v>94.32</v>
      </c>
      <c r="F22" s="13">
        <v>45.22</v>
      </c>
      <c r="G22" s="13">
        <v>100</v>
      </c>
      <c r="H22" s="13">
        <v>97.82</v>
      </c>
      <c r="I22" s="6"/>
    </row>
    <row r="23" spans="1:9" ht="6.75" customHeight="1" x14ac:dyDescent="0.2">
      <c r="A23" s="8"/>
      <c r="B23" s="1"/>
      <c r="C23" s="1"/>
      <c r="D23" s="1"/>
      <c r="E23" s="1"/>
      <c r="F23" s="1"/>
      <c r="G23" s="1"/>
      <c r="H23" s="1"/>
      <c r="I23" s="9"/>
    </row>
  </sheetData>
  <mergeCells count="5">
    <mergeCell ref="B2:H2"/>
    <mergeCell ref="B4:H4"/>
    <mergeCell ref="B5:H5"/>
    <mergeCell ref="B14:H14"/>
    <mergeCell ref="B15:H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showGridLines="0" workbookViewId="0">
      <selection activeCell="B4" sqref="B4:I4"/>
    </sheetView>
  </sheetViews>
  <sheetFormatPr defaultRowHeight="12.75" x14ac:dyDescent="0.2"/>
  <cols>
    <col min="1" max="1" width="1.28515625" customWidth="1"/>
    <col min="3" max="9" width="10.7109375" customWidth="1"/>
    <col min="10" max="10" width="1.28515625" customWidth="1"/>
  </cols>
  <sheetData>
    <row r="1" spans="1:10" ht="6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5"/>
      <c r="B2" s="28" t="s">
        <v>10</v>
      </c>
      <c r="C2" s="28"/>
      <c r="D2" s="28"/>
      <c r="E2" s="28"/>
      <c r="F2" s="28"/>
      <c r="G2" s="28"/>
      <c r="H2" s="28"/>
      <c r="I2" s="28"/>
      <c r="J2" s="6"/>
    </row>
    <row r="3" spans="1:10" x14ac:dyDescent="0.2">
      <c r="A3" s="5"/>
      <c r="B3" s="28" t="s">
        <v>16</v>
      </c>
      <c r="C3" s="28"/>
      <c r="D3" s="28"/>
      <c r="E3" s="28"/>
      <c r="F3" s="28"/>
      <c r="G3" s="28"/>
      <c r="H3" s="28"/>
      <c r="I3" s="28"/>
      <c r="J3" s="6"/>
    </row>
    <row r="4" spans="1:10" x14ac:dyDescent="0.2">
      <c r="A4" s="5"/>
      <c r="B4" s="28" t="s">
        <v>11</v>
      </c>
      <c r="C4" s="28"/>
      <c r="D4" s="28"/>
      <c r="E4" s="28"/>
      <c r="F4" s="28"/>
      <c r="G4" s="28"/>
      <c r="H4" s="28"/>
      <c r="I4" s="28"/>
      <c r="J4" s="6"/>
    </row>
    <row r="5" spans="1:10" x14ac:dyDescent="0.2">
      <c r="A5" s="5"/>
      <c r="B5" s="28" t="s">
        <v>2</v>
      </c>
      <c r="C5" s="28"/>
      <c r="D5" s="28"/>
      <c r="E5" s="28"/>
      <c r="F5" s="28"/>
      <c r="G5" s="28"/>
      <c r="H5" s="28"/>
      <c r="I5" s="28"/>
      <c r="J5" s="6"/>
    </row>
    <row r="6" spans="1:10" x14ac:dyDescent="0.2">
      <c r="A6" s="5"/>
      <c r="B6" s="28" t="s">
        <v>15</v>
      </c>
      <c r="C6" s="28"/>
      <c r="D6" s="28"/>
      <c r="E6" s="28"/>
      <c r="F6" s="28"/>
      <c r="G6" s="28"/>
      <c r="H6" s="28"/>
      <c r="I6" s="28"/>
      <c r="J6" s="6"/>
    </row>
    <row r="7" spans="1:10" x14ac:dyDescent="0.2">
      <c r="A7" s="5"/>
      <c r="B7" s="14"/>
      <c r="C7" s="14"/>
      <c r="D7" s="14"/>
      <c r="E7" s="14"/>
      <c r="F7" s="14"/>
      <c r="G7" s="14"/>
      <c r="H7" s="14"/>
      <c r="I7" s="14"/>
      <c r="J7" s="6"/>
    </row>
    <row r="8" spans="1:10" x14ac:dyDescent="0.2">
      <c r="A8" s="5"/>
      <c r="B8" s="14"/>
      <c r="C8" s="20"/>
      <c r="D8" s="20"/>
      <c r="E8" s="20"/>
      <c r="F8" s="20"/>
      <c r="G8" s="20"/>
      <c r="H8" s="20"/>
      <c r="I8" s="24" t="s">
        <v>17</v>
      </c>
      <c r="J8" s="6"/>
    </row>
    <row r="9" spans="1:10" x14ac:dyDescent="0.2">
      <c r="A9" s="5"/>
      <c r="B9" s="7"/>
      <c r="C9" s="21"/>
      <c r="D9" s="21"/>
      <c r="E9" s="21"/>
      <c r="F9" s="21"/>
      <c r="G9" s="21"/>
      <c r="H9" s="21" t="s">
        <v>12</v>
      </c>
      <c r="I9" s="21" t="s">
        <v>18</v>
      </c>
      <c r="J9" s="6"/>
    </row>
    <row r="10" spans="1:10" x14ac:dyDescent="0.2">
      <c r="A10" s="5"/>
      <c r="C10" s="22"/>
      <c r="D10" s="22"/>
      <c r="E10" s="22"/>
      <c r="F10" s="22"/>
      <c r="G10" s="22"/>
      <c r="H10" s="21" t="s">
        <v>13</v>
      </c>
      <c r="I10" s="21" t="s">
        <v>19</v>
      </c>
      <c r="J10" s="6"/>
    </row>
    <row r="11" spans="1:10" x14ac:dyDescent="0.2">
      <c r="A11" s="5"/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1" t="s">
        <v>26</v>
      </c>
      <c r="I11" s="21" t="s">
        <v>20</v>
      </c>
      <c r="J11" s="6"/>
    </row>
    <row r="12" spans="1:10" ht="15" customHeight="1" x14ac:dyDescent="0.2">
      <c r="A12" s="5"/>
      <c r="C12" s="21" t="s">
        <v>24</v>
      </c>
      <c r="D12" s="21" t="s">
        <v>24</v>
      </c>
      <c r="E12" s="21" t="s">
        <v>24</v>
      </c>
      <c r="F12" s="21" t="s">
        <v>24</v>
      </c>
      <c r="G12" s="21" t="s">
        <v>24</v>
      </c>
      <c r="H12" s="21" t="s">
        <v>27</v>
      </c>
      <c r="I12" s="21" t="s">
        <v>21</v>
      </c>
      <c r="J12" s="6"/>
    </row>
    <row r="13" spans="1:10" ht="15" customHeight="1" x14ac:dyDescent="0.2">
      <c r="A13" s="5"/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14</v>
      </c>
      <c r="I13" s="23" t="s">
        <v>22</v>
      </c>
      <c r="J13" s="6"/>
    </row>
    <row r="14" spans="1:10" ht="15" customHeight="1" x14ac:dyDescent="0.2">
      <c r="A14" s="5"/>
      <c r="B14" s="11">
        <v>44501</v>
      </c>
      <c r="C14" s="17">
        <v>0</v>
      </c>
      <c r="D14" s="17">
        <v>0</v>
      </c>
      <c r="E14" s="17">
        <v>24.861000000000001</v>
      </c>
      <c r="F14" s="17">
        <v>0</v>
      </c>
      <c r="G14" s="17">
        <v>0</v>
      </c>
      <c r="H14" s="17">
        <v>61.984999999999999</v>
      </c>
      <c r="I14" s="17">
        <f>62705.61/(30*24)</f>
        <v>87.091125000000005</v>
      </c>
      <c r="J14" s="6"/>
    </row>
    <row r="15" spans="1:10" ht="15" customHeight="1" x14ac:dyDescent="0.2">
      <c r="A15" s="5"/>
      <c r="B15" s="11">
        <v>44531</v>
      </c>
      <c r="C15" s="17">
        <v>43.902000000000001</v>
      </c>
      <c r="D15" s="17">
        <v>0</v>
      </c>
      <c r="E15" s="17">
        <v>22.634</v>
      </c>
      <c r="F15" s="17">
        <v>0</v>
      </c>
      <c r="G15" s="17">
        <v>32.017000000000003</v>
      </c>
      <c r="H15" s="17">
        <v>38.904000000000003</v>
      </c>
      <c r="I15" s="17">
        <f>52587.26/(31*24)</f>
        <v>70.681801075268822</v>
      </c>
      <c r="J15" s="6"/>
    </row>
    <row r="16" spans="1:10" ht="15" customHeight="1" x14ac:dyDescent="0.2">
      <c r="A16" s="5"/>
      <c r="B16" s="11">
        <v>44562</v>
      </c>
      <c r="C16" s="17">
        <v>41.408999999999999</v>
      </c>
      <c r="D16" s="17">
        <v>24.076000000000001</v>
      </c>
      <c r="E16" s="17">
        <v>21.808</v>
      </c>
      <c r="F16" s="17">
        <v>36.308</v>
      </c>
      <c r="G16" s="17">
        <v>27.065000000000001</v>
      </c>
      <c r="H16" s="17">
        <v>61.862000000000002</v>
      </c>
      <c r="I16" s="17">
        <f>59066.88/(31*24)</f>
        <v>79.390967741935484</v>
      </c>
      <c r="J16" s="6"/>
    </row>
    <row r="17" spans="1:10" ht="15" customHeight="1" x14ac:dyDescent="0.2">
      <c r="A17" s="5"/>
      <c r="B17" s="11">
        <v>44593</v>
      </c>
      <c r="C17" s="17">
        <v>67.578999999999994</v>
      </c>
      <c r="D17" s="17">
        <v>0</v>
      </c>
      <c r="E17" s="17">
        <v>24.245999999999999</v>
      </c>
      <c r="F17" s="17">
        <v>31.273</v>
      </c>
      <c r="G17" s="17">
        <v>29.803999999999998</v>
      </c>
      <c r="H17" s="17">
        <v>48.442</v>
      </c>
      <c r="I17" s="17">
        <f>56094.72/(28*24)</f>
        <v>83.474285714285713</v>
      </c>
      <c r="J17" s="6"/>
    </row>
    <row r="18" spans="1:10" ht="15" customHeight="1" x14ac:dyDescent="0.2">
      <c r="A18" s="5"/>
      <c r="B18" s="11">
        <v>44621</v>
      </c>
      <c r="C18" s="17">
        <v>66.147000000000006</v>
      </c>
      <c r="D18" s="17">
        <v>1239.347</v>
      </c>
      <c r="E18" s="17">
        <v>0</v>
      </c>
      <c r="F18" s="17">
        <v>80.373999999999995</v>
      </c>
      <c r="G18" s="17">
        <v>0</v>
      </c>
      <c r="H18" s="17">
        <v>45.057000000000002</v>
      </c>
      <c r="I18" s="17">
        <v>1239.347</v>
      </c>
      <c r="J18" s="6"/>
    </row>
    <row r="19" spans="1:10" ht="15" customHeight="1" x14ac:dyDescent="0.2">
      <c r="A19" s="5"/>
      <c r="B19" s="11">
        <v>44652</v>
      </c>
      <c r="C19" s="17">
        <v>61.984000000000002</v>
      </c>
      <c r="D19" s="17">
        <v>26.108000000000001</v>
      </c>
      <c r="E19" s="17">
        <v>20.204000000000001</v>
      </c>
      <c r="F19" s="17">
        <v>43.295000000000002</v>
      </c>
      <c r="G19" s="17">
        <v>29.175000000000001</v>
      </c>
      <c r="H19" s="17">
        <v>60.459000000000003</v>
      </c>
      <c r="I19" s="17">
        <f>72041.28/(30*24)</f>
        <v>100.05733333333333</v>
      </c>
      <c r="J19" s="6"/>
    </row>
    <row r="20" spans="1:10" x14ac:dyDescent="0.2">
      <c r="A20" s="5"/>
      <c r="G20" s="15"/>
      <c r="H20" s="15"/>
      <c r="I20" s="15"/>
      <c r="J20" s="6"/>
    </row>
    <row r="21" spans="1:10" x14ac:dyDescent="0.2">
      <c r="A21" s="5"/>
      <c r="B21" s="18" t="s">
        <v>25</v>
      </c>
      <c r="D21" s="18"/>
      <c r="E21" s="18"/>
      <c r="G21" s="15"/>
      <c r="H21" s="15"/>
      <c r="I21" s="15"/>
      <c r="J21" s="6"/>
    </row>
    <row r="22" spans="1:10" ht="6.75" customHeight="1" x14ac:dyDescent="0.2">
      <c r="A22" s="8"/>
      <c r="B22" s="19"/>
      <c r="C22" s="1"/>
      <c r="D22" s="1"/>
      <c r="E22" s="1"/>
      <c r="F22" s="1"/>
      <c r="G22" s="16"/>
      <c r="H22" s="16"/>
      <c r="I22" s="16"/>
      <c r="J22" s="9"/>
    </row>
  </sheetData>
  <mergeCells count="5">
    <mergeCell ref="B6:I6"/>
    <mergeCell ref="B2:I2"/>
    <mergeCell ref="B3:I3"/>
    <mergeCell ref="B4:I4"/>
    <mergeCell ref="B5:I5"/>
  </mergeCells>
  <pageMargins left="0.2" right="0.2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</vt:lpstr>
      <vt:lpstr>Table 2</vt:lpstr>
      <vt:lpstr>Table 3</vt:lpstr>
      <vt:lpstr>Sheet2</vt:lpstr>
      <vt:lpstr>Sheet3</vt:lpstr>
      <vt:lpstr>'Table 1'!Print_Area</vt:lpstr>
      <vt:lpstr>'Table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Lane Kollen</cp:lastModifiedBy>
  <dcterms:created xsi:type="dcterms:W3CDTF">2022-11-09T16:27:13Z</dcterms:created>
  <dcterms:modified xsi:type="dcterms:W3CDTF">2022-12-22T13:04:22Z</dcterms:modified>
</cp:coreProperties>
</file>