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east Woodford WD/"/>
    </mc:Choice>
  </mc:AlternateContent>
  <xr:revisionPtr revIDLastSave="0" documentId="8_{9CBF9C3F-0705-4642-A549-FA8C4B4ABF3C}" xr6:coauthVersionLast="47" xr6:coauthVersionMax="47" xr10:uidLastSave="{00000000-0000-0000-0000-000000000000}"/>
  <bookViews>
    <workbookView xWindow="-98" yWindow="-98" windowWidth="20715" windowHeight="13155" xr2:uid="{531B61D8-738F-4DDF-9CA3-57D3E81B5CC8}"/>
  </bookViews>
  <sheets>
    <sheet name="Jan 21" sheetId="1" r:id="rId1"/>
    <sheet name="Feb 21" sheetId="2" r:id="rId2"/>
    <sheet name="Mar 21" sheetId="3" r:id="rId3"/>
    <sheet name="April 21" sheetId="4" r:id="rId4"/>
    <sheet name="May 21" sheetId="5" r:id="rId5"/>
    <sheet name="June 21" sheetId="6" r:id="rId6"/>
    <sheet name="July 21" sheetId="7" r:id="rId7"/>
    <sheet name="Aug 21" sheetId="8" r:id="rId8"/>
    <sheet name="Aug 21-2" sheetId="13" r:id="rId9"/>
    <sheet name="Sept 21" sheetId="9" r:id="rId10"/>
    <sheet name="Oct 21" sheetId="10" r:id="rId11"/>
    <sheet name="Nov 21" sheetId="11" r:id="rId12"/>
    <sheet name="Dec 21" sheetId="12" r:id="rId13"/>
    <sheet name="Sheet1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2" l="1"/>
  <c r="P26" i="12"/>
  <c r="Q20" i="10"/>
  <c r="U20" i="13"/>
  <c r="T20" i="13"/>
  <c r="R20" i="13"/>
  <c r="O20" i="13"/>
  <c r="N20" i="13"/>
  <c r="M20" i="13"/>
  <c r="L20" i="13"/>
  <c r="K20" i="13"/>
  <c r="J20" i="13"/>
  <c r="I20" i="13"/>
  <c r="H20" i="13"/>
  <c r="G20" i="13"/>
  <c r="F20" i="13" s="1"/>
  <c r="G23" i="7"/>
  <c r="F23" i="7" s="1"/>
  <c r="P23" i="6"/>
  <c r="Q23" i="4"/>
  <c r="R23" i="4"/>
  <c r="S23" i="4"/>
  <c r="G23" i="4"/>
  <c r="F23" i="4" s="1"/>
  <c r="G24" i="3"/>
  <c r="F24" i="3" s="1"/>
  <c r="V24" i="3"/>
  <c r="U21" i="11" l="1"/>
  <c r="T21" i="11"/>
  <c r="R21" i="11"/>
  <c r="O21" i="11"/>
  <c r="N21" i="11"/>
  <c r="M21" i="11"/>
  <c r="L21" i="11"/>
  <c r="K21" i="11"/>
  <c r="J21" i="11"/>
  <c r="I21" i="11"/>
  <c r="H21" i="11"/>
  <c r="G21" i="11"/>
  <c r="F21" i="11" s="1"/>
  <c r="U20" i="10"/>
  <c r="T20" i="10"/>
  <c r="R20" i="10"/>
  <c r="O20" i="10"/>
  <c r="N20" i="10"/>
  <c r="M20" i="10"/>
  <c r="L20" i="10"/>
  <c r="K20" i="10"/>
  <c r="J20" i="10"/>
  <c r="I20" i="10"/>
  <c r="H20" i="10"/>
  <c r="G20" i="10"/>
  <c r="F20" i="10" s="1"/>
  <c r="U21" i="9"/>
  <c r="T21" i="9"/>
  <c r="R21" i="9"/>
  <c r="O21" i="9"/>
  <c r="N21" i="9"/>
  <c r="M21" i="9"/>
  <c r="L21" i="9"/>
  <c r="K21" i="9"/>
  <c r="J21" i="9"/>
  <c r="I21" i="9"/>
  <c r="H21" i="9"/>
  <c r="G21" i="9"/>
  <c r="F21" i="9" s="1"/>
  <c r="U23" i="8"/>
  <c r="T23" i="8"/>
  <c r="R23" i="8"/>
  <c r="O23" i="8"/>
  <c r="N23" i="8"/>
  <c r="M23" i="8"/>
  <c r="L23" i="8"/>
  <c r="K23" i="8"/>
  <c r="J23" i="8"/>
  <c r="I23" i="8"/>
  <c r="H23" i="8"/>
  <c r="G23" i="8"/>
  <c r="F23" i="8" s="1"/>
  <c r="U23" i="7"/>
  <c r="T23" i="7"/>
  <c r="R23" i="7"/>
  <c r="O23" i="7"/>
  <c r="N23" i="7"/>
  <c r="M23" i="7"/>
  <c r="L23" i="7"/>
  <c r="K23" i="7"/>
  <c r="J23" i="7"/>
  <c r="I23" i="7"/>
  <c r="H23" i="7"/>
  <c r="U23" i="6"/>
  <c r="T23" i="6"/>
  <c r="R23" i="6"/>
  <c r="O23" i="6"/>
  <c r="N23" i="6"/>
  <c r="M23" i="6"/>
  <c r="L23" i="6"/>
  <c r="K23" i="6"/>
  <c r="J23" i="6"/>
  <c r="I23" i="6"/>
  <c r="H23" i="6"/>
  <c r="G23" i="6"/>
  <c r="F23" i="6" s="1"/>
  <c r="U28" i="5"/>
  <c r="T28" i="5"/>
  <c r="R28" i="5"/>
  <c r="O28" i="5"/>
  <c r="N28" i="5"/>
  <c r="M28" i="5"/>
  <c r="L28" i="5"/>
  <c r="K28" i="5"/>
  <c r="J28" i="5"/>
  <c r="I28" i="5"/>
  <c r="H28" i="5"/>
  <c r="G28" i="5"/>
  <c r="F28" i="5" s="1"/>
  <c r="U26" i="12"/>
  <c r="T26" i="12"/>
  <c r="R26" i="12"/>
  <c r="O26" i="12"/>
  <c r="N26" i="12"/>
  <c r="M26" i="12"/>
  <c r="L26" i="12"/>
  <c r="K26" i="12"/>
  <c r="J26" i="12"/>
  <c r="I26" i="12"/>
  <c r="H26" i="12"/>
  <c r="F26" i="12"/>
  <c r="U23" i="4"/>
  <c r="T23" i="4"/>
  <c r="O23" i="4"/>
  <c r="N23" i="4"/>
  <c r="M23" i="4"/>
  <c r="L23" i="4"/>
  <c r="K23" i="4"/>
  <c r="J23" i="4"/>
  <c r="I23" i="4"/>
  <c r="H23" i="4"/>
  <c r="U24" i="3"/>
  <c r="T24" i="3"/>
  <c r="R24" i="3"/>
  <c r="O24" i="3"/>
  <c r="N24" i="3"/>
  <c r="M24" i="3"/>
  <c r="L24" i="3"/>
  <c r="K24" i="3"/>
  <c r="J24" i="3"/>
  <c r="I24" i="3"/>
  <c r="H24" i="3"/>
  <c r="W26" i="12" l="1"/>
  <c r="W24" i="3"/>
  <c r="U21" i="2"/>
  <c r="T21" i="2"/>
  <c r="R21" i="2"/>
  <c r="O21" i="2"/>
  <c r="N21" i="2"/>
  <c r="M21" i="2"/>
  <c r="L21" i="2"/>
  <c r="K21" i="2"/>
  <c r="J21" i="2"/>
  <c r="I21" i="2"/>
  <c r="H21" i="2"/>
  <c r="G21" i="2"/>
  <c r="F21" i="2" s="1"/>
  <c r="H21" i="1"/>
  <c r="I21" i="1"/>
  <c r="J21" i="1"/>
  <c r="K21" i="1"/>
  <c r="L21" i="1"/>
  <c r="M21" i="1"/>
  <c r="N21" i="1"/>
  <c r="O21" i="1"/>
  <c r="R21" i="1"/>
  <c r="T21" i="1"/>
  <c r="U21" i="1"/>
  <c r="G21" i="1"/>
  <c r="F21" i="1" s="1"/>
  <c r="W21" i="2" l="1"/>
  <c r="W21" i="1"/>
</calcChain>
</file>

<file path=xl/sharedStrings.xml><?xml version="1.0" encoding="utf-8"?>
<sst xmlns="http://schemas.openxmlformats.org/spreadsheetml/2006/main" count="604" uniqueCount="104">
  <si>
    <t>Operation and Maintenance</t>
  </si>
  <si>
    <t>Date</t>
  </si>
  <si>
    <t>Explanation</t>
  </si>
  <si>
    <t>Check #</t>
  </si>
  <si>
    <t>Income</t>
  </si>
  <si>
    <t>Interest</t>
  </si>
  <si>
    <t>Withdrawl</t>
  </si>
  <si>
    <t>Phone</t>
  </si>
  <si>
    <t>KU</t>
  </si>
  <si>
    <t>Misc</t>
  </si>
  <si>
    <t>City H2O</t>
  </si>
  <si>
    <t>FPB</t>
  </si>
  <si>
    <t>Insurance</t>
  </si>
  <si>
    <t>Taxes</t>
  </si>
  <si>
    <t>Parts</t>
  </si>
  <si>
    <t>Computer</t>
  </si>
  <si>
    <t>Gatewood</t>
  </si>
  <si>
    <t>H2O</t>
  </si>
  <si>
    <t>Transfer</t>
  </si>
  <si>
    <t>Balance</t>
  </si>
  <si>
    <t xml:space="preserve">Bank </t>
  </si>
  <si>
    <t>Biller</t>
  </si>
  <si>
    <t>Faust</t>
  </si>
  <si>
    <t>Salary</t>
  </si>
  <si>
    <t>Commiss</t>
  </si>
  <si>
    <t>Credit</t>
  </si>
  <si>
    <t>Labor</t>
  </si>
  <si>
    <t>January</t>
  </si>
  <si>
    <t>Dept Of Revenue</t>
  </si>
  <si>
    <t>Customer</t>
  </si>
  <si>
    <t>Windstream</t>
  </si>
  <si>
    <t>Woodford Feed</t>
  </si>
  <si>
    <t>Dyer Meter Service</t>
  </si>
  <si>
    <t>VMU</t>
  </si>
  <si>
    <t>Fouser</t>
  </si>
  <si>
    <t>Woodford Co. Tax</t>
  </si>
  <si>
    <t>IRS</t>
  </si>
  <si>
    <t>Total</t>
  </si>
  <si>
    <t>Dept of Revenue</t>
  </si>
  <si>
    <t>February</t>
  </si>
  <si>
    <t>LFUCG</t>
  </si>
  <si>
    <t>Ky Rural H2O</t>
  </si>
  <si>
    <t>Frankfort Plant Board</t>
  </si>
  <si>
    <t>April</t>
  </si>
  <si>
    <t>December</t>
  </si>
  <si>
    <t>November</t>
  </si>
  <si>
    <t>October</t>
  </si>
  <si>
    <t>September</t>
  </si>
  <si>
    <t>July</t>
  </si>
  <si>
    <t>June</t>
  </si>
  <si>
    <t>May</t>
  </si>
  <si>
    <t>March</t>
  </si>
  <si>
    <t>MCI</t>
  </si>
  <si>
    <t>Gatewood Water</t>
  </si>
  <si>
    <t>Faust Ins</t>
  </si>
  <si>
    <t>Huffman and Barnes</t>
  </si>
  <si>
    <t>United Systems</t>
  </si>
  <si>
    <t>Citco</t>
  </si>
  <si>
    <t>KY Utilities</t>
  </si>
  <si>
    <t>Windstar Farm</t>
  </si>
  <si>
    <t>Gatewood - Labor</t>
  </si>
  <si>
    <t xml:space="preserve">Gatewood </t>
  </si>
  <si>
    <t>Hoffman and Barnes Attorney</t>
  </si>
  <si>
    <t>Libery Mutual</t>
  </si>
  <si>
    <t>Faust Insurance</t>
  </si>
  <si>
    <t>Gatewood Water Service</t>
  </si>
  <si>
    <t>RFH, PLC</t>
  </si>
  <si>
    <t>EBM</t>
  </si>
  <si>
    <t>USPS</t>
  </si>
  <si>
    <t>Steven Schenck</t>
  </si>
  <si>
    <t>Winstar Farm</t>
  </si>
  <si>
    <t>HACH</t>
  </si>
  <si>
    <t>Citco Water</t>
  </si>
  <si>
    <t>Kentucky Utitlity</t>
  </si>
  <si>
    <t>Auto Owners</t>
  </si>
  <si>
    <t>Kentucky Utility</t>
  </si>
  <si>
    <t>John Davis</t>
  </si>
  <si>
    <t>Ken Brothers</t>
  </si>
  <si>
    <t>Larry Moore</t>
  </si>
  <si>
    <t>United State Treasurer</t>
  </si>
  <si>
    <t>Woodford Co. Tax Admin</t>
  </si>
  <si>
    <t>Kentucky State Treasurer</t>
  </si>
  <si>
    <t>CNA Surety</t>
  </si>
  <si>
    <t>Citgo</t>
  </si>
  <si>
    <t>CITCO</t>
  </si>
  <si>
    <t>GATEWOOD</t>
  </si>
  <si>
    <t>FAUST</t>
  </si>
  <si>
    <t>August 1-20</t>
  </si>
  <si>
    <t>August 21-31</t>
  </si>
  <si>
    <t>Service Specialties</t>
  </si>
  <si>
    <t>Carol Everett</t>
  </si>
  <si>
    <t>CAN</t>
  </si>
  <si>
    <t>Kentucky Rural Water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</si>
  <si>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</si>
  <si>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</si>
  <si>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</si>
  <si>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</si>
  <si>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</si>
  <si>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</si>
  <si>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</si>
  <si>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</si>
  <si>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</si>
  <si>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Fred Faust</t>
  </si>
  <si>
    <t>Deluxe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</si>
</sst>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4" xfId="0" applyBorder="1"/>
    <xf numFmtId="16" fontId="0" fillId="0" borderId="5" xfId="0" applyNumberFormat="1" applyBorder="1"/>
    <xf numFmtId="16" fontId="0" fillId="0" borderId="6" xfId="0" applyNumberFormat="1" applyBorder="1"/>
    <xf numFmtId="0" fontId="0" fillId="0" borderId="6" xfId="0" applyBorder="1"/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17" xfId="0" applyBorder="1" applyAlignment="1">
      <alignment horizontal="center"/>
    </xf>
    <xf numFmtId="44" fontId="0" fillId="0" borderId="6" xfId="1" applyFont="1" applyBorder="1"/>
    <xf numFmtId="44" fontId="0" fillId="0" borderId="5" xfId="1" applyFont="1" applyBorder="1"/>
    <xf numFmtId="0" fontId="0" fillId="0" borderId="9" xfId="0" applyBorder="1"/>
    <xf numFmtId="44" fontId="0" fillId="0" borderId="9" xfId="1" applyFont="1" applyBorder="1"/>
    <xf numFmtId="0" fontId="0" fillId="0" borderId="18" xfId="0" applyBorder="1"/>
    <xf numFmtId="44" fontId="0" fillId="0" borderId="18" xfId="1" applyFont="1" applyBorder="1"/>
    <xf numFmtId="0" fontId="0" fillId="0" borderId="19" xfId="0" applyBorder="1"/>
    <xf numFmtId="0" fontId="0" fillId="0" borderId="20" xfId="0" applyBorder="1"/>
    <xf numFmtId="44" fontId="0" fillId="0" borderId="11" xfId="1" applyFont="1" applyBorder="1"/>
    <xf numFmtId="44" fontId="0" fillId="0" borderId="0" xfId="1" applyFont="1" applyBorder="1"/>
    <xf numFmtId="44" fontId="0" fillId="0" borderId="9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0" xfId="0" applyNumberFormat="1"/>
    <xf numFmtId="14" fontId="0" fillId="0" borderId="5" xfId="0" applyNumberFormat="1" applyBorder="1"/>
    <xf numFmtId="0" fontId="0" fillId="0" borderId="21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0" xfId="0" applyNumberFormat="1"/>
    <xf numFmtId="0" fontId="0" fillId="0" borderId="8" xfId="0" applyBorder="1"/>
    <xf numFmtId="44" fontId="0" fillId="0" borderId="7" xfId="1" applyFont="1" applyFill="1" applyBorder="1"/>
    <xf numFmtId="44" fontId="0" fillId="3" borderId="5" xfId="1" applyFont="1" applyFill="1" applyBorder="1"/>
    <xf numFmtId="44" fontId="0" fillId="4" borderId="5" xfId="1" applyFont="1" applyFill="1" applyBorder="1"/>
    <xf numFmtId="44" fontId="0" fillId="4" borderId="9" xfId="1" applyFont="1" applyFill="1" applyBorder="1"/>
    <xf numFmtId="0" fontId="2" fillId="2" borderId="12" xfId="2" applyBorder="1" applyAlignment="1">
      <alignment horizontal="left"/>
    </xf>
    <xf numFmtId="0" fontId="2" fillId="2" borderId="13" xfId="2" applyBorder="1" applyAlignment="1">
      <alignment horizontal="left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9F88-E99B-4299-8477-B18B82498619}">
  <dimension ref="A1:W28"/>
  <sheetViews>
    <sheetView tabSelected="1" workbookViewId="0">
      <selection activeCell="U9" sqref="U9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style="31" bestFit="1" customWidth="1"/>
    <col min="7" max="7" width="11.59765625" bestFit="1" customWidth="1"/>
    <col min="8" max="8" width="9.265625" bestFit="1" customWidth="1"/>
    <col min="9" max="9" width="9.1328125"/>
    <col min="10" max="11" width="10.59765625" bestFit="1" customWidth="1"/>
    <col min="12" max="12" width="9.265625" bestFit="1" customWidth="1"/>
    <col min="13" max="13" width="11.59765625" bestFit="1" customWidth="1"/>
    <col min="14" max="14" width="9.1328125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27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32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33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/>
      <c r="E5" s="6"/>
      <c r="F5" s="34">
        <v>113638.02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44204</v>
      </c>
      <c r="B6" s="15" t="s">
        <v>28</v>
      </c>
      <c r="C6" s="15"/>
      <c r="D6" s="22"/>
      <c r="E6" s="22"/>
      <c r="F6" s="22"/>
      <c r="G6" s="22">
        <v>1725.27</v>
      </c>
      <c r="H6" s="22"/>
      <c r="I6" s="22"/>
      <c r="J6" s="22"/>
      <c r="K6" s="22"/>
      <c r="L6" s="22"/>
      <c r="M6" s="22"/>
      <c r="N6" s="22"/>
      <c r="O6" s="22">
        <v>1725.27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44208</v>
      </c>
      <c r="B7" s="5" t="s">
        <v>30</v>
      </c>
      <c r="C7" s="5">
        <v>3191</v>
      </c>
      <c r="D7" s="23"/>
      <c r="E7" s="23"/>
      <c r="F7" s="23"/>
      <c r="G7" s="23">
        <v>64.290000000000006</v>
      </c>
      <c r="H7" s="23">
        <v>64.290000000000006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>
        <v>44203</v>
      </c>
      <c r="B8" s="5" t="s">
        <v>31</v>
      </c>
      <c r="C8" s="5">
        <v>3193</v>
      </c>
      <c r="D8" s="23"/>
      <c r="E8" s="23"/>
      <c r="F8" s="23"/>
      <c r="G8" s="23">
        <v>31.77</v>
      </c>
      <c r="H8" s="23"/>
      <c r="I8" s="23"/>
      <c r="J8" s="23"/>
      <c r="K8" s="23"/>
      <c r="L8" s="45">
        <v>31.77</v>
      </c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32</v>
      </c>
      <c r="C9" s="5">
        <v>3194</v>
      </c>
      <c r="D9" s="23"/>
      <c r="E9" s="23"/>
      <c r="F9" s="23"/>
      <c r="G9" s="23">
        <v>650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5">
        <v>650</v>
      </c>
      <c r="V9" s="23"/>
    </row>
    <row r="10" spans="1:22" x14ac:dyDescent="0.45">
      <c r="A10" s="5"/>
      <c r="B10" s="5" t="s">
        <v>33</v>
      </c>
      <c r="C10" s="5">
        <v>3195</v>
      </c>
      <c r="D10" s="23"/>
      <c r="E10" s="23"/>
      <c r="F10" s="23"/>
      <c r="G10" s="23">
        <v>353.8</v>
      </c>
      <c r="H10" s="23"/>
      <c r="I10" s="23"/>
      <c r="J10" s="23"/>
      <c r="K10" s="23"/>
      <c r="L10" s="23"/>
      <c r="M10" s="23">
        <v>353.8</v>
      </c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33</v>
      </c>
      <c r="C11" s="5">
        <v>3196</v>
      </c>
      <c r="D11" s="23"/>
      <c r="E11" s="23"/>
      <c r="F11" s="23"/>
      <c r="G11" s="23">
        <v>24799.919999999998</v>
      </c>
      <c r="H11" s="23"/>
      <c r="I11" s="23"/>
      <c r="J11" s="23"/>
      <c r="K11" s="23"/>
      <c r="L11" s="23"/>
      <c r="M11" s="23">
        <v>24799.919999999998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22</v>
      </c>
      <c r="C12" s="5">
        <v>3197</v>
      </c>
      <c r="D12" s="23"/>
      <c r="E12" s="23"/>
      <c r="F12" s="23"/>
      <c r="G12" s="23">
        <v>3348</v>
      </c>
      <c r="H12" s="23"/>
      <c r="I12" s="23"/>
      <c r="J12" s="23"/>
      <c r="K12" s="23">
        <v>3348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16</v>
      </c>
      <c r="C13" s="5">
        <v>3198</v>
      </c>
      <c r="D13" s="23"/>
      <c r="E13" s="23"/>
      <c r="F13" s="23"/>
      <c r="G13" s="23">
        <v>4200</v>
      </c>
      <c r="H13" s="23"/>
      <c r="I13" s="23"/>
      <c r="J13" s="23">
        <v>4200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16</v>
      </c>
      <c r="C14" s="5">
        <v>3199</v>
      </c>
      <c r="D14" s="23"/>
      <c r="E14" s="23"/>
      <c r="F14" s="23"/>
      <c r="G14" s="23">
        <v>1515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1515</v>
      </c>
      <c r="U14" s="23"/>
      <c r="V14" s="23"/>
    </row>
    <row r="15" spans="1:22" x14ac:dyDescent="0.45">
      <c r="A15" s="5"/>
      <c r="B15" s="5" t="s">
        <v>34</v>
      </c>
      <c r="C15" s="5">
        <v>3200</v>
      </c>
      <c r="D15" s="23"/>
      <c r="E15" s="23"/>
      <c r="F15" s="23"/>
      <c r="G15" s="23">
        <v>160</v>
      </c>
      <c r="H15" s="23"/>
      <c r="I15" s="23"/>
      <c r="J15" s="23"/>
      <c r="K15" s="23"/>
      <c r="L15" s="23">
        <v>160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11</v>
      </c>
      <c r="C16" s="4">
        <v>3201</v>
      </c>
      <c r="D16" s="23"/>
      <c r="E16" s="23"/>
      <c r="F16" s="23"/>
      <c r="G16" s="23">
        <v>268.39</v>
      </c>
      <c r="H16" s="23"/>
      <c r="I16" s="23"/>
      <c r="J16" s="23"/>
      <c r="K16" s="23"/>
      <c r="L16" s="23"/>
      <c r="M16" s="23"/>
      <c r="N16" s="23">
        <v>268.39</v>
      </c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8</v>
      </c>
      <c r="C17" s="5">
        <v>3202</v>
      </c>
      <c r="D17" s="23"/>
      <c r="E17" s="23"/>
      <c r="F17" s="23"/>
      <c r="G17" s="23">
        <v>195.6</v>
      </c>
      <c r="H17" s="23"/>
      <c r="I17" s="23">
        <v>195.6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5"/>
      <c r="B18" s="5" t="s">
        <v>8</v>
      </c>
      <c r="C18" s="5">
        <v>3203</v>
      </c>
      <c r="D18" s="23"/>
      <c r="E18" s="23"/>
      <c r="F18" s="23"/>
      <c r="G18" s="23">
        <v>37.39</v>
      </c>
      <c r="H18" s="23"/>
      <c r="I18" s="23">
        <v>37.39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24"/>
      <c r="B19" s="24" t="s">
        <v>35</v>
      </c>
      <c r="C19" s="24">
        <v>3206</v>
      </c>
      <c r="D19" s="25"/>
      <c r="E19" s="25"/>
      <c r="F19" s="25"/>
      <c r="G19" s="25">
        <v>136.5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136.5</v>
      </c>
      <c r="S19" s="25"/>
      <c r="T19" s="25"/>
      <c r="U19" s="25"/>
      <c r="V19" s="25"/>
    </row>
    <row r="20" spans="1:23" s="28" customFormat="1" ht="14.65" thickBot="1" x14ac:dyDescent="0.5">
      <c r="A20" s="26"/>
      <c r="B20" s="26" t="s">
        <v>36</v>
      </c>
      <c r="C20" s="26">
        <v>3207</v>
      </c>
      <c r="D20" s="27"/>
      <c r="E20" s="27"/>
      <c r="F20" s="27"/>
      <c r="G20" s="27">
        <v>1392.3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v>1392.3</v>
      </c>
      <c r="S20" s="27"/>
      <c r="T20" s="27"/>
      <c r="U20" s="27"/>
      <c r="V20" s="27"/>
    </row>
    <row r="21" spans="1:23" ht="14.65" thickTop="1" x14ac:dyDescent="0.45">
      <c r="A21" s="15"/>
      <c r="B21" s="15" t="s">
        <v>37</v>
      </c>
      <c r="C21" s="15"/>
      <c r="D21" s="22">
        <v>3.02</v>
      </c>
      <c r="E21" s="22">
        <v>48559.66</v>
      </c>
      <c r="F21" s="22">
        <f>F5+E21+D21-G21</f>
        <v>123322.46999999997</v>
      </c>
      <c r="G21" s="22">
        <f t="shared" ref="G21:O21" si="0">SUM(G6:G20)</f>
        <v>38878.230000000003</v>
      </c>
      <c r="H21" s="22">
        <f t="shared" si="0"/>
        <v>64.290000000000006</v>
      </c>
      <c r="I21" s="22">
        <f t="shared" si="0"/>
        <v>232.99</v>
      </c>
      <c r="J21" s="22">
        <f t="shared" si="0"/>
        <v>4200</v>
      </c>
      <c r="K21" s="22">
        <f t="shared" si="0"/>
        <v>3348</v>
      </c>
      <c r="L21" s="22">
        <f t="shared" si="0"/>
        <v>191.77</v>
      </c>
      <c r="M21" s="22">
        <f t="shared" si="0"/>
        <v>25153.719999999998</v>
      </c>
      <c r="N21" s="22">
        <f t="shared" si="0"/>
        <v>268.39</v>
      </c>
      <c r="O21" s="22">
        <f t="shared" si="0"/>
        <v>1725.27</v>
      </c>
      <c r="P21" s="22"/>
      <c r="Q21" s="22"/>
      <c r="R21" s="22">
        <f>SUM(R6:R20)</f>
        <v>1528.8</v>
      </c>
      <c r="S21" s="22"/>
      <c r="T21" s="22">
        <f>SUM(T6:T20)</f>
        <v>1515</v>
      </c>
      <c r="U21" s="22">
        <f>SUM(U6:U20)</f>
        <v>650</v>
      </c>
      <c r="V21" s="22"/>
      <c r="W21" s="35">
        <f>SUM(H21:V21)</f>
        <v>38878.229999999996</v>
      </c>
    </row>
    <row r="22" spans="1:23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3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3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3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7F211-8E6E-4CB0-AC81-69E8A5F08E8B}">
  <dimension ref="A1:V28"/>
  <sheetViews>
    <sheetView workbookViewId="0">
      <selection activeCell="K1" sqref="K1:K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4" width="11.59765625" bestFit="1" customWidth="1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47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>
        <v>1.01</v>
      </c>
      <c r="E5" s="6">
        <v>102870.68</v>
      </c>
      <c r="F5" s="6">
        <v>68709.27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/>
      <c r="B6" s="15" t="s">
        <v>38</v>
      </c>
      <c r="C6" s="15"/>
      <c r="D6" s="22"/>
      <c r="E6" s="22"/>
      <c r="F6" s="22"/>
      <c r="G6" s="22">
        <v>1909.37</v>
      </c>
      <c r="H6" s="22"/>
      <c r="I6" s="22"/>
      <c r="J6" s="22"/>
      <c r="K6" s="22"/>
      <c r="L6" s="22"/>
      <c r="M6" s="22"/>
      <c r="N6" s="22"/>
      <c r="O6" s="22">
        <v>1909.37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44449</v>
      </c>
      <c r="B7" s="5" t="s">
        <v>8</v>
      </c>
      <c r="C7" s="5">
        <v>3316</v>
      </c>
      <c r="D7" s="23"/>
      <c r="E7" s="23"/>
      <c r="F7" s="23"/>
      <c r="G7" s="23">
        <v>40.119999999999997</v>
      </c>
      <c r="H7" s="23"/>
      <c r="I7" s="23">
        <v>40.119999999999997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8</v>
      </c>
      <c r="C8" s="5">
        <v>3317</v>
      </c>
      <c r="D8" s="23"/>
      <c r="E8" s="23"/>
      <c r="F8" s="23"/>
      <c r="G8" s="23">
        <v>88.34</v>
      </c>
      <c r="H8" s="23"/>
      <c r="I8" s="23">
        <v>88.34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30</v>
      </c>
      <c r="C9" s="5">
        <v>3318</v>
      </c>
      <c r="D9" s="23"/>
      <c r="E9" s="23"/>
      <c r="F9" s="23"/>
      <c r="G9" s="23">
        <v>61.59</v>
      </c>
      <c r="H9" s="23">
        <v>61.59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 t="s">
        <v>34</v>
      </c>
      <c r="C10" s="5">
        <v>3319</v>
      </c>
      <c r="D10" s="23"/>
      <c r="E10" s="23"/>
      <c r="F10" s="23"/>
      <c r="G10" s="23">
        <v>520</v>
      </c>
      <c r="H10" s="23"/>
      <c r="I10" s="23"/>
      <c r="J10" s="23"/>
      <c r="K10" s="23"/>
      <c r="L10" s="23">
        <v>520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89</v>
      </c>
      <c r="C11" s="5">
        <v>3320</v>
      </c>
      <c r="D11" s="23"/>
      <c r="E11" s="23"/>
      <c r="F11" s="23"/>
      <c r="G11" s="23">
        <v>331.1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331.1</v>
      </c>
      <c r="V11" s="23"/>
    </row>
    <row r="12" spans="1:22" x14ac:dyDescent="0.45">
      <c r="A12" s="5"/>
      <c r="B12" s="5" t="s">
        <v>33</v>
      </c>
      <c r="C12" s="5">
        <v>3321</v>
      </c>
      <c r="D12" s="23"/>
      <c r="E12" s="23"/>
      <c r="F12" s="23"/>
      <c r="G12" s="23">
        <v>28015.86</v>
      </c>
      <c r="H12" s="23"/>
      <c r="I12" s="23"/>
      <c r="J12" s="23"/>
      <c r="K12" s="23"/>
      <c r="L12" s="23"/>
      <c r="M12" s="23">
        <v>28015.86</v>
      </c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33</v>
      </c>
      <c r="C13" s="5">
        <v>3322</v>
      </c>
      <c r="D13" s="23"/>
      <c r="E13" s="23"/>
      <c r="F13" s="23"/>
      <c r="G13" s="23">
        <v>334.69</v>
      </c>
      <c r="H13" s="23"/>
      <c r="I13" s="23"/>
      <c r="J13" s="23"/>
      <c r="K13" s="23"/>
      <c r="L13" s="23"/>
      <c r="M13" s="23">
        <v>334.69</v>
      </c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54</v>
      </c>
      <c r="C14" s="5">
        <v>3323</v>
      </c>
      <c r="D14" s="23"/>
      <c r="E14" s="23"/>
      <c r="F14" s="23"/>
      <c r="G14" s="23">
        <v>3176.35</v>
      </c>
      <c r="H14" s="23"/>
      <c r="I14" s="23"/>
      <c r="J14" s="23"/>
      <c r="K14" s="23">
        <v>3176.35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16</v>
      </c>
      <c r="C15" s="5">
        <v>3324</v>
      </c>
      <c r="D15" s="23"/>
      <c r="E15" s="23"/>
      <c r="F15" s="23"/>
      <c r="G15" s="23">
        <v>725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725</v>
      </c>
      <c r="U15" s="23"/>
      <c r="V15" s="23"/>
    </row>
    <row r="16" spans="1:22" x14ac:dyDescent="0.45">
      <c r="A16" s="5"/>
      <c r="B16" s="5" t="s">
        <v>16</v>
      </c>
      <c r="C16" s="4">
        <v>3325</v>
      </c>
      <c r="D16" s="23"/>
      <c r="E16" s="23"/>
      <c r="F16" s="23"/>
      <c r="G16" s="23">
        <v>4200</v>
      </c>
      <c r="H16" s="23"/>
      <c r="I16" s="23"/>
      <c r="J16" s="23">
        <v>4200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 t="s">
        <v>8</v>
      </c>
      <c r="C17" s="5">
        <v>3326</v>
      </c>
      <c r="D17" s="23"/>
      <c r="E17" s="23"/>
      <c r="F17" s="23"/>
      <c r="G17" s="23">
        <v>659.82</v>
      </c>
      <c r="H17" s="23"/>
      <c r="I17" s="23">
        <v>659.82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5"/>
      <c r="B18" s="20" t="s">
        <v>8</v>
      </c>
      <c r="C18" s="4">
        <v>3327</v>
      </c>
      <c r="G18" s="44">
        <v>46.5</v>
      </c>
      <c r="I18">
        <v>46.5</v>
      </c>
      <c r="O18" s="23"/>
      <c r="P18" s="23"/>
      <c r="Q18" s="23"/>
      <c r="R18" s="23"/>
      <c r="S18" s="23"/>
      <c r="T18" s="23"/>
      <c r="U18" s="23"/>
      <c r="V18" s="23"/>
    </row>
    <row r="19" spans="1:22" x14ac:dyDescent="0.45">
      <c r="A19" s="24"/>
      <c r="B19" s="5" t="s">
        <v>42</v>
      </c>
      <c r="C19" s="5">
        <v>3328</v>
      </c>
      <c r="D19" s="23"/>
      <c r="E19" s="23"/>
      <c r="F19" s="23"/>
      <c r="G19" s="23">
        <v>16695.79</v>
      </c>
      <c r="H19" s="23"/>
      <c r="I19" s="23"/>
      <c r="J19" s="23"/>
      <c r="K19" s="23"/>
      <c r="L19" s="23"/>
      <c r="M19" s="23"/>
      <c r="N19" s="23">
        <v>16695.79</v>
      </c>
      <c r="O19" s="25"/>
      <c r="P19" s="25"/>
      <c r="Q19" s="25"/>
      <c r="R19" s="25"/>
      <c r="S19" s="25"/>
      <c r="T19" s="25"/>
      <c r="U19" s="25"/>
      <c r="V19" s="25"/>
    </row>
    <row r="20" spans="1:22" s="28" customFormat="1" ht="14.65" thickBot="1" x14ac:dyDescent="0.5">
      <c r="A20" s="26"/>
      <c r="B20" s="26"/>
      <c r="C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5" thickTop="1" thickBot="1" x14ac:dyDescent="0.5">
      <c r="A21" s="15"/>
      <c r="B21" s="15" t="s">
        <v>37</v>
      </c>
      <c r="C21" s="15"/>
      <c r="D21" s="27"/>
      <c r="E21" s="27"/>
      <c r="F21" s="27">
        <f>D5+E5+F5-G21</f>
        <v>114776.43</v>
      </c>
      <c r="G21" s="22">
        <f t="shared" ref="G21:O21" si="0">SUM(G6:G20)</f>
        <v>56804.53</v>
      </c>
      <c r="H21" s="22">
        <f t="shared" si="0"/>
        <v>61.59</v>
      </c>
      <c r="I21" s="22">
        <f t="shared" si="0"/>
        <v>834.78000000000009</v>
      </c>
      <c r="J21" s="22">
        <f t="shared" si="0"/>
        <v>4200</v>
      </c>
      <c r="K21" s="22">
        <f t="shared" si="0"/>
        <v>3176.35</v>
      </c>
      <c r="L21" s="22">
        <f t="shared" si="0"/>
        <v>520</v>
      </c>
      <c r="M21" s="22">
        <f t="shared" si="0"/>
        <v>28350.55</v>
      </c>
      <c r="N21" s="22">
        <f t="shared" si="0"/>
        <v>16695.79</v>
      </c>
      <c r="O21" s="22">
        <f t="shared" si="0"/>
        <v>1909.37</v>
      </c>
      <c r="P21" s="22"/>
      <c r="Q21" s="22"/>
      <c r="R21" s="22">
        <f>SUM(R6:R20)</f>
        <v>0</v>
      </c>
      <c r="S21" s="22"/>
      <c r="T21" s="22">
        <f>SUM(T6:T20)</f>
        <v>725</v>
      </c>
      <c r="U21" s="22">
        <f>SUM(U6:U20)</f>
        <v>331.1</v>
      </c>
      <c r="V21" s="22"/>
    </row>
    <row r="22" spans="1:22" ht="14.65" thickTop="1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87825-D959-498D-868A-3D10536C464B}">
  <dimension ref="A1:W27"/>
  <sheetViews>
    <sheetView workbookViewId="0">
      <selection activeCell="K1" sqref="K1:K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4" width="11.59765625" bestFit="1" customWidth="1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46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14"/>
      <c r="C5" s="15"/>
      <c r="D5" s="22">
        <v>1.01</v>
      </c>
      <c r="E5" s="22">
        <v>62373.26</v>
      </c>
      <c r="F5" s="22">
        <v>114776.43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45">
      <c r="A6" s="13"/>
      <c r="B6" s="15" t="s">
        <v>38</v>
      </c>
      <c r="C6" s="5"/>
      <c r="D6" s="23"/>
      <c r="E6" s="23"/>
      <c r="F6" s="23"/>
      <c r="G6" s="23">
        <v>1900.56</v>
      </c>
      <c r="H6" s="23"/>
      <c r="I6" s="23"/>
      <c r="J6" s="23"/>
      <c r="K6" s="23"/>
      <c r="L6" s="23"/>
      <c r="M6" s="23"/>
      <c r="N6" s="23"/>
      <c r="O6" s="23">
        <v>1900.56</v>
      </c>
      <c r="P6" s="23"/>
      <c r="Q6" s="23"/>
      <c r="R6" s="23"/>
      <c r="S6" s="23"/>
      <c r="T6" s="23"/>
      <c r="U6" s="23"/>
      <c r="V6" s="23"/>
    </row>
    <row r="7" spans="1:22" x14ac:dyDescent="0.45">
      <c r="A7" s="13"/>
      <c r="B7" s="5" t="s">
        <v>11</v>
      </c>
      <c r="C7" s="5">
        <v>3329</v>
      </c>
      <c r="D7" s="23"/>
      <c r="E7" s="23"/>
      <c r="F7" s="23"/>
      <c r="G7" s="23">
        <v>19765.55</v>
      </c>
      <c r="H7" s="23"/>
      <c r="I7" s="23"/>
      <c r="J7" s="23"/>
      <c r="K7" s="23"/>
      <c r="L7" s="23"/>
      <c r="M7" s="23"/>
      <c r="N7" s="23">
        <v>19765.55</v>
      </c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5"/>
      <c r="B8" s="5" t="s">
        <v>33</v>
      </c>
      <c r="C8" s="5">
        <v>3330</v>
      </c>
      <c r="D8" s="23"/>
      <c r="E8" s="23"/>
      <c r="F8" s="23"/>
      <c r="G8" s="23">
        <v>418.49</v>
      </c>
      <c r="H8" s="23"/>
      <c r="I8" s="23"/>
      <c r="J8" s="23"/>
      <c r="K8" s="23"/>
      <c r="L8" s="23"/>
      <c r="M8" s="23">
        <v>418.49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33</v>
      </c>
      <c r="C9" s="5">
        <v>3331</v>
      </c>
      <c r="D9" s="23"/>
      <c r="E9" s="23"/>
      <c r="F9" s="23"/>
      <c r="G9" s="23">
        <v>26201.78</v>
      </c>
      <c r="H9" s="23"/>
      <c r="I9" s="23"/>
      <c r="J9" s="23"/>
      <c r="K9" s="23"/>
      <c r="L9" s="23"/>
      <c r="M9" s="23">
        <v>26201.78</v>
      </c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 t="s">
        <v>53</v>
      </c>
      <c r="C10" s="5">
        <v>3332</v>
      </c>
      <c r="D10" s="23"/>
      <c r="E10" s="23"/>
      <c r="F10" s="23"/>
      <c r="G10" s="23">
        <v>4200</v>
      </c>
      <c r="H10" s="23"/>
      <c r="I10" s="23"/>
      <c r="J10" s="23">
        <v>4200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90</v>
      </c>
      <c r="C11" s="5">
        <v>3333</v>
      </c>
      <c r="D11" s="23"/>
      <c r="E11" s="23"/>
      <c r="F11" s="23"/>
      <c r="G11" s="23">
        <v>70</v>
      </c>
      <c r="H11" s="23"/>
      <c r="I11" s="23"/>
      <c r="J11" s="23"/>
      <c r="K11" s="23"/>
      <c r="L11" s="23">
        <v>70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64</v>
      </c>
      <c r="C12" s="5">
        <v>3334</v>
      </c>
      <c r="D12" s="23"/>
      <c r="E12" s="23"/>
      <c r="F12" s="23"/>
      <c r="G12" s="23">
        <v>3133.3</v>
      </c>
      <c r="H12" s="23"/>
      <c r="I12" s="23"/>
      <c r="J12" s="23"/>
      <c r="K12" s="23">
        <v>3133.3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30</v>
      </c>
      <c r="C13" s="5">
        <v>3335</v>
      </c>
      <c r="D13" s="23"/>
      <c r="E13" s="23"/>
      <c r="F13" s="23"/>
      <c r="G13" s="23">
        <v>61.59</v>
      </c>
      <c r="H13" s="23">
        <v>61.59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34</v>
      </c>
      <c r="C14" s="5">
        <v>3336</v>
      </c>
      <c r="D14" s="23"/>
      <c r="E14" s="23"/>
      <c r="F14" s="23"/>
      <c r="G14" s="23">
        <v>20</v>
      </c>
      <c r="H14" s="23"/>
      <c r="I14" s="23"/>
      <c r="J14" s="23"/>
      <c r="K14" s="23"/>
      <c r="L14" s="23">
        <v>20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57</v>
      </c>
      <c r="C15" s="4">
        <v>3337</v>
      </c>
      <c r="D15" s="23"/>
      <c r="E15" s="23"/>
      <c r="F15" s="23"/>
      <c r="G15" s="23">
        <v>153.12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153.12</v>
      </c>
      <c r="V15" s="23"/>
    </row>
    <row r="16" spans="1:22" x14ac:dyDescent="0.45">
      <c r="A16" s="5"/>
      <c r="B16" s="5" t="s">
        <v>8</v>
      </c>
      <c r="C16" s="5">
        <v>3338</v>
      </c>
      <c r="D16" s="23"/>
      <c r="E16" s="23"/>
      <c r="F16" s="23"/>
      <c r="G16" s="23">
        <v>101.91</v>
      </c>
      <c r="H16" s="23"/>
      <c r="I16" s="23">
        <v>101.91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8</v>
      </c>
      <c r="C17" s="5">
        <v>3339</v>
      </c>
      <c r="D17" s="23"/>
      <c r="E17" s="23"/>
      <c r="F17" s="23"/>
      <c r="G17" s="23">
        <v>41.66</v>
      </c>
      <c r="H17" s="23"/>
      <c r="I17" s="23">
        <v>41.66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24"/>
      <c r="B18" s="24" t="s">
        <v>8</v>
      </c>
      <c r="C18" s="24">
        <v>3340</v>
      </c>
      <c r="D18" s="25"/>
      <c r="E18" s="25"/>
      <c r="F18" s="25"/>
      <c r="G18" s="25">
        <v>42.54</v>
      </c>
      <c r="H18" s="25"/>
      <c r="I18" s="25">
        <v>42.54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s="28" customFormat="1" ht="14.65" thickBot="1" x14ac:dyDescent="0.5">
      <c r="A19" s="26"/>
      <c r="B19" s="26" t="s">
        <v>91</v>
      </c>
      <c r="C19" s="26">
        <v>3342</v>
      </c>
      <c r="G19" s="27">
        <v>101.8</v>
      </c>
      <c r="H19" s="27"/>
      <c r="I19" s="27"/>
      <c r="J19" s="27"/>
      <c r="K19" s="27"/>
      <c r="L19" s="27"/>
      <c r="M19" s="27"/>
      <c r="N19" s="27"/>
      <c r="O19" s="27"/>
      <c r="P19" s="27"/>
      <c r="Q19" s="27">
        <v>101.8</v>
      </c>
      <c r="R19" s="27"/>
      <c r="S19" s="27"/>
      <c r="T19" s="27"/>
      <c r="U19" s="27"/>
      <c r="V19" s="27"/>
    </row>
    <row r="20" spans="1:23" ht="15" thickTop="1" thickBot="1" x14ac:dyDescent="0.5">
      <c r="A20" s="15"/>
      <c r="B20" s="15" t="s">
        <v>37</v>
      </c>
      <c r="C20" s="15"/>
      <c r="D20" s="27"/>
      <c r="E20" s="27"/>
      <c r="F20" s="27">
        <f>F5+E5+D5-G20</f>
        <v>120938.4</v>
      </c>
      <c r="G20" s="22">
        <f t="shared" ref="G20:O20" si="0">SUM(G5:G19)</f>
        <v>56212.300000000017</v>
      </c>
      <c r="H20" s="22">
        <f t="shared" si="0"/>
        <v>61.59</v>
      </c>
      <c r="I20" s="22">
        <f t="shared" si="0"/>
        <v>186.10999999999999</v>
      </c>
      <c r="J20" s="22">
        <f t="shared" si="0"/>
        <v>4200</v>
      </c>
      <c r="K20" s="22">
        <f t="shared" si="0"/>
        <v>3133.3</v>
      </c>
      <c r="L20" s="22">
        <f t="shared" si="0"/>
        <v>90</v>
      </c>
      <c r="M20" s="22">
        <f t="shared" si="0"/>
        <v>26620.27</v>
      </c>
      <c r="N20" s="22">
        <f t="shared" si="0"/>
        <v>19765.55</v>
      </c>
      <c r="O20" s="22">
        <f t="shared" si="0"/>
        <v>1900.56</v>
      </c>
      <c r="P20" s="22"/>
      <c r="Q20" s="22">
        <f>SUM(Q5:Q19)</f>
        <v>101.8</v>
      </c>
      <c r="R20" s="22">
        <f>SUM(R5:R19)</f>
        <v>0</v>
      </c>
      <c r="S20" s="22"/>
      <c r="T20" s="22">
        <f>SUM(T5:T19)</f>
        <v>0</v>
      </c>
      <c r="U20" s="22">
        <f>SUM(U5:U19)</f>
        <v>153.12</v>
      </c>
      <c r="V20" s="22"/>
      <c r="W20" s="35"/>
    </row>
    <row r="21" spans="1:23" ht="14.65" thickTop="1" x14ac:dyDescent="0.4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3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3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3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3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</sheetData>
  <mergeCells count="1"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EC73-2C0E-422A-8EC6-D12BDDCDF912}">
  <dimension ref="A1:W28"/>
  <sheetViews>
    <sheetView workbookViewId="0">
      <selection activeCell="A16" sqref="A1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12" width="10.59765625" bestFit="1" customWidth="1"/>
    <col min="13" max="14" width="11.59765625" bestFit="1" customWidth="1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1" width="10.597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45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>
        <v>1.24</v>
      </c>
      <c r="E5" s="6">
        <v>62368.57</v>
      </c>
      <c r="F5" s="6">
        <v>120938.4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44508</v>
      </c>
      <c r="B6" s="15" t="s">
        <v>38</v>
      </c>
      <c r="C6" s="15"/>
      <c r="D6" s="22"/>
      <c r="E6" s="22"/>
      <c r="F6" s="22"/>
      <c r="G6" s="22">
        <v>2112.06</v>
      </c>
      <c r="H6" s="22"/>
      <c r="I6" s="22"/>
      <c r="J6" s="22"/>
      <c r="K6" s="22"/>
      <c r="L6" s="22"/>
      <c r="M6" s="22"/>
      <c r="N6" s="22"/>
      <c r="O6" s="22">
        <v>2112.06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44507</v>
      </c>
      <c r="B7" s="5" t="s">
        <v>8</v>
      </c>
      <c r="C7" s="5">
        <v>3341</v>
      </c>
      <c r="D7" s="23"/>
      <c r="E7" s="23"/>
      <c r="F7" s="23"/>
      <c r="G7" s="23">
        <v>44.59</v>
      </c>
      <c r="H7" s="23"/>
      <c r="I7" s="23">
        <v>44.59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30</v>
      </c>
      <c r="C8" s="5">
        <v>3343</v>
      </c>
      <c r="D8" s="23"/>
      <c r="E8" s="23"/>
      <c r="F8" s="23"/>
      <c r="G8" s="23">
        <v>60.95</v>
      </c>
      <c r="H8" s="23">
        <v>60.95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57</v>
      </c>
      <c r="C9" s="5">
        <v>3345</v>
      </c>
      <c r="D9" s="23"/>
      <c r="E9" s="23"/>
      <c r="F9" s="23"/>
      <c r="G9" s="23">
        <v>1825.2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1825.2</v>
      </c>
      <c r="V9" s="23"/>
    </row>
    <row r="10" spans="1:22" x14ac:dyDescent="0.45">
      <c r="A10" s="5"/>
      <c r="B10" s="5" t="s">
        <v>34</v>
      </c>
      <c r="C10" s="5">
        <v>3346</v>
      </c>
      <c r="D10" s="23"/>
      <c r="E10" s="23"/>
      <c r="F10" s="23"/>
      <c r="G10" s="23">
        <v>100</v>
      </c>
      <c r="H10" s="23"/>
      <c r="I10" s="23"/>
      <c r="J10" s="23"/>
      <c r="K10" s="23"/>
      <c r="L10" s="23">
        <v>100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16</v>
      </c>
      <c r="C11" s="5">
        <v>3347</v>
      </c>
      <c r="D11" s="23"/>
      <c r="E11" s="23"/>
      <c r="F11" s="23"/>
      <c r="G11" s="23">
        <v>4200</v>
      </c>
      <c r="H11" s="23"/>
      <c r="I11" s="23"/>
      <c r="J11" s="23">
        <v>4200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54</v>
      </c>
      <c r="C12" s="5">
        <v>3348</v>
      </c>
      <c r="D12" s="23"/>
      <c r="E12" s="23"/>
      <c r="F12" s="23"/>
      <c r="G12" s="23">
        <v>3158.55</v>
      </c>
      <c r="H12" s="23"/>
      <c r="I12" s="23"/>
      <c r="J12" s="23"/>
      <c r="K12" s="23">
        <v>3158.55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11</v>
      </c>
      <c r="C13" s="5">
        <v>3349</v>
      </c>
      <c r="D13" s="23"/>
      <c r="E13" s="23"/>
      <c r="F13" s="23"/>
      <c r="G13" s="23">
        <v>15798.64</v>
      </c>
      <c r="H13" s="23"/>
      <c r="I13" s="23"/>
      <c r="J13" s="23"/>
      <c r="K13" s="23"/>
      <c r="L13" s="23"/>
      <c r="M13" s="23"/>
      <c r="N13" s="23">
        <v>15798.64</v>
      </c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33</v>
      </c>
      <c r="C14" s="5">
        <v>3350</v>
      </c>
      <c r="D14" s="23"/>
      <c r="E14" s="23"/>
      <c r="F14" s="23"/>
      <c r="G14" s="23">
        <v>297.89999999999998</v>
      </c>
      <c r="H14" s="23"/>
      <c r="I14" s="23"/>
      <c r="J14" s="23"/>
      <c r="K14" s="23"/>
      <c r="L14" s="23"/>
      <c r="M14" s="23">
        <v>297.89999999999998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33</v>
      </c>
      <c r="C15" s="5">
        <v>3351</v>
      </c>
      <c r="D15" s="23"/>
      <c r="E15" s="23"/>
      <c r="F15" s="23"/>
      <c r="G15" s="23">
        <v>24744.26</v>
      </c>
      <c r="H15" s="23"/>
      <c r="I15" s="23"/>
      <c r="J15" s="23"/>
      <c r="K15" s="23"/>
      <c r="L15" s="23"/>
      <c r="M15" s="23">
        <v>24744.26</v>
      </c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8</v>
      </c>
      <c r="C16" s="4">
        <v>3352</v>
      </c>
      <c r="D16" s="23"/>
      <c r="E16" s="23"/>
      <c r="F16" s="23"/>
      <c r="G16" s="23">
        <v>1007.75</v>
      </c>
      <c r="H16" s="23"/>
      <c r="I16" s="23">
        <v>1007.75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8</v>
      </c>
      <c r="C17" s="5">
        <v>3353</v>
      </c>
      <c r="D17" s="23"/>
      <c r="E17" s="23"/>
      <c r="F17" s="23"/>
      <c r="G17" s="23">
        <v>41.26</v>
      </c>
      <c r="H17" s="23"/>
      <c r="I17" s="23">
        <v>41.26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5"/>
      <c r="B18" s="5" t="s">
        <v>8</v>
      </c>
      <c r="C18" s="5">
        <v>3354</v>
      </c>
      <c r="D18" s="23"/>
      <c r="E18" s="23"/>
      <c r="F18" s="23"/>
      <c r="G18" s="23">
        <v>849.67</v>
      </c>
      <c r="H18" s="23"/>
      <c r="I18" s="23">
        <v>849.67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s="28" customFormat="1" ht="14.65" thickBot="1" x14ac:dyDescent="0.5">
      <c r="A20" s="26"/>
      <c r="B20" s="26"/>
      <c r="C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3" ht="15" thickTop="1" thickBot="1" x14ac:dyDescent="0.5">
      <c r="A21" s="15"/>
      <c r="B21" s="15" t="s">
        <v>37</v>
      </c>
      <c r="C21" s="15"/>
      <c r="D21" s="27"/>
      <c r="E21" s="27"/>
      <c r="F21" s="27">
        <f>D5+E5+F5-G21</f>
        <v>129067.38</v>
      </c>
      <c r="G21" s="22">
        <f t="shared" ref="G21:O21" si="0">SUM(G6:G20)</f>
        <v>54240.829999999994</v>
      </c>
      <c r="H21" s="22">
        <f t="shared" si="0"/>
        <v>60.95</v>
      </c>
      <c r="I21" s="22">
        <f t="shared" si="0"/>
        <v>1943.27</v>
      </c>
      <c r="J21" s="22">
        <f t="shared" si="0"/>
        <v>4200</v>
      </c>
      <c r="K21" s="22">
        <f t="shared" si="0"/>
        <v>3158.55</v>
      </c>
      <c r="L21" s="22">
        <f t="shared" si="0"/>
        <v>100</v>
      </c>
      <c r="M21" s="22">
        <f t="shared" si="0"/>
        <v>25042.16</v>
      </c>
      <c r="N21" s="22">
        <f t="shared" si="0"/>
        <v>15798.64</v>
      </c>
      <c r="O21" s="22">
        <f t="shared" si="0"/>
        <v>2112.06</v>
      </c>
      <c r="P21" s="22"/>
      <c r="Q21" s="22"/>
      <c r="R21" s="22">
        <f>SUM(R6:R20)</f>
        <v>0</v>
      </c>
      <c r="S21" s="22"/>
      <c r="T21" s="22">
        <f>SUM(T6:T20)</f>
        <v>0</v>
      </c>
      <c r="U21" s="22">
        <f>SUM(U6:U20)</f>
        <v>1825.2</v>
      </c>
      <c r="V21" s="22"/>
      <c r="W21" s="35"/>
    </row>
    <row r="22" spans="1:23" ht="14.65" thickTop="1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3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3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3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mergeCells count="1"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6B1C-CE9E-4D1B-A539-5CC56AF96E36}">
  <dimension ref="A1:W33"/>
  <sheetViews>
    <sheetView topLeftCell="A4" workbookViewId="0">
      <selection activeCell="A4" sqref="A1:XFD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4" width="11.59765625" bestFit="1" customWidth="1"/>
    <col min="15" max="16" width="10.59765625" bestFit="1" customWidth="1"/>
    <col min="17" max="17" width="9.1328125"/>
    <col min="18" max="18" width="10.59765625" bestFit="1" customWidth="1"/>
    <col min="19" max="19" width="9.59765625" bestFit="1" customWidth="1"/>
    <col min="20" max="21" width="10.597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44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C5" s="15"/>
      <c r="D5" s="22">
        <v>1.24</v>
      </c>
      <c r="E5" s="22">
        <v>69865.73</v>
      </c>
      <c r="F5" s="22">
        <v>129067.38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45">
      <c r="A6" s="14">
        <v>44896</v>
      </c>
      <c r="B6" s="15" t="s">
        <v>38</v>
      </c>
      <c r="C6" s="15"/>
      <c r="D6" s="22"/>
      <c r="E6" s="22"/>
      <c r="F6" s="22"/>
      <c r="G6" s="22">
        <v>1654.14</v>
      </c>
      <c r="H6" s="22"/>
      <c r="I6" s="22"/>
      <c r="J6" s="22"/>
      <c r="K6" s="22"/>
      <c r="L6" s="22"/>
      <c r="M6" s="22"/>
      <c r="N6" s="22"/>
      <c r="O6" s="22">
        <v>1654.14</v>
      </c>
      <c r="P6" s="22"/>
      <c r="Q6" s="22"/>
      <c r="R6" s="22"/>
      <c r="S6" s="22"/>
      <c r="T6" s="22"/>
      <c r="U6" s="22"/>
      <c r="V6" s="22"/>
    </row>
    <row r="7" spans="1:22" x14ac:dyDescent="0.45">
      <c r="A7" s="14"/>
      <c r="B7" s="15" t="s">
        <v>103</v>
      </c>
      <c r="C7" s="15"/>
      <c r="D7" s="22"/>
      <c r="E7" s="22"/>
      <c r="F7" s="22"/>
      <c r="G7" s="22">
        <v>147.13</v>
      </c>
      <c r="H7" s="22"/>
      <c r="I7" s="22"/>
      <c r="J7" s="22"/>
      <c r="K7" s="22"/>
      <c r="L7" s="22">
        <v>147.13</v>
      </c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x14ac:dyDescent="0.45">
      <c r="A8" s="14"/>
      <c r="B8" s="15" t="s">
        <v>72</v>
      </c>
      <c r="C8" s="15">
        <v>3344</v>
      </c>
      <c r="D8" s="22"/>
      <c r="E8" s="22"/>
      <c r="F8" s="22"/>
      <c r="G8" s="22">
        <v>2450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>
        <v>2450</v>
      </c>
      <c r="V8" s="22"/>
    </row>
    <row r="9" spans="1:22" x14ac:dyDescent="0.45">
      <c r="A9" s="13"/>
      <c r="B9" s="5" t="s">
        <v>8</v>
      </c>
      <c r="C9" s="5">
        <v>3355</v>
      </c>
      <c r="D9" s="23"/>
      <c r="E9" s="23"/>
      <c r="F9" s="23"/>
      <c r="G9" s="23">
        <v>243.55</v>
      </c>
      <c r="H9" s="23"/>
      <c r="I9" s="23">
        <v>243.55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6"/>
      <c r="V9" s="23"/>
    </row>
    <row r="10" spans="1:22" x14ac:dyDescent="0.45">
      <c r="A10" s="13"/>
      <c r="B10" s="5" t="s">
        <v>76</v>
      </c>
      <c r="C10" s="5">
        <v>3356</v>
      </c>
      <c r="D10" s="23"/>
      <c r="E10" s="23"/>
      <c r="F10" s="23"/>
      <c r="G10" s="23">
        <v>2725.52</v>
      </c>
      <c r="H10" s="23"/>
      <c r="I10" s="23"/>
      <c r="J10" s="23"/>
      <c r="K10" s="23"/>
      <c r="L10" s="23"/>
      <c r="M10" s="23"/>
      <c r="N10" s="23"/>
      <c r="O10" s="23"/>
      <c r="P10" s="23">
        <v>2725.52</v>
      </c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77</v>
      </c>
      <c r="C11" s="5">
        <v>3357</v>
      </c>
      <c r="D11" s="23"/>
      <c r="E11" s="23"/>
      <c r="F11" s="23"/>
      <c r="G11" s="23">
        <v>2725.52</v>
      </c>
      <c r="H11" s="23"/>
      <c r="I11" s="23"/>
      <c r="J11" s="23"/>
      <c r="K11" s="23"/>
      <c r="L11" s="23"/>
      <c r="M11" s="23"/>
      <c r="N11" s="23"/>
      <c r="O11" s="23"/>
      <c r="P11" s="23">
        <v>2725.52</v>
      </c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78</v>
      </c>
      <c r="C12" s="5">
        <v>3358</v>
      </c>
      <c r="D12" s="23"/>
      <c r="E12" s="23"/>
      <c r="F12" s="23"/>
      <c r="G12" s="23">
        <v>2816.35</v>
      </c>
      <c r="H12" s="23"/>
      <c r="I12" s="23"/>
      <c r="J12" s="23"/>
      <c r="K12" s="23"/>
      <c r="L12" s="23"/>
      <c r="M12" s="23"/>
      <c r="N12" s="23"/>
      <c r="O12" s="23"/>
      <c r="P12" s="23">
        <v>2816.35</v>
      </c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54</v>
      </c>
      <c r="C13" s="5">
        <v>3359</v>
      </c>
      <c r="D13" s="23"/>
      <c r="E13" s="23"/>
      <c r="F13" s="23"/>
      <c r="G13" s="23">
        <v>3193.25</v>
      </c>
      <c r="H13" s="23"/>
      <c r="I13" s="23"/>
      <c r="J13" s="23"/>
      <c r="K13" s="23">
        <v>3193.25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57</v>
      </c>
      <c r="C14" s="5">
        <v>3360</v>
      </c>
      <c r="D14" s="23"/>
      <c r="E14" s="23"/>
      <c r="F14" s="23"/>
      <c r="G14" s="23">
        <v>2806.78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2806.78</v>
      </c>
      <c r="V14" s="23"/>
    </row>
    <row r="15" spans="1:22" x14ac:dyDescent="0.45">
      <c r="A15" s="5"/>
      <c r="B15" s="5" t="s">
        <v>92</v>
      </c>
      <c r="C15" s="5">
        <v>3361</v>
      </c>
      <c r="D15" s="23"/>
      <c r="E15" s="23"/>
      <c r="F15" s="23"/>
      <c r="G15" s="23">
        <v>594</v>
      </c>
      <c r="H15" s="23"/>
      <c r="I15" s="23"/>
      <c r="J15" s="23"/>
      <c r="K15" s="23"/>
      <c r="L15" s="23">
        <v>594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34</v>
      </c>
      <c r="C16" s="5" t="s">
        <v>93</v>
      </c>
      <c r="D16" s="23"/>
      <c r="E16" s="23"/>
      <c r="F16" s="23"/>
      <c r="G16" s="46">
        <v>60</v>
      </c>
      <c r="H16" s="23"/>
      <c r="I16" s="23"/>
      <c r="J16" s="23"/>
      <c r="K16" s="23"/>
      <c r="L16" s="23">
        <v>60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16</v>
      </c>
      <c r="C17" s="4" t="s">
        <v>94</v>
      </c>
      <c r="D17" s="23"/>
      <c r="E17" s="23"/>
      <c r="F17" s="23"/>
      <c r="G17" s="46">
        <v>4200</v>
      </c>
      <c r="H17" s="23"/>
      <c r="I17" s="23"/>
      <c r="J17" s="23">
        <v>4200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5"/>
      <c r="B18" s="5" t="s">
        <v>33</v>
      </c>
      <c r="C18" s="5" t="s">
        <v>95</v>
      </c>
      <c r="D18" s="23"/>
      <c r="E18" s="23"/>
      <c r="F18" s="23"/>
      <c r="G18" s="46">
        <v>17896.38</v>
      </c>
      <c r="H18" s="23"/>
      <c r="I18" s="23"/>
      <c r="J18" s="23"/>
      <c r="K18" s="23"/>
      <c r="L18" s="23"/>
      <c r="M18" s="23">
        <v>17896.38</v>
      </c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5"/>
      <c r="B19" s="5" t="s">
        <v>33</v>
      </c>
      <c r="C19" s="5" t="s">
        <v>96</v>
      </c>
      <c r="D19" s="23"/>
      <c r="E19" s="23"/>
      <c r="F19" s="23"/>
      <c r="G19" s="46">
        <v>364.69</v>
      </c>
      <c r="H19" s="23"/>
      <c r="I19" s="23"/>
      <c r="J19" s="23"/>
      <c r="K19" s="23"/>
      <c r="L19" s="23"/>
      <c r="M19" s="23">
        <v>364.69</v>
      </c>
      <c r="N19" s="23"/>
      <c r="O19" s="23"/>
      <c r="P19" s="23"/>
      <c r="Q19" s="23"/>
      <c r="R19" s="23"/>
      <c r="S19" s="23"/>
      <c r="T19" s="23"/>
      <c r="U19" s="23"/>
      <c r="V19" s="23"/>
    </row>
    <row r="20" spans="1:23" x14ac:dyDescent="0.45">
      <c r="A20" s="24"/>
      <c r="B20" s="24" t="s">
        <v>30</v>
      </c>
      <c r="C20" s="24" t="s">
        <v>97</v>
      </c>
      <c r="D20" s="25"/>
      <c r="E20" s="25"/>
      <c r="F20" s="25"/>
      <c r="G20" s="47">
        <v>62.28</v>
      </c>
      <c r="H20" s="25">
        <v>62.28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3" x14ac:dyDescent="0.45">
      <c r="A21" s="24"/>
      <c r="B21" s="24" t="s">
        <v>102</v>
      </c>
      <c r="C21" s="24" t="s">
        <v>98</v>
      </c>
      <c r="D21" s="25"/>
      <c r="E21" s="25"/>
      <c r="F21" s="25"/>
      <c r="G21" s="47">
        <v>400</v>
      </c>
      <c r="H21" s="25"/>
      <c r="I21" s="25"/>
      <c r="J21" s="25"/>
      <c r="K21" s="25"/>
      <c r="L21" s="25">
        <v>400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3" x14ac:dyDescent="0.45">
      <c r="A22" s="24"/>
      <c r="B22" s="24" t="s">
        <v>42</v>
      </c>
      <c r="C22" s="24" t="s">
        <v>99</v>
      </c>
      <c r="D22" s="25"/>
      <c r="E22" s="25"/>
      <c r="F22" s="25"/>
      <c r="G22" s="47">
        <v>29376.39</v>
      </c>
      <c r="H22" s="25"/>
      <c r="I22" s="25"/>
      <c r="J22" s="25"/>
      <c r="K22" s="25"/>
      <c r="L22" s="25"/>
      <c r="M22" s="25"/>
      <c r="N22" s="25">
        <v>29376.39</v>
      </c>
      <c r="O22" s="25"/>
      <c r="P22" s="25"/>
      <c r="Q22" s="25"/>
      <c r="R22" s="25"/>
      <c r="S22" s="25"/>
      <c r="T22" s="25"/>
      <c r="U22" s="25"/>
      <c r="V22" s="25"/>
    </row>
    <row r="23" spans="1:23" x14ac:dyDescent="0.45">
      <c r="A23" s="24"/>
      <c r="B23" s="24" t="s">
        <v>8</v>
      </c>
      <c r="C23" s="24" t="s">
        <v>100</v>
      </c>
      <c r="D23" s="25"/>
      <c r="E23" s="25"/>
      <c r="F23" s="25"/>
      <c r="G23" s="25">
        <v>44.66</v>
      </c>
      <c r="H23" s="25"/>
      <c r="I23" s="25">
        <v>44.66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3" x14ac:dyDescent="0.45">
      <c r="A24" s="24"/>
      <c r="B24" s="24" t="s">
        <v>8</v>
      </c>
      <c r="C24" s="24" t="s">
        <v>101</v>
      </c>
      <c r="D24" s="25"/>
      <c r="E24" s="25"/>
      <c r="F24" s="25"/>
      <c r="G24" s="25">
        <v>47.25</v>
      </c>
      <c r="H24" s="25"/>
      <c r="I24" s="25">
        <v>47.25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3" s="28" customFormat="1" ht="14.65" thickBot="1" x14ac:dyDescent="0.5">
      <c r="A25" s="26"/>
      <c r="B25" s="26"/>
      <c r="C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3" ht="15" thickTop="1" thickBot="1" x14ac:dyDescent="0.5">
      <c r="A26" s="15"/>
      <c r="B26" s="15" t="s">
        <v>37</v>
      </c>
      <c r="C26" s="15"/>
      <c r="D26" s="27"/>
      <c r="E26" s="27"/>
      <c r="F26" s="27">
        <f>F5+E5+D5-G26</f>
        <v>127126.45999999996</v>
      </c>
      <c r="G26" s="22">
        <f>SUM(G6:G25)</f>
        <v>71807.890000000014</v>
      </c>
      <c r="H26" s="22">
        <f t="shared" ref="H26:O26" si="0">SUM(H5:H25)</f>
        <v>62.28</v>
      </c>
      <c r="I26" s="22">
        <f t="shared" si="0"/>
        <v>335.46000000000004</v>
      </c>
      <c r="J26" s="22">
        <f t="shared" si="0"/>
        <v>4200</v>
      </c>
      <c r="K26" s="22">
        <f t="shared" si="0"/>
        <v>3193.25</v>
      </c>
      <c r="L26" s="22">
        <f t="shared" si="0"/>
        <v>1201.1300000000001</v>
      </c>
      <c r="M26" s="22">
        <f t="shared" si="0"/>
        <v>18261.07</v>
      </c>
      <c r="N26" s="22">
        <f t="shared" si="0"/>
        <v>29376.39</v>
      </c>
      <c r="O26" s="22">
        <f t="shared" si="0"/>
        <v>1654.14</v>
      </c>
      <c r="P26" s="22">
        <f>SUM(P10:P25)</f>
        <v>8267.39</v>
      </c>
      <c r="Q26" s="22"/>
      <c r="R26" s="22">
        <f>SUM(R5:R25)</f>
        <v>0</v>
      </c>
      <c r="S26" s="22"/>
      <c r="T26" s="22">
        <f>SUM(T5:T25)</f>
        <v>0</v>
      </c>
      <c r="U26" s="22">
        <f>SUM(U5:U25)</f>
        <v>5256.7800000000007</v>
      </c>
      <c r="V26" s="22"/>
      <c r="W26" s="35">
        <f>SUM(H26:V26)</f>
        <v>71807.89</v>
      </c>
    </row>
    <row r="27" spans="1:23" ht="14.65" thickTop="1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3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3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3" x14ac:dyDescent="0.4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3" x14ac:dyDescent="0.4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x14ac:dyDescent="0.4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E99-F6BB-4CB4-954F-8DEA2E93C324}">
  <dimension ref="A1"/>
  <sheetViews>
    <sheetView workbookViewId="0">
      <selection sqref="A1:XFD1048576"/>
    </sheetView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E35A-79E6-41F3-BCB0-A5B14739FD32}">
  <dimension ref="A1:W35"/>
  <sheetViews>
    <sheetView workbookViewId="0">
      <selection activeCell="L13" sqref="L13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4" width="9.1328125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39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/>
      <c r="E5" s="6"/>
      <c r="F5" s="22">
        <v>123322.47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44226</v>
      </c>
      <c r="B6" s="15" t="s">
        <v>38</v>
      </c>
      <c r="C6" s="15"/>
      <c r="D6" s="22"/>
      <c r="E6" s="22"/>
      <c r="F6" s="22"/>
      <c r="G6" s="22">
        <v>1614.99</v>
      </c>
      <c r="H6" s="22"/>
      <c r="I6" s="22"/>
      <c r="J6" s="22"/>
      <c r="K6" s="22"/>
      <c r="L6" s="22"/>
      <c r="M6" s="22"/>
      <c r="N6" s="22"/>
      <c r="O6" s="22">
        <v>1614.99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44236</v>
      </c>
      <c r="B7" s="5" t="s">
        <v>8</v>
      </c>
      <c r="C7" s="5">
        <v>3204</v>
      </c>
      <c r="D7" s="23"/>
      <c r="E7" s="23"/>
      <c r="F7" s="23"/>
      <c r="G7" s="23">
        <v>738.7</v>
      </c>
      <c r="H7" s="23"/>
      <c r="I7" s="23">
        <v>738.7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8</v>
      </c>
      <c r="C8" s="5">
        <v>3205</v>
      </c>
      <c r="D8" s="23"/>
      <c r="E8" s="23"/>
      <c r="F8" s="23"/>
      <c r="G8" s="23">
        <v>212.66</v>
      </c>
      <c r="H8" s="23"/>
      <c r="I8" s="23">
        <v>212.66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33</v>
      </c>
      <c r="C9" s="5">
        <v>3208</v>
      </c>
      <c r="D9" s="23"/>
      <c r="E9" s="23"/>
      <c r="F9" s="23"/>
      <c r="G9" s="23">
        <v>31522.92</v>
      </c>
      <c r="H9" s="23"/>
      <c r="I9" s="23"/>
      <c r="J9" s="23"/>
      <c r="K9" s="23"/>
      <c r="L9" s="23"/>
      <c r="M9" s="23">
        <v>31522.92</v>
      </c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 t="s">
        <v>40</v>
      </c>
      <c r="C10" s="5">
        <v>3209</v>
      </c>
      <c r="D10" s="23"/>
      <c r="E10" s="23"/>
      <c r="F10" s="23"/>
      <c r="G10" s="23">
        <v>250</v>
      </c>
      <c r="H10" s="23"/>
      <c r="I10" s="23"/>
      <c r="J10" s="23"/>
      <c r="K10" s="23"/>
      <c r="L10" s="23">
        <v>250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33</v>
      </c>
      <c r="C11" s="5">
        <v>3210</v>
      </c>
      <c r="D11" s="23"/>
      <c r="E11" s="23"/>
      <c r="F11" s="23"/>
      <c r="G11" s="23">
        <v>364.21</v>
      </c>
      <c r="H11" s="23"/>
      <c r="I11" s="23"/>
      <c r="J11" s="23"/>
      <c r="K11" s="23"/>
      <c r="L11" s="23"/>
      <c r="M11" s="23">
        <v>364.21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34</v>
      </c>
      <c r="C12" s="5">
        <v>3211</v>
      </c>
      <c r="D12" s="23"/>
      <c r="E12" s="23"/>
      <c r="F12" s="23"/>
      <c r="G12" s="23">
        <v>585</v>
      </c>
      <c r="H12" s="23"/>
      <c r="I12" s="23"/>
      <c r="J12" s="23"/>
      <c r="K12" s="23"/>
      <c r="L12" s="23">
        <v>585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41</v>
      </c>
      <c r="C13" s="5">
        <v>3212</v>
      </c>
      <c r="D13" s="23"/>
      <c r="E13" s="23"/>
      <c r="F13" s="23"/>
      <c r="G13" s="23">
        <v>1320</v>
      </c>
      <c r="H13" s="23"/>
      <c r="I13" s="23"/>
      <c r="J13" s="23"/>
      <c r="K13" s="23"/>
      <c r="L13" s="23">
        <v>1320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16</v>
      </c>
      <c r="C14" s="5">
        <v>3213</v>
      </c>
      <c r="D14" s="23"/>
      <c r="E14" s="23"/>
      <c r="F14" s="23"/>
      <c r="G14" s="23">
        <v>1615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1615</v>
      </c>
      <c r="U14" s="23"/>
      <c r="V14" s="23"/>
    </row>
    <row r="15" spans="1:22" x14ac:dyDescent="0.45">
      <c r="A15" s="5"/>
      <c r="B15" s="5" t="s">
        <v>16</v>
      </c>
      <c r="C15" s="5">
        <v>3214</v>
      </c>
      <c r="D15" s="23"/>
      <c r="E15" s="23"/>
      <c r="F15" s="23"/>
      <c r="G15" s="23">
        <v>4200</v>
      </c>
      <c r="H15" s="23"/>
      <c r="I15" s="23"/>
      <c r="J15" s="23">
        <v>4200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22</v>
      </c>
      <c r="C16" s="4">
        <v>3215</v>
      </c>
      <c r="D16" s="23"/>
      <c r="E16" s="23"/>
      <c r="F16" s="23"/>
      <c r="G16" s="23">
        <v>3181.35</v>
      </c>
      <c r="H16" s="23"/>
      <c r="I16" s="23"/>
      <c r="J16" s="23"/>
      <c r="K16" s="23">
        <v>3181.35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42</v>
      </c>
      <c r="C17" s="5">
        <v>3216</v>
      </c>
      <c r="D17" s="23"/>
      <c r="E17" s="23"/>
      <c r="F17" s="23"/>
      <c r="G17" s="23">
        <v>972.71</v>
      </c>
      <c r="H17" s="23"/>
      <c r="I17" s="23"/>
      <c r="J17" s="23"/>
      <c r="K17" s="23"/>
      <c r="L17" s="23"/>
      <c r="M17" s="23"/>
      <c r="N17" s="23">
        <v>972.71</v>
      </c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5"/>
      <c r="B18" s="5" t="s">
        <v>8</v>
      </c>
      <c r="C18" s="5">
        <v>3218</v>
      </c>
      <c r="D18" s="23"/>
      <c r="E18" s="23"/>
      <c r="F18" s="23"/>
      <c r="G18" s="23">
        <v>34.130000000000003</v>
      </c>
      <c r="H18" s="23"/>
      <c r="I18" s="23">
        <v>34.130000000000003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24"/>
      <c r="B19" s="24" t="s">
        <v>30</v>
      </c>
      <c r="C19" s="24">
        <v>3219</v>
      </c>
      <c r="D19" s="25"/>
      <c r="E19" s="25"/>
      <c r="F19" s="25"/>
      <c r="G19" s="25">
        <v>62</v>
      </c>
      <c r="H19" s="25">
        <v>62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s="28" customFormat="1" ht="14.65" thickBot="1" x14ac:dyDescent="0.5">
      <c r="A20" s="26"/>
      <c r="B20" s="26"/>
      <c r="C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3" ht="15" thickTop="1" thickBot="1" x14ac:dyDescent="0.5">
      <c r="A21" s="15"/>
      <c r="B21" s="15" t="s">
        <v>37</v>
      </c>
      <c r="C21" s="15"/>
      <c r="D21" s="27">
        <v>3.06</v>
      </c>
      <c r="E21" s="27">
        <v>56935.11</v>
      </c>
      <c r="F21" s="27">
        <f>F5+E21-G21+D21</f>
        <v>133586.97000000003</v>
      </c>
      <c r="G21" s="22">
        <f t="shared" ref="G21:O21" si="0">SUM(G6:G20)</f>
        <v>46673.669999999991</v>
      </c>
      <c r="H21" s="22">
        <f t="shared" si="0"/>
        <v>62</v>
      </c>
      <c r="I21" s="22">
        <f t="shared" si="0"/>
        <v>985.49</v>
      </c>
      <c r="J21" s="22">
        <f t="shared" si="0"/>
        <v>4200</v>
      </c>
      <c r="K21" s="22">
        <f t="shared" si="0"/>
        <v>3181.35</v>
      </c>
      <c r="L21" s="22">
        <f t="shared" si="0"/>
        <v>2155</v>
      </c>
      <c r="M21" s="22">
        <f t="shared" si="0"/>
        <v>31887.129999999997</v>
      </c>
      <c r="N21" s="22">
        <f t="shared" si="0"/>
        <v>972.71</v>
      </c>
      <c r="O21" s="22">
        <f t="shared" si="0"/>
        <v>1614.99</v>
      </c>
      <c r="P21" s="22"/>
      <c r="Q21" s="22"/>
      <c r="R21" s="22">
        <f>SUM(R6:R20)</f>
        <v>0</v>
      </c>
      <c r="S21" s="22"/>
      <c r="T21" s="22">
        <f>SUM(T6:T20)</f>
        <v>1615</v>
      </c>
      <c r="U21" s="22">
        <f>SUM(U6:U20)</f>
        <v>0</v>
      </c>
      <c r="V21" s="22"/>
      <c r="W21" s="35">
        <f>SUM(H21:V21)</f>
        <v>46673.67</v>
      </c>
    </row>
    <row r="22" spans="1:23" ht="14.65" thickTop="1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3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3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3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35" spans="2:2" x14ac:dyDescent="0.45">
      <c r="B35" s="22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135D-734B-47B2-8BEA-5D1165DC5F38}">
  <dimension ref="A1:W31"/>
  <sheetViews>
    <sheetView workbookViewId="0">
      <selection activeCell="L13" sqref="L13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style="31" bestFit="1" customWidth="1"/>
    <col min="8" max="8" width="9.265625" bestFit="1" customWidth="1"/>
    <col min="9" max="12" width="10.59765625" bestFit="1" customWidth="1"/>
    <col min="13" max="13" width="11.59765625" bestFit="1" customWidth="1"/>
    <col min="14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1" width="10.597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51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32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33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ht="14.65" thickBot="1" x14ac:dyDescent="0.5">
      <c r="A5" s="4"/>
      <c r="C5" s="6"/>
      <c r="D5" s="6"/>
      <c r="E5" s="6"/>
      <c r="F5" s="34">
        <v>133586.97</v>
      </c>
      <c r="G5" s="34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44265</v>
      </c>
      <c r="B6" s="15" t="s">
        <v>38</v>
      </c>
      <c r="C6" s="29"/>
      <c r="D6" s="22"/>
      <c r="E6" s="22"/>
      <c r="F6" s="22"/>
      <c r="G6" s="22">
        <v>1769.99</v>
      </c>
      <c r="H6" s="22"/>
      <c r="I6" s="22"/>
      <c r="J6" s="22"/>
      <c r="K6" s="22"/>
      <c r="L6" s="22"/>
      <c r="M6" s="22"/>
      <c r="N6" s="22"/>
      <c r="O6" s="22">
        <v>1769.99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44263</v>
      </c>
      <c r="B7" s="5" t="s">
        <v>8</v>
      </c>
      <c r="C7" s="4">
        <v>3217</v>
      </c>
      <c r="D7" s="23"/>
      <c r="E7" s="23"/>
      <c r="F7" s="23"/>
      <c r="G7" s="23">
        <v>930.54</v>
      </c>
      <c r="H7" s="23"/>
      <c r="I7" s="23">
        <v>930.54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>
        <v>44263</v>
      </c>
      <c r="B8" s="5" t="s">
        <v>52</v>
      </c>
      <c r="C8" s="5">
        <v>3220</v>
      </c>
      <c r="D8" s="23"/>
      <c r="E8" s="23"/>
      <c r="F8" s="23"/>
      <c r="G8" s="23">
        <v>9.2200000000000006</v>
      </c>
      <c r="H8" s="23">
        <v>9.2200000000000006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13">
        <v>44263</v>
      </c>
      <c r="B9" s="5" t="s">
        <v>53</v>
      </c>
      <c r="C9" s="5">
        <v>3221</v>
      </c>
      <c r="D9" s="23"/>
      <c r="E9" s="23"/>
      <c r="F9" s="23"/>
      <c r="G9" s="23">
        <v>4200</v>
      </c>
      <c r="H9" s="23"/>
      <c r="I9" s="23"/>
      <c r="J9" s="23">
        <v>4200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13">
        <v>44263</v>
      </c>
      <c r="B10" s="5" t="s">
        <v>53</v>
      </c>
      <c r="C10" s="5">
        <v>3222</v>
      </c>
      <c r="D10" s="23"/>
      <c r="E10" s="23"/>
      <c r="F10" s="23"/>
      <c r="G10" s="23">
        <v>3862.5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3862.5</v>
      </c>
      <c r="U10" s="23"/>
      <c r="V10" s="23"/>
    </row>
    <row r="11" spans="1:22" x14ac:dyDescent="0.45">
      <c r="A11" s="13">
        <v>44263</v>
      </c>
      <c r="B11" s="5" t="s">
        <v>11</v>
      </c>
      <c r="C11" s="5">
        <v>3223</v>
      </c>
      <c r="D11" s="23"/>
      <c r="E11" s="23"/>
      <c r="F11" s="23"/>
      <c r="G11" s="23">
        <v>3379.6</v>
      </c>
      <c r="H11" s="23"/>
      <c r="I11" s="23"/>
      <c r="J11" s="23"/>
      <c r="K11" s="23"/>
      <c r="L11" s="23"/>
      <c r="M11" s="23"/>
      <c r="N11" s="23">
        <v>3379.6</v>
      </c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13">
        <v>44263</v>
      </c>
      <c r="B12" s="5" t="s">
        <v>54</v>
      </c>
      <c r="C12" s="5">
        <v>3224</v>
      </c>
      <c r="D12" s="23"/>
      <c r="E12" s="23"/>
      <c r="F12" s="23"/>
      <c r="G12" s="23">
        <v>3346.8</v>
      </c>
      <c r="H12" s="23"/>
      <c r="I12" s="23"/>
      <c r="J12" s="23"/>
      <c r="K12" s="23">
        <v>3346.8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13">
        <v>44263</v>
      </c>
      <c r="B13" s="5" t="s">
        <v>55</v>
      </c>
      <c r="C13" s="5">
        <v>3225</v>
      </c>
      <c r="D13" s="23"/>
      <c r="E13" s="23"/>
      <c r="F13" s="23"/>
      <c r="G13" s="23">
        <v>280</v>
      </c>
      <c r="H13" s="23"/>
      <c r="I13" s="23"/>
      <c r="J13" s="23"/>
      <c r="K13" s="23"/>
      <c r="L13" s="23">
        <v>280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13">
        <v>44263</v>
      </c>
      <c r="B14" s="5" t="s">
        <v>33</v>
      </c>
      <c r="C14" s="5">
        <v>3226</v>
      </c>
      <c r="D14" s="23"/>
      <c r="E14" s="23"/>
      <c r="F14" s="23"/>
      <c r="G14" s="23">
        <v>393.25</v>
      </c>
      <c r="H14" s="23"/>
      <c r="I14" s="23"/>
      <c r="J14" s="23"/>
      <c r="K14" s="23"/>
      <c r="L14" s="23"/>
      <c r="M14" s="23">
        <v>393.25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13">
        <v>44263</v>
      </c>
      <c r="B15" s="5" t="s">
        <v>33</v>
      </c>
      <c r="C15" s="5">
        <v>3227</v>
      </c>
      <c r="D15" s="23"/>
      <c r="E15" s="23"/>
      <c r="F15" s="23"/>
      <c r="G15" s="23">
        <v>33169.49</v>
      </c>
      <c r="H15" s="23"/>
      <c r="I15" s="23"/>
      <c r="J15" s="23"/>
      <c r="K15" s="23"/>
      <c r="L15" s="23"/>
      <c r="M15" s="23">
        <v>33169.49</v>
      </c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13">
        <v>44263</v>
      </c>
      <c r="B16" s="5" t="s">
        <v>56</v>
      </c>
      <c r="C16" s="4">
        <v>3228</v>
      </c>
      <c r="D16" s="23"/>
      <c r="E16" s="23"/>
      <c r="F16" s="23"/>
      <c r="G16" s="23">
        <v>126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126</v>
      </c>
    </row>
    <row r="17" spans="1:23" x14ac:dyDescent="0.45">
      <c r="A17" s="13">
        <v>44263</v>
      </c>
      <c r="B17" s="5" t="s">
        <v>34</v>
      </c>
      <c r="C17" s="5">
        <v>3229</v>
      </c>
      <c r="D17" s="23"/>
      <c r="E17" s="23"/>
      <c r="F17" s="23"/>
      <c r="G17" s="23">
        <v>40</v>
      </c>
      <c r="H17" s="23"/>
      <c r="I17" s="23"/>
      <c r="J17" s="23"/>
      <c r="K17" s="23"/>
      <c r="L17" s="23">
        <v>40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13">
        <v>44263</v>
      </c>
      <c r="B18" s="5" t="s">
        <v>8</v>
      </c>
      <c r="C18" s="5">
        <v>3230</v>
      </c>
      <c r="D18" s="23"/>
      <c r="E18" s="23"/>
      <c r="F18" s="23"/>
      <c r="G18" s="23">
        <v>203.87</v>
      </c>
      <c r="H18" s="23"/>
      <c r="I18" s="23">
        <v>203.87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13">
        <v>44263</v>
      </c>
      <c r="B19" s="24" t="s">
        <v>8</v>
      </c>
      <c r="C19" s="24">
        <v>3231</v>
      </c>
      <c r="D19" s="25"/>
      <c r="E19" s="25"/>
      <c r="F19" s="25"/>
      <c r="G19" s="25">
        <v>351.65</v>
      </c>
      <c r="H19" s="25"/>
      <c r="I19" s="25">
        <v>351.65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45">
      <c r="A20" s="13">
        <v>44263</v>
      </c>
      <c r="B20" s="24" t="s">
        <v>8</v>
      </c>
      <c r="C20" s="24">
        <v>3232</v>
      </c>
      <c r="D20" s="25"/>
      <c r="E20" s="25"/>
      <c r="F20" s="25"/>
      <c r="G20" s="25">
        <v>32.61</v>
      </c>
      <c r="H20" s="25"/>
      <c r="I20" s="25">
        <v>32.61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3" x14ac:dyDescent="0.45">
      <c r="A21" s="13">
        <v>44263</v>
      </c>
      <c r="B21" s="24" t="s">
        <v>30</v>
      </c>
      <c r="C21" s="24">
        <v>3234</v>
      </c>
      <c r="D21" s="30"/>
      <c r="E21" s="30"/>
      <c r="F21" s="30"/>
      <c r="G21" s="25">
        <v>65.81</v>
      </c>
      <c r="H21" s="25">
        <v>65.81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3" x14ac:dyDescent="0.45">
      <c r="A22" s="13">
        <v>44263</v>
      </c>
      <c r="B22" s="24" t="s">
        <v>57</v>
      </c>
      <c r="C22" s="24">
        <v>3235</v>
      </c>
      <c r="D22" s="30"/>
      <c r="E22" s="30"/>
      <c r="F22" s="30"/>
      <c r="G22" s="25">
        <v>6318.32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6318.32</v>
      </c>
      <c r="V22" s="25"/>
    </row>
    <row r="23" spans="1:23" s="28" customFormat="1" ht="14.65" thickBot="1" x14ac:dyDescent="0.5">
      <c r="A23" s="26"/>
      <c r="B23" s="26"/>
      <c r="C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3" ht="15" thickTop="1" thickBot="1" x14ac:dyDescent="0.5">
      <c r="A24" s="15"/>
      <c r="B24" s="15" t="s">
        <v>37</v>
      </c>
      <c r="C24" s="15"/>
      <c r="D24" s="27">
        <v>3.5</v>
      </c>
      <c r="E24" s="27">
        <v>43647.3</v>
      </c>
      <c r="F24" s="27">
        <f>F5+E24+D24-G24</f>
        <v>118758.12000000002</v>
      </c>
      <c r="G24" s="22">
        <f t="shared" ref="G24:O24" si="0">SUM(G6:G23)</f>
        <v>58479.65</v>
      </c>
      <c r="H24" s="22">
        <f t="shared" si="0"/>
        <v>75.03</v>
      </c>
      <c r="I24" s="22">
        <f t="shared" si="0"/>
        <v>1518.6699999999998</v>
      </c>
      <c r="J24" s="22">
        <f t="shared" si="0"/>
        <v>4200</v>
      </c>
      <c r="K24" s="22">
        <f t="shared" si="0"/>
        <v>3346.8</v>
      </c>
      <c r="L24" s="22">
        <f t="shared" si="0"/>
        <v>320</v>
      </c>
      <c r="M24" s="22">
        <f t="shared" si="0"/>
        <v>33562.74</v>
      </c>
      <c r="N24" s="22">
        <f t="shared" si="0"/>
        <v>3379.6</v>
      </c>
      <c r="O24" s="22">
        <f t="shared" si="0"/>
        <v>1769.99</v>
      </c>
      <c r="P24" s="22"/>
      <c r="Q24" s="22"/>
      <c r="R24" s="22">
        <f>SUM(R6:R23)</f>
        <v>0</v>
      </c>
      <c r="S24" s="22"/>
      <c r="T24" s="22">
        <f>SUM(T6:T23)</f>
        <v>3862.5</v>
      </c>
      <c r="U24" s="22">
        <f>SUM(U6:U23)</f>
        <v>6318.32</v>
      </c>
      <c r="V24" s="22">
        <f>SUM(V5:V23)</f>
        <v>126</v>
      </c>
      <c r="W24" s="35">
        <f>SUM(H24:V24)</f>
        <v>58479.649999999994</v>
      </c>
    </row>
    <row r="25" spans="1:23" ht="14.65" thickTop="1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3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3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3" x14ac:dyDescent="0.4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4EB8-44D7-4908-A5F4-948DD112F79B}">
  <dimension ref="A1:W32"/>
  <sheetViews>
    <sheetView workbookViewId="0">
      <selection activeCell="S8" sqref="S8"/>
    </sheetView>
  </sheetViews>
  <sheetFormatPr defaultRowHeight="14.25" x14ac:dyDescent="0.45"/>
  <cols>
    <col min="2" max="2" width="30" customWidth="1"/>
    <col min="3" max="3" width="9.1328125" style="4"/>
    <col min="4" max="4" width="8" bestFit="1" customWidth="1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5" width="10.59765625" bestFit="1" customWidth="1"/>
    <col min="16" max="16" width="9" bestFit="1" customWidth="1"/>
    <col min="17" max="17" width="9.1328125"/>
    <col min="18" max="21" width="10.59765625" bestFit="1" customWidth="1"/>
    <col min="22" max="22" width="9.86328125" bestFit="1" customWidth="1"/>
    <col min="23" max="23" width="11.59765625" bestFit="1" customWidth="1"/>
  </cols>
  <sheetData>
    <row r="1" spans="1:22" ht="14.65" thickBot="1" x14ac:dyDescent="0.5">
      <c r="A1">
        <v>2021</v>
      </c>
      <c r="B1" t="s">
        <v>43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ht="14.65" thickBot="1" x14ac:dyDescent="0.5">
      <c r="A5" s="4"/>
      <c r="C5" s="6"/>
      <c r="D5" s="6"/>
      <c r="E5" s="6"/>
      <c r="F5" s="27">
        <v>118758.12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ht="14.65" thickTop="1" x14ac:dyDescent="0.45">
      <c r="A6" s="14"/>
      <c r="B6" s="15" t="s">
        <v>38</v>
      </c>
      <c r="C6" s="15"/>
      <c r="D6" s="22"/>
      <c r="E6" s="22"/>
      <c r="G6" s="22">
        <v>1551.61</v>
      </c>
      <c r="H6" s="22"/>
      <c r="I6" s="22"/>
      <c r="J6" s="22"/>
      <c r="K6" s="22"/>
      <c r="L6" s="22"/>
      <c r="M6" s="22"/>
      <c r="N6" s="22">
        <v>1551.61</v>
      </c>
      <c r="O6" s="22"/>
      <c r="P6" s="22"/>
      <c r="Q6" s="22"/>
      <c r="R6" s="22"/>
      <c r="S6" s="22"/>
      <c r="T6" s="22"/>
      <c r="U6" s="22"/>
      <c r="V6" s="22"/>
    </row>
    <row r="7" spans="1:22" x14ac:dyDescent="0.45">
      <c r="A7" s="13">
        <v>44293</v>
      </c>
      <c r="B7" s="5" t="s">
        <v>58</v>
      </c>
      <c r="C7" s="5">
        <v>3233</v>
      </c>
      <c r="D7" s="23"/>
      <c r="E7" s="23"/>
      <c r="G7" s="23">
        <v>240.43</v>
      </c>
      <c r="H7" s="23"/>
      <c r="I7" s="23">
        <v>240.43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36" t="s">
        <v>59</v>
      </c>
      <c r="C8" s="5">
        <v>3236</v>
      </c>
      <c r="D8" s="23"/>
      <c r="E8" s="23"/>
      <c r="G8" s="23">
        <v>3744.51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45">
        <v>3744.51</v>
      </c>
      <c r="T8" s="23"/>
      <c r="U8" s="23"/>
      <c r="V8" s="23"/>
    </row>
    <row r="9" spans="1:22" x14ac:dyDescent="0.45">
      <c r="A9" s="5"/>
      <c r="B9" s="5" t="s">
        <v>34</v>
      </c>
      <c r="C9" s="5">
        <v>3237</v>
      </c>
      <c r="D9" s="23"/>
      <c r="E9" s="23"/>
      <c r="G9" s="23">
        <v>511</v>
      </c>
      <c r="H9" s="23"/>
      <c r="I9" s="23"/>
      <c r="J9" s="23"/>
      <c r="K9" s="23"/>
      <c r="L9" s="23">
        <v>511</v>
      </c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 t="s">
        <v>60</v>
      </c>
      <c r="C10" s="5">
        <v>3238</v>
      </c>
      <c r="D10" s="23"/>
      <c r="E10" s="23"/>
      <c r="G10" s="23">
        <v>2862.5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2862.5</v>
      </c>
      <c r="U10" s="23"/>
      <c r="V10" s="23"/>
    </row>
    <row r="11" spans="1:22" x14ac:dyDescent="0.45">
      <c r="A11" s="5"/>
      <c r="B11" s="5" t="s">
        <v>61</v>
      </c>
      <c r="C11" s="5">
        <v>3239</v>
      </c>
      <c r="D11" s="23"/>
      <c r="E11" s="23"/>
      <c r="G11" s="23">
        <v>4200</v>
      </c>
      <c r="H11" s="23"/>
      <c r="I11" s="23"/>
      <c r="J11" s="23">
        <v>4200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62</v>
      </c>
      <c r="C12" s="5">
        <v>3240</v>
      </c>
      <c r="D12" s="23"/>
      <c r="E12" s="23"/>
      <c r="G12" s="23">
        <v>340</v>
      </c>
      <c r="H12" s="23"/>
      <c r="I12" s="23"/>
      <c r="J12" s="23"/>
      <c r="K12" s="23"/>
      <c r="L12" s="23">
        <v>340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63</v>
      </c>
      <c r="C13" s="5">
        <v>3241</v>
      </c>
      <c r="D13" s="23"/>
      <c r="E13" s="23"/>
      <c r="G13" s="23">
        <v>137.43</v>
      </c>
      <c r="H13" s="23"/>
      <c r="I13" s="23"/>
      <c r="J13" s="23"/>
      <c r="K13" s="23"/>
      <c r="L13" s="23"/>
      <c r="M13" s="23"/>
      <c r="N13" s="23"/>
      <c r="O13" s="23"/>
      <c r="P13" s="23"/>
      <c r="Q13" s="23">
        <v>137.43</v>
      </c>
      <c r="R13" s="23"/>
      <c r="S13" s="23"/>
      <c r="T13" s="23"/>
      <c r="U13" s="23"/>
      <c r="V13" s="23"/>
    </row>
    <row r="14" spans="1:22" x14ac:dyDescent="0.45">
      <c r="A14" s="5"/>
      <c r="B14" s="5" t="s">
        <v>42</v>
      </c>
      <c r="C14" s="5">
        <v>3242</v>
      </c>
      <c r="D14" s="23"/>
      <c r="E14" s="23"/>
      <c r="G14" s="23">
        <v>2.84</v>
      </c>
      <c r="H14" s="23"/>
      <c r="I14" s="23"/>
      <c r="J14" s="23"/>
      <c r="K14" s="23"/>
      <c r="L14" s="23"/>
      <c r="M14" s="23"/>
      <c r="N14" s="23">
        <v>2.84</v>
      </c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30</v>
      </c>
      <c r="C15" s="5">
        <v>3243</v>
      </c>
      <c r="D15" s="23"/>
      <c r="E15" s="23"/>
      <c r="G15" s="23">
        <v>61.56</v>
      </c>
      <c r="H15" s="23">
        <v>61.56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64</v>
      </c>
      <c r="C16" s="4">
        <v>3244</v>
      </c>
      <c r="D16" s="23"/>
      <c r="E16" s="23"/>
      <c r="G16" s="23">
        <v>3207.42</v>
      </c>
      <c r="H16" s="23"/>
      <c r="I16" s="23"/>
      <c r="J16" s="23"/>
      <c r="K16" s="23">
        <v>3207.42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 x14ac:dyDescent="0.45">
      <c r="A17" s="5"/>
      <c r="B17" s="5" t="s">
        <v>33</v>
      </c>
      <c r="C17" s="5">
        <v>3245</v>
      </c>
      <c r="D17" s="23"/>
      <c r="G17" s="23">
        <v>20525.23</v>
      </c>
      <c r="H17" s="23"/>
      <c r="I17" s="23"/>
      <c r="J17" s="23"/>
      <c r="K17" s="23"/>
      <c r="L17" s="23"/>
      <c r="M17" s="23">
        <v>20525.23</v>
      </c>
      <c r="N17" s="23"/>
      <c r="O17" s="23"/>
      <c r="P17" s="23"/>
      <c r="Q17" s="23"/>
      <c r="R17" s="23"/>
      <c r="S17" s="23"/>
      <c r="T17" s="23"/>
      <c r="U17" s="23"/>
      <c r="V17" s="23"/>
    </row>
    <row r="18" spans="1:23" x14ac:dyDescent="0.45">
      <c r="A18" s="5"/>
      <c r="B18" s="5" t="s">
        <v>33</v>
      </c>
      <c r="C18" s="5">
        <v>3246</v>
      </c>
      <c r="D18" s="23"/>
      <c r="E18" s="23"/>
      <c r="G18" s="23">
        <v>322.83</v>
      </c>
      <c r="H18" s="23"/>
      <c r="I18" s="23"/>
      <c r="J18" s="23"/>
      <c r="K18" s="23"/>
      <c r="L18" s="23"/>
      <c r="M18" s="23">
        <v>322.83</v>
      </c>
      <c r="N18" s="23"/>
      <c r="O18" s="23"/>
      <c r="P18" s="23"/>
      <c r="Q18" s="23"/>
      <c r="R18" s="23"/>
      <c r="S18" s="23"/>
      <c r="T18" s="23"/>
      <c r="U18" s="23"/>
      <c r="V18" s="23"/>
    </row>
    <row r="19" spans="1:23" x14ac:dyDescent="0.45">
      <c r="A19" s="24"/>
      <c r="B19" s="24" t="s">
        <v>57</v>
      </c>
      <c r="C19" s="24">
        <v>3247</v>
      </c>
      <c r="D19" s="25"/>
      <c r="E19" s="25"/>
      <c r="G19" s="25">
        <v>1103.6199999999999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1103.6199999999999</v>
      </c>
      <c r="V19" s="25"/>
    </row>
    <row r="20" spans="1:23" x14ac:dyDescent="0.45">
      <c r="A20" s="24"/>
      <c r="B20" s="24" t="s">
        <v>8</v>
      </c>
      <c r="C20" s="24">
        <v>3248</v>
      </c>
      <c r="D20" s="30"/>
      <c r="E20" s="30"/>
      <c r="G20" s="30">
        <v>220.36</v>
      </c>
      <c r="H20" s="25"/>
      <c r="I20" s="25">
        <v>220.36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3" x14ac:dyDescent="0.45">
      <c r="A21" s="24"/>
      <c r="B21" s="24" t="s">
        <v>8</v>
      </c>
      <c r="C21" s="24">
        <v>3249</v>
      </c>
      <c r="D21" s="30"/>
      <c r="E21" s="30"/>
      <c r="G21" s="30">
        <v>38.39</v>
      </c>
      <c r="H21" s="25"/>
      <c r="I21" s="25">
        <v>38.39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3" s="28" customFormat="1" ht="14.65" thickBot="1" x14ac:dyDescent="0.5">
      <c r="A22" s="26"/>
      <c r="B22" s="26" t="s">
        <v>8</v>
      </c>
      <c r="C22" s="26">
        <v>3250</v>
      </c>
      <c r="G22" s="28">
        <v>340.85</v>
      </c>
      <c r="H22" s="27"/>
      <c r="I22" s="27">
        <v>340.85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3" ht="15" thickTop="1" thickBot="1" x14ac:dyDescent="0.5">
      <c r="A23" s="15"/>
      <c r="B23" s="15" t="s">
        <v>37</v>
      </c>
      <c r="C23" s="15"/>
      <c r="D23" s="27">
        <v>3.12</v>
      </c>
      <c r="E23" s="27">
        <v>43647.3</v>
      </c>
      <c r="F23" s="27">
        <f>F5+E23+D23-G23</f>
        <v>122997.95999999998</v>
      </c>
      <c r="G23" s="22">
        <f>SUM(G6:G22)</f>
        <v>39410.58</v>
      </c>
      <c r="H23" s="22">
        <f t="shared" ref="H23:O23" si="0">SUM(H6:H22)</f>
        <v>61.56</v>
      </c>
      <c r="I23" s="22">
        <f t="shared" si="0"/>
        <v>840.03</v>
      </c>
      <c r="J23" s="22">
        <f t="shared" si="0"/>
        <v>4200</v>
      </c>
      <c r="K23" s="22">
        <f t="shared" si="0"/>
        <v>3207.42</v>
      </c>
      <c r="L23" s="22">
        <f t="shared" si="0"/>
        <v>851</v>
      </c>
      <c r="M23" s="22">
        <f t="shared" si="0"/>
        <v>20848.060000000001</v>
      </c>
      <c r="N23" s="22">
        <f t="shared" si="0"/>
        <v>1554.4499999999998</v>
      </c>
      <c r="O23" s="22">
        <f t="shared" si="0"/>
        <v>0</v>
      </c>
      <c r="P23" s="22"/>
      <c r="Q23" s="22">
        <f>SUM(Q8:Q22)</f>
        <v>137.43</v>
      </c>
      <c r="R23" s="22">
        <f>SUM(R8:R22)</f>
        <v>0</v>
      </c>
      <c r="S23" s="22">
        <f>SUM(S8:S22)</f>
        <v>3744.51</v>
      </c>
      <c r="T23" s="22">
        <f>SUM(T6:T22)</f>
        <v>2862.5</v>
      </c>
      <c r="U23" s="22">
        <f>SUM(U6:U22)</f>
        <v>1103.6199999999999</v>
      </c>
      <c r="V23" s="22"/>
      <c r="W23" s="35"/>
    </row>
    <row r="24" spans="1:23" ht="14.65" thickTop="1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3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3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3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3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3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3" ht="14.65" thickBot="1" x14ac:dyDescent="0.5">
      <c r="D31" s="27"/>
    </row>
    <row r="32" spans="1:23" ht="14.65" thickTop="1" x14ac:dyDescent="0.45"/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2933-ACF3-444E-9AA3-BC625B933D19}">
  <dimension ref="A1:V35"/>
  <sheetViews>
    <sheetView workbookViewId="0">
      <selection activeCell="U18" sqref="U18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5" width="10.59765625" bestFit="1" customWidth="1"/>
    <col min="16" max="16" width="9" bestFit="1" customWidth="1"/>
    <col min="17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50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6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s="37" customFormat="1" x14ac:dyDescent="0.45">
      <c r="A5" s="29"/>
      <c r="C5" s="38"/>
      <c r="D5" s="38"/>
      <c r="E5" s="38"/>
      <c r="F5" s="39">
        <v>122997.96</v>
      </c>
      <c r="G5" s="38"/>
      <c r="H5" s="38"/>
      <c r="I5" s="38"/>
      <c r="J5" s="40"/>
      <c r="K5" s="41"/>
      <c r="L5" s="38"/>
      <c r="M5" s="41"/>
      <c r="N5" s="38"/>
      <c r="O5" s="41"/>
      <c r="P5" s="38"/>
      <c r="Q5" s="41"/>
      <c r="R5" s="38"/>
      <c r="S5" s="41"/>
      <c r="T5" s="38"/>
      <c r="U5" s="38"/>
      <c r="V5" s="15"/>
    </row>
    <row r="6" spans="1:22" x14ac:dyDescent="0.45">
      <c r="A6" s="14"/>
      <c r="B6" s="15" t="s">
        <v>38</v>
      </c>
      <c r="C6" s="15"/>
      <c r="D6" s="22"/>
      <c r="E6" s="22"/>
      <c r="F6" s="22"/>
      <c r="G6" s="22">
        <v>1556.46</v>
      </c>
      <c r="H6" s="22"/>
      <c r="I6" s="22"/>
      <c r="J6" s="22"/>
      <c r="K6" s="22"/>
      <c r="L6" s="22"/>
      <c r="M6" s="22"/>
      <c r="N6" s="22"/>
      <c r="O6" s="22">
        <v>1556.46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44323</v>
      </c>
      <c r="B7" s="5" t="s">
        <v>11</v>
      </c>
      <c r="C7" s="5">
        <v>3251</v>
      </c>
      <c r="D7" s="23"/>
      <c r="E7" s="23"/>
      <c r="F7" s="23"/>
      <c r="G7" s="23">
        <v>5404.52</v>
      </c>
      <c r="H7" s="23"/>
      <c r="I7" s="23"/>
      <c r="J7" s="23"/>
      <c r="K7" s="23"/>
      <c r="L7" s="23"/>
      <c r="M7" s="23"/>
      <c r="N7" s="23">
        <v>5404.52</v>
      </c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65</v>
      </c>
      <c r="C8" s="5">
        <v>3253</v>
      </c>
      <c r="D8" s="23"/>
      <c r="E8" s="23"/>
      <c r="F8" s="23"/>
      <c r="G8" s="23">
        <v>4200</v>
      </c>
      <c r="H8" s="23"/>
      <c r="I8" s="23"/>
      <c r="J8" s="23">
        <v>4200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65</v>
      </c>
      <c r="C9" s="5">
        <v>3254</v>
      </c>
      <c r="D9" s="23"/>
      <c r="E9" s="23"/>
      <c r="F9" s="23"/>
      <c r="G9" s="23">
        <v>2285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2285</v>
      </c>
      <c r="U9" s="23"/>
      <c r="V9" s="23"/>
    </row>
    <row r="10" spans="1:22" x14ac:dyDescent="0.45">
      <c r="A10" s="5"/>
      <c r="B10" s="5" t="s">
        <v>66</v>
      </c>
      <c r="C10" s="5">
        <v>3255</v>
      </c>
      <c r="D10" s="23"/>
      <c r="E10" s="23"/>
      <c r="F10" s="23"/>
      <c r="G10" s="23">
        <v>8200</v>
      </c>
      <c r="H10" s="23"/>
      <c r="I10" s="23"/>
      <c r="J10" s="23"/>
      <c r="K10" s="23"/>
      <c r="L10" s="23">
        <v>8200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67</v>
      </c>
      <c r="C11" s="5">
        <v>3256</v>
      </c>
      <c r="D11" s="23"/>
      <c r="E11" s="23"/>
      <c r="F11" s="23"/>
      <c r="G11" s="23">
        <v>418</v>
      </c>
      <c r="H11" s="23"/>
      <c r="I11" s="23"/>
      <c r="J11" s="23"/>
      <c r="K11" s="23"/>
      <c r="L11" s="45">
        <v>418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68</v>
      </c>
      <c r="C12" s="5">
        <v>3257</v>
      </c>
      <c r="D12" s="23"/>
      <c r="E12" s="23"/>
      <c r="F12" s="23"/>
      <c r="G12" s="23">
        <v>245</v>
      </c>
      <c r="H12" s="23"/>
      <c r="I12" s="23"/>
      <c r="J12" s="23"/>
      <c r="K12" s="23"/>
      <c r="L12" s="23">
        <v>245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69</v>
      </c>
      <c r="C13" s="5">
        <v>3258</v>
      </c>
      <c r="D13" s="23"/>
      <c r="E13" s="23"/>
      <c r="F13" s="23"/>
      <c r="G13" s="23">
        <v>201.62</v>
      </c>
      <c r="H13" s="23"/>
      <c r="I13" s="23"/>
      <c r="J13" s="23"/>
      <c r="K13" s="23"/>
      <c r="L13" s="23">
        <v>201.62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70</v>
      </c>
      <c r="C14" s="5">
        <v>3259</v>
      </c>
      <c r="D14" s="23"/>
      <c r="E14" s="23"/>
      <c r="F14" s="23"/>
      <c r="G14" s="23">
        <v>674.22</v>
      </c>
      <c r="H14" s="23"/>
      <c r="I14" s="23"/>
      <c r="J14" s="23"/>
      <c r="K14" s="23"/>
      <c r="L14" s="23">
        <v>674.22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54</v>
      </c>
      <c r="C15" s="5">
        <v>3260</v>
      </c>
      <c r="D15" s="23"/>
      <c r="E15" s="23"/>
      <c r="F15" s="23"/>
      <c r="G15" s="23">
        <v>3357.6</v>
      </c>
      <c r="H15" s="23"/>
      <c r="I15" s="23"/>
      <c r="J15" s="23"/>
      <c r="K15" s="23">
        <v>3357.6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33</v>
      </c>
      <c r="C16" s="4">
        <v>3261</v>
      </c>
      <c r="D16" s="23"/>
      <c r="E16" s="23"/>
      <c r="F16" s="23"/>
      <c r="G16" s="23">
        <v>27336.32</v>
      </c>
      <c r="H16" s="23"/>
      <c r="I16" s="23"/>
      <c r="J16" s="23"/>
      <c r="K16" s="23"/>
      <c r="L16" s="23"/>
      <c r="M16" s="23">
        <v>27336.32</v>
      </c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 t="s">
        <v>33</v>
      </c>
      <c r="C17" s="5">
        <v>3262</v>
      </c>
      <c r="D17" s="23"/>
      <c r="E17" s="23"/>
      <c r="F17" s="23"/>
      <c r="G17" s="23">
        <v>437.78</v>
      </c>
      <c r="H17" s="23"/>
      <c r="I17" s="23"/>
      <c r="J17" s="23"/>
      <c r="K17" s="23"/>
      <c r="L17" s="23"/>
      <c r="M17" s="23">
        <v>437.78</v>
      </c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5"/>
      <c r="B18" s="5" t="s">
        <v>71</v>
      </c>
      <c r="C18" s="5">
        <v>3263</v>
      </c>
      <c r="D18" s="23"/>
      <c r="E18" s="23"/>
      <c r="F18" s="23"/>
      <c r="G18" s="23">
        <v>312.01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5">
        <v>312.01</v>
      </c>
      <c r="V18" s="23"/>
    </row>
    <row r="19" spans="1:22" x14ac:dyDescent="0.45">
      <c r="A19" s="5"/>
      <c r="B19" s="5" t="s">
        <v>34</v>
      </c>
      <c r="C19" s="5">
        <v>3264</v>
      </c>
      <c r="D19" s="23"/>
      <c r="E19" s="23"/>
      <c r="F19" s="23"/>
      <c r="G19" s="23">
        <v>60</v>
      </c>
      <c r="H19" s="23"/>
      <c r="I19" s="23"/>
      <c r="J19" s="23"/>
      <c r="K19" s="23"/>
      <c r="L19" s="23">
        <v>60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x14ac:dyDescent="0.45">
      <c r="A20" s="5"/>
      <c r="B20" s="5" t="s">
        <v>72</v>
      </c>
      <c r="C20" s="5">
        <v>3265</v>
      </c>
      <c r="D20" s="23"/>
      <c r="E20" s="23"/>
      <c r="F20" s="23"/>
      <c r="G20" s="23">
        <v>471.59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471.59</v>
      </c>
      <c r="V20" s="23"/>
    </row>
    <row r="21" spans="1:22" x14ac:dyDescent="0.45">
      <c r="A21" s="5"/>
      <c r="B21" s="5" t="s">
        <v>73</v>
      </c>
      <c r="C21" s="5">
        <v>3266</v>
      </c>
      <c r="D21" s="23"/>
      <c r="E21" s="23"/>
      <c r="F21" s="23"/>
      <c r="G21" s="23">
        <v>240.47</v>
      </c>
      <c r="H21" s="23"/>
      <c r="I21" s="23">
        <v>240.47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x14ac:dyDescent="0.45">
      <c r="A22" s="5"/>
      <c r="B22" s="5" t="s">
        <v>73</v>
      </c>
      <c r="C22" s="5">
        <v>3267</v>
      </c>
      <c r="D22" s="23"/>
      <c r="E22" s="23"/>
      <c r="F22" s="23"/>
      <c r="G22" s="23">
        <v>223.3</v>
      </c>
      <c r="H22" s="23"/>
      <c r="I22" s="23">
        <v>223.3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x14ac:dyDescent="0.45">
      <c r="A23" s="24"/>
      <c r="B23" s="24" t="s">
        <v>73</v>
      </c>
      <c r="C23" s="24">
        <v>3268</v>
      </c>
      <c r="D23" s="25"/>
      <c r="E23" s="25"/>
      <c r="F23" s="25"/>
      <c r="G23" s="25">
        <v>33.119999999999997</v>
      </c>
      <c r="H23" s="25"/>
      <c r="I23" s="25">
        <v>33.119999999999997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45">
      <c r="A24" s="24"/>
      <c r="B24" s="24" t="s">
        <v>74</v>
      </c>
      <c r="C24" s="24">
        <v>3269</v>
      </c>
      <c r="D24" s="25"/>
      <c r="E24" s="25"/>
      <c r="F24" s="25"/>
      <c r="G24" s="25">
        <v>5046.1099999999997</v>
      </c>
      <c r="H24" s="25"/>
      <c r="I24" s="25"/>
      <c r="J24" s="25"/>
      <c r="K24" s="25"/>
      <c r="L24" s="25"/>
      <c r="M24" s="25"/>
      <c r="N24" s="25"/>
      <c r="O24" s="25"/>
      <c r="P24" s="25"/>
      <c r="Q24" s="25">
        <v>5046.1099999999997</v>
      </c>
      <c r="R24" s="25"/>
      <c r="S24" s="25"/>
      <c r="T24" s="25"/>
      <c r="U24" s="25"/>
      <c r="V24" s="25"/>
    </row>
    <row r="25" spans="1:22" x14ac:dyDescent="0.45">
      <c r="A25" s="24"/>
      <c r="B25" s="24" t="s">
        <v>42</v>
      </c>
      <c r="C25" s="24">
        <v>3270</v>
      </c>
      <c r="D25" s="25"/>
      <c r="E25" s="25"/>
      <c r="F25" s="25"/>
      <c r="G25" s="25">
        <v>270.23</v>
      </c>
      <c r="H25" s="25"/>
      <c r="I25" s="25"/>
      <c r="J25" s="25"/>
      <c r="K25" s="25"/>
      <c r="L25" s="25"/>
      <c r="M25" s="25"/>
      <c r="N25" s="25">
        <v>270.23</v>
      </c>
      <c r="O25" s="25"/>
      <c r="P25" s="25"/>
      <c r="Q25" s="25"/>
      <c r="R25" s="25"/>
      <c r="S25" s="25"/>
      <c r="T25" s="25"/>
      <c r="U25" s="25"/>
      <c r="V25" s="25"/>
    </row>
    <row r="26" spans="1:22" x14ac:dyDescent="0.45">
      <c r="A26" s="24"/>
      <c r="B26" s="24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28" customFormat="1" ht="14.65" thickBot="1" x14ac:dyDescent="0.5">
      <c r="A27" s="26"/>
      <c r="B27" s="26"/>
      <c r="C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5" thickTop="1" thickBot="1" x14ac:dyDescent="0.5">
      <c r="A28" s="15"/>
      <c r="B28" s="15" t="s">
        <v>37</v>
      </c>
      <c r="C28" s="15"/>
      <c r="D28" s="27">
        <v>3.09</v>
      </c>
      <c r="E28" s="27">
        <v>64718.46</v>
      </c>
      <c r="F28" s="27">
        <f>D28+E28+F5-G28</f>
        <v>126746.16</v>
      </c>
      <c r="G28" s="22">
        <f t="shared" ref="G28:O28" si="0">SUM(G6:G27)</f>
        <v>60973.350000000006</v>
      </c>
      <c r="H28" s="22">
        <f t="shared" si="0"/>
        <v>0</v>
      </c>
      <c r="I28" s="22">
        <f t="shared" si="0"/>
        <v>496.89</v>
      </c>
      <c r="J28" s="22">
        <f t="shared" si="0"/>
        <v>4200</v>
      </c>
      <c r="K28" s="22">
        <f t="shared" si="0"/>
        <v>3357.6</v>
      </c>
      <c r="L28" s="22">
        <f t="shared" si="0"/>
        <v>9798.84</v>
      </c>
      <c r="M28" s="22">
        <f t="shared" si="0"/>
        <v>27774.1</v>
      </c>
      <c r="N28" s="22">
        <f t="shared" si="0"/>
        <v>5674.75</v>
      </c>
      <c r="O28" s="22">
        <f t="shared" si="0"/>
        <v>1556.46</v>
      </c>
      <c r="P28" s="22"/>
      <c r="Q28" s="22"/>
      <c r="R28" s="22">
        <f>SUM(R6:R27)</f>
        <v>0</v>
      </c>
      <c r="S28" s="22"/>
      <c r="T28" s="22">
        <f>SUM(T6:T27)</f>
        <v>2285</v>
      </c>
      <c r="U28" s="22">
        <f>SUM(U6:U27)</f>
        <v>783.59999999999991</v>
      </c>
      <c r="V28" s="22"/>
    </row>
    <row r="29" spans="1:22" ht="14.65" thickTop="1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x14ac:dyDescent="0.4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x14ac:dyDescent="0.4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x14ac:dyDescent="0.4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45">
      <c r="A34" s="5"/>
      <c r="B34" s="5"/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45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C1D9-6495-4EB4-AB36-46662A30770E}">
  <dimension ref="A1:V30"/>
  <sheetViews>
    <sheetView workbookViewId="0">
      <selection activeCell="K1" sqref="K1:K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6" width="10.59765625" bestFit="1" customWidth="1"/>
    <col min="17" max="17" width="9.1328125"/>
    <col min="18" max="18" width="10.59765625" bestFit="1" customWidth="1"/>
    <col min="19" max="19" width="9.59765625" bestFit="1" customWidth="1"/>
    <col min="20" max="21" width="10.597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49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/>
      <c r="E5" s="6"/>
      <c r="F5" s="6">
        <v>126746.16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44345</v>
      </c>
      <c r="B6" s="15" t="s">
        <v>38</v>
      </c>
      <c r="C6" s="15"/>
      <c r="D6" s="22"/>
      <c r="E6" s="22"/>
      <c r="F6" s="22"/>
      <c r="G6" s="22">
        <v>1470.09</v>
      </c>
      <c r="H6" s="22"/>
      <c r="I6" s="22"/>
      <c r="J6" s="22"/>
      <c r="K6" s="22"/>
      <c r="L6" s="22"/>
      <c r="M6" s="22"/>
      <c r="N6" s="22"/>
      <c r="O6" s="22">
        <v>1470.09</v>
      </c>
      <c r="P6" s="22"/>
      <c r="Q6" s="22"/>
      <c r="R6" s="22"/>
      <c r="S6" s="22"/>
      <c r="T6" s="22"/>
      <c r="U6" s="22"/>
      <c r="V6" s="22"/>
    </row>
    <row r="7" spans="1:22" x14ac:dyDescent="0.45">
      <c r="A7" s="13">
        <v>44357</v>
      </c>
      <c r="B7" s="5" t="s">
        <v>75</v>
      </c>
      <c r="C7" s="5">
        <v>3271</v>
      </c>
      <c r="D7" s="23"/>
      <c r="E7" s="23"/>
      <c r="F7" s="23"/>
      <c r="G7" s="23">
        <v>170</v>
      </c>
      <c r="H7" s="23"/>
      <c r="I7" s="23">
        <v>170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30</v>
      </c>
      <c r="C8" s="5">
        <v>3272</v>
      </c>
      <c r="D8" s="23"/>
      <c r="E8" s="23"/>
      <c r="F8" s="23"/>
      <c r="G8" s="23">
        <v>62.01</v>
      </c>
      <c r="H8" s="23">
        <v>62.01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64</v>
      </c>
      <c r="C9" s="5">
        <v>3273</v>
      </c>
      <c r="D9" s="23"/>
      <c r="E9" s="23"/>
      <c r="F9" s="23"/>
      <c r="G9" s="23">
        <v>3453.86</v>
      </c>
      <c r="H9" s="23"/>
      <c r="I9" s="23"/>
      <c r="J9" s="23"/>
      <c r="K9" s="23">
        <v>3453.86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 t="s">
        <v>33</v>
      </c>
      <c r="C10" s="5">
        <v>3276</v>
      </c>
      <c r="D10" s="23"/>
      <c r="E10" s="23"/>
      <c r="F10" s="23"/>
      <c r="G10" s="23">
        <v>26635.49</v>
      </c>
      <c r="H10" s="23"/>
      <c r="I10" s="23"/>
      <c r="J10" s="23"/>
      <c r="K10" s="23"/>
      <c r="L10" s="23"/>
      <c r="M10" s="23">
        <v>26635.49</v>
      </c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33</v>
      </c>
      <c r="C11" s="5">
        <v>3277</v>
      </c>
      <c r="D11" s="23"/>
      <c r="E11" s="23"/>
      <c r="F11" s="23"/>
      <c r="G11" s="23">
        <v>460.04</v>
      </c>
      <c r="H11" s="23"/>
      <c r="I11" s="23"/>
      <c r="J11" s="23"/>
      <c r="K11" s="23"/>
      <c r="L11" s="23"/>
      <c r="M11" s="23">
        <v>460.04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30</v>
      </c>
      <c r="C12" s="5">
        <v>3278</v>
      </c>
      <c r="D12" s="23"/>
      <c r="E12" s="23"/>
      <c r="F12" s="23"/>
      <c r="G12" s="23">
        <v>62.01</v>
      </c>
      <c r="H12" s="23">
        <v>62.01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 t="s">
        <v>75</v>
      </c>
      <c r="C13" s="5">
        <v>3279</v>
      </c>
      <c r="D13" s="23"/>
      <c r="E13" s="23"/>
      <c r="F13" s="23"/>
      <c r="G13" s="23">
        <v>180.72</v>
      </c>
      <c r="H13" s="23"/>
      <c r="I13" s="23">
        <v>180.72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34</v>
      </c>
      <c r="C14" s="5">
        <v>3280</v>
      </c>
      <c r="D14" s="23"/>
      <c r="E14" s="23"/>
      <c r="F14" s="23"/>
      <c r="G14" s="23">
        <v>60</v>
      </c>
      <c r="H14" s="23"/>
      <c r="I14" s="23"/>
      <c r="J14" s="23"/>
      <c r="K14" s="23"/>
      <c r="L14" s="23">
        <v>60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72</v>
      </c>
      <c r="C15" s="5">
        <v>3281</v>
      </c>
      <c r="D15" s="23"/>
      <c r="E15" s="23"/>
      <c r="F15" s="23"/>
      <c r="G15" s="23">
        <v>1136.56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1136.56</v>
      </c>
      <c r="V15" s="23"/>
    </row>
    <row r="16" spans="1:22" x14ac:dyDescent="0.45">
      <c r="A16" s="5"/>
      <c r="B16" s="5" t="s">
        <v>42</v>
      </c>
      <c r="C16" s="4">
        <v>3282</v>
      </c>
      <c r="D16" s="23"/>
      <c r="E16" s="23"/>
      <c r="F16" s="23"/>
      <c r="G16" s="23">
        <v>1379.81</v>
      </c>
      <c r="H16" s="23"/>
      <c r="I16" s="23"/>
      <c r="J16" s="23"/>
      <c r="K16" s="23"/>
      <c r="L16" s="23"/>
      <c r="M16" s="23"/>
      <c r="N16" s="23">
        <v>1379.81</v>
      </c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 t="s">
        <v>75</v>
      </c>
      <c r="C17" s="5">
        <v>3283</v>
      </c>
      <c r="D17" s="23"/>
      <c r="E17" s="23"/>
      <c r="F17" s="23"/>
      <c r="G17" s="23">
        <v>37.479999999999997</v>
      </c>
      <c r="H17" s="23"/>
      <c r="I17" s="23">
        <v>37.479999999999997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5"/>
      <c r="B18" s="5" t="s">
        <v>75</v>
      </c>
      <c r="C18" s="5">
        <v>3284</v>
      </c>
      <c r="D18" s="23"/>
      <c r="E18" s="23"/>
      <c r="F18" s="23"/>
      <c r="G18" s="23">
        <v>355.19</v>
      </c>
      <c r="H18" s="23"/>
      <c r="I18" s="23">
        <v>355.19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x14ac:dyDescent="0.45">
      <c r="A19" s="24"/>
      <c r="B19" s="24" t="s">
        <v>76</v>
      </c>
      <c r="C19" s="24">
        <v>3285</v>
      </c>
      <c r="D19" s="25"/>
      <c r="E19" s="25"/>
      <c r="F19" s="25"/>
      <c r="G19" s="25">
        <v>2725.52</v>
      </c>
      <c r="H19" s="25"/>
      <c r="I19" s="25"/>
      <c r="J19" s="25"/>
      <c r="K19" s="25"/>
      <c r="L19" s="25"/>
      <c r="M19" s="25"/>
      <c r="N19" s="25"/>
      <c r="O19" s="25"/>
      <c r="P19" s="25">
        <v>2725.52</v>
      </c>
      <c r="Q19" s="25"/>
      <c r="R19" s="25"/>
      <c r="S19" s="25"/>
      <c r="T19" s="25"/>
      <c r="U19" s="25"/>
      <c r="V19" s="25"/>
    </row>
    <row r="20" spans="1:22" x14ac:dyDescent="0.45">
      <c r="A20" s="24"/>
      <c r="B20" s="24" t="s">
        <v>77</v>
      </c>
      <c r="C20" s="24">
        <v>3286</v>
      </c>
      <c r="D20" s="25"/>
      <c r="E20" s="25"/>
      <c r="F20" s="25"/>
      <c r="G20" s="25">
        <v>2725.52</v>
      </c>
      <c r="H20" s="25"/>
      <c r="I20" s="25"/>
      <c r="J20" s="25"/>
      <c r="K20" s="25"/>
      <c r="L20" s="25"/>
      <c r="M20" s="25"/>
      <c r="N20" s="25"/>
      <c r="O20" s="25"/>
      <c r="P20" s="25">
        <v>2725.52</v>
      </c>
      <c r="Q20" s="25"/>
      <c r="R20" s="25"/>
      <c r="S20" s="25"/>
      <c r="T20" s="25"/>
      <c r="U20" s="25"/>
      <c r="V20" s="25"/>
    </row>
    <row r="21" spans="1:22" x14ac:dyDescent="0.45">
      <c r="A21" s="24"/>
      <c r="B21" s="24" t="s">
        <v>78</v>
      </c>
      <c r="C21" s="24">
        <v>3287</v>
      </c>
      <c r="D21" s="25"/>
      <c r="E21" s="25"/>
      <c r="F21" s="25"/>
      <c r="G21" s="25">
        <v>2816.35</v>
      </c>
      <c r="H21" s="25"/>
      <c r="I21" s="25"/>
      <c r="J21" s="25"/>
      <c r="K21" s="25"/>
      <c r="L21" s="25"/>
      <c r="M21" s="25"/>
      <c r="N21" s="25"/>
      <c r="O21" s="25"/>
      <c r="P21" s="25">
        <v>2816.35</v>
      </c>
      <c r="Q21" s="25"/>
      <c r="R21" s="25"/>
      <c r="S21" s="25"/>
      <c r="T21" s="25"/>
      <c r="U21" s="25"/>
      <c r="V21" s="25"/>
    </row>
    <row r="22" spans="1:22" s="28" customFormat="1" ht="14.65" thickBot="1" x14ac:dyDescent="0.5">
      <c r="A22" s="26"/>
      <c r="B22" s="26"/>
      <c r="C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5" thickTop="1" thickBot="1" x14ac:dyDescent="0.5">
      <c r="A23" s="15"/>
      <c r="B23" s="15" t="s">
        <v>37</v>
      </c>
      <c r="C23" s="15"/>
      <c r="D23" s="27">
        <v>3.6</v>
      </c>
      <c r="E23" s="27">
        <v>44425.54</v>
      </c>
      <c r="F23" s="27">
        <f>F5+D23+E23-G23</f>
        <v>127444.65000000002</v>
      </c>
      <c r="G23" s="22">
        <f t="shared" ref="G23:O23" si="0">SUM(G6:G22)</f>
        <v>43730.649999999994</v>
      </c>
      <c r="H23" s="22">
        <f t="shared" si="0"/>
        <v>124.02</v>
      </c>
      <c r="I23" s="22">
        <f t="shared" si="0"/>
        <v>743.3900000000001</v>
      </c>
      <c r="J23" s="22">
        <f t="shared" si="0"/>
        <v>0</v>
      </c>
      <c r="K23" s="22">
        <f t="shared" si="0"/>
        <v>3453.86</v>
      </c>
      <c r="L23" s="22">
        <f t="shared" si="0"/>
        <v>60</v>
      </c>
      <c r="M23" s="22">
        <f t="shared" si="0"/>
        <v>27095.530000000002</v>
      </c>
      <c r="N23" s="22">
        <f t="shared" si="0"/>
        <v>1379.81</v>
      </c>
      <c r="O23" s="22">
        <f t="shared" si="0"/>
        <v>1470.09</v>
      </c>
      <c r="P23" s="22">
        <f>SUM(P6:P22)</f>
        <v>8267.39</v>
      </c>
      <c r="Q23" s="22"/>
      <c r="R23" s="22">
        <f>SUM(R6:R22)</f>
        <v>0</v>
      </c>
      <c r="S23" s="22"/>
      <c r="T23" s="22">
        <f>SUM(T6:T22)</f>
        <v>0</v>
      </c>
      <c r="U23" s="22">
        <f>SUM(U6:U22)</f>
        <v>1136.56</v>
      </c>
      <c r="V23" s="22"/>
    </row>
    <row r="24" spans="1:22" ht="14.65" thickTop="1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AC76-669A-4E23-8003-57988CCB4D24}">
  <dimension ref="A1:V30"/>
  <sheetViews>
    <sheetView workbookViewId="0">
      <selection activeCell="K1" sqref="K1:K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style="31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48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32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33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>
        <v>3.17</v>
      </c>
      <c r="E5" s="6">
        <v>49706.15</v>
      </c>
      <c r="F5" s="6">
        <v>127444.65</v>
      </c>
      <c r="G5" s="34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/>
      <c r="B6" s="15" t="s">
        <v>38</v>
      </c>
      <c r="C6" s="15"/>
      <c r="D6" s="22"/>
      <c r="E6" s="22"/>
      <c r="F6" s="22"/>
      <c r="G6" s="22">
        <v>1581.95</v>
      </c>
      <c r="H6" s="22"/>
      <c r="I6" s="22"/>
      <c r="J6" s="22"/>
      <c r="K6" s="22"/>
      <c r="L6" s="22"/>
      <c r="M6" s="22"/>
      <c r="N6" s="22"/>
      <c r="O6" s="22">
        <v>1581.95</v>
      </c>
      <c r="P6" s="22"/>
      <c r="Q6" s="22"/>
      <c r="R6" s="22"/>
      <c r="S6" s="22"/>
      <c r="T6" s="22"/>
      <c r="U6" s="22"/>
      <c r="V6" s="22"/>
    </row>
    <row r="7" spans="1:22" ht="15.75" customHeight="1" x14ac:dyDescent="0.45">
      <c r="A7" s="42">
        <v>44384</v>
      </c>
      <c r="B7" s="43" t="s">
        <v>42</v>
      </c>
      <c r="C7" s="4">
        <v>3252</v>
      </c>
      <c r="G7" s="31">
        <v>7260.88</v>
      </c>
      <c r="K7" s="23"/>
      <c r="L7" s="23"/>
      <c r="M7" s="23"/>
      <c r="N7" s="23">
        <v>7260.88</v>
      </c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>
        <v>44356</v>
      </c>
      <c r="B8" s="5" t="s">
        <v>53</v>
      </c>
      <c r="C8" s="5">
        <v>3274</v>
      </c>
      <c r="D8" s="23"/>
      <c r="E8" s="23"/>
      <c r="F8" s="23"/>
      <c r="G8" s="23">
        <v>4200</v>
      </c>
      <c r="H8" s="23"/>
      <c r="I8" s="23"/>
      <c r="J8" s="23">
        <v>4200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36">
        <v>44356</v>
      </c>
      <c r="B9" s="5" t="s">
        <v>53</v>
      </c>
      <c r="C9" s="5">
        <v>3275</v>
      </c>
      <c r="D9" s="23"/>
      <c r="E9" s="23"/>
      <c r="F9" s="23"/>
      <c r="G9" s="23">
        <v>1080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1080</v>
      </c>
      <c r="U9" s="23"/>
      <c r="V9" s="23"/>
    </row>
    <row r="10" spans="1:22" x14ac:dyDescent="0.45">
      <c r="A10" s="36">
        <v>44385</v>
      </c>
      <c r="B10" s="5" t="s">
        <v>79</v>
      </c>
      <c r="C10" s="5">
        <v>3288</v>
      </c>
      <c r="D10" s="23"/>
      <c r="E10" s="23"/>
      <c r="F10" s="23"/>
      <c r="G10" s="23">
        <v>1392.3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1392.3</v>
      </c>
      <c r="S10" s="23"/>
      <c r="T10" s="23"/>
      <c r="U10" s="23"/>
      <c r="V10" s="23"/>
    </row>
    <row r="11" spans="1:22" x14ac:dyDescent="0.45">
      <c r="A11" s="36">
        <v>44385</v>
      </c>
      <c r="B11" s="5" t="s">
        <v>80</v>
      </c>
      <c r="C11" s="5">
        <v>3289</v>
      </c>
      <c r="D11" s="23"/>
      <c r="E11" s="23"/>
      <c r="F11" s="23"/>
      <c r="G11" s="23">
        <v>136.5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v>136.5</v>
      </c>
      <c r="S11" s="23"/>
      <c r="T11" s="23"/>
      <c r="U11" s="23"/>
      <c r="V11" s="23"/>
    </row>
    <row r="12" spans="1:22" x14ac:dyDescent="0.45">
      <c r="A12" s="5"/>
      <c r="B12" s="5" t="s">
        <v>53</v>
      </c>
      <c r="C12" s="5">
        <v>3290</v>
      </c>
      <c r="D12" s="23"/>
      <c r="E12" s="23"/>
      <c r="F12" s="23"/>
      <c r="G12" s="23">
        <v>2582.5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2582.5</v>
      </c>
      <c r="U12" s="23"/>
      <c r="V12" s="23"/>
    </row>
    <row r="13" spans="1:22" x14ac:dyDescent="0.45">
      <c r="A13" s="5"/>
      <c r="B13" s="5" t="s">
        <v>53</v>
      </c>
      <c r="C13" s="5">
        <v>3291</v>
      </c>
      <c r="D13" s="23"/>
      <c r="E13" s="23"/>
      <c r="F13" s="23"/>
      <c r="G13" s="23">
        <v>4200</v>
      </c>
      <c r="H13" s="23"/>
      <c r="I13" s="23"/>
      <c r="J13" s="23">
        <v>4200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81</v>
      </c>
      <c r="C14" s="5">
        <v>3292</v>
      </c>
      <c r="D14" s="23"/>
      <c r="E14" s="23"/>
      <c r="F14" s="23"/>
      <c r="G14" s="23">
        <v>1345.58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v>1345.58</v>
      </c>
      <c r="S14" s="23"/>
      <c r="T14" s="23"/>
      <c r="U14" s="23"/>
      <c r="V14" s="23"/>
    </row>
    <row r="15" spans="1:22" x14ac:dyDescent="0.45">
      <c r="A15" s="5"/>
      <c r="B15" s="5" t="s">
        <v>82</v>
      </c>
      <c r="C15" s="5">
        <v>3293</v>
      </c>
      <c r="D15" s="23"/>
      <c r="E15" s="23"/>
      <c r="F15" s="23"/>
      <c r="G15" s="23">
        <v>274.86</v>
      </c>
      <c r="H15" s="23"/>
      <c r="I15" s="23"/>
      <c r="J15" s="23"/>
      <c r="K15" s="23"/>
      <c r="L15" s="23"/>
      <c r="M15" s="23"/>
      <c r="N15" s="23"/>
      <c r="O15" s="23"/>
      <c r="P15" s="23"/>
      <c r="Q15" s="23">
        <v>274.86</v>
      </c>
      <c r="R15" s="23"/>
      <c r="S15" s="23"/>
      <c r="T15" s="23"/>
      <c r="U15" s="23"/>
      <c r="V15" s="23"/>
    </row>
    <row r="16" spans="1:22" x14ac:dyDescent="0.45">
      <c r="A16" s="5"/>
      <c r="B16" s="5" t="s">
        <v>30</v>
      </c>
      <c r="C16" s="4">
        <v>3294</v>
      </c>
      <c r="D16" s="23"/>
      <c r="E16" s="23"/>
      <c r="F16" s="23"/>
      <c r="G16" s="23">
        <v>64.790000000000006</v>
      </c>
      <c r="H16" s="23">
        <v>64.790000000000006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 t="s">
        <v>33</v>
      </c>
      <c r="C17" s="5">
        <v>3295</v>
      </c>
      <c r="D17" s="23"/>
      <c r="E17" s="23"/>
      <c r="F17" s="23"/>
      <c r="G17" s="23">
        <v>31252.12</v>
      </c>
      <c r="H17" s="23"/>
      <c r="I17" s="23"/>
      <c r="J17" s="23"/>
      <c r="K17" s="23"/>
      <c r="L17" s="23"/>
      <c r="M17" s="23">
        <v>31252.12</v>
      </c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5"/>
      <c r="B18" s="5" t="s">
        <v>33</v>
      </c>
      <c r="C18" s="5">
        <v>3296</v>
      </c>
      <c r="D18" s="23"/>
      <c r="E18" s="23"/>
      <c r="F18" s="23"/>
      <c r="G18" s="23">
        <v>361.31</v>
      </c>
      <c r="H18" s="23"/>
      <c r="I18" s="23"/>
      <c r="J18" s="23"/>
      <c r="K18" s="23"/>
      <c r="L18" s="23"/>
      <c r="M18" s="23">
        <v>361.31</v>
      </c>
      <c r="N18" s="23"/>
      <c r="O18" s="23"/>
      <c r="P18" s="23"/>
      <c r="Q18" s="23"/>
      <c r="R18" s="23"/>
      <c r="S18" s="23"/>
      <c r="T18" s="23"/>
      <c r="U18" s="23"/>
      <c r="V18" s="23"/>
    </row>
    <row r="19" spans="1:22" x14ac:dyDescent="0.45">
      <c r="A19" s="24"/>
      <c r="B19" s="24" t="s">
        <v>34</v>
      </c>
      <c r="C19" s="24">
        <v>3297</v>
      </c>
      <c r="D19" s="25"/>
      <c r="E19" s="25"/>
      <c r="F19" s="25"/>
      <c r="G19" s="25">
        <v>540</v>
      </c>
      <c r="H19" s="25"/>
      <c r="I19" s="25"/>
      <c r="J19" s="25"/>
      <c r="K19" s="25"/>
      <c r="L19" s="25">
        <v>540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45">
      <c r="A20" s="24"/>
      <c r="B20" s="24" t="s">
        <v>83</v>
      </c>
      <c r="C20" s="24">
        <v>3298</v>
      </c>
      <c r="D20" s="30"/>
      <c r="E20" s="30"/>
      <c r="F20" s="30"/>
      <c r="G20" s="25">
        <v>608.4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608.4</v>
      </c>
      <c r="V20" s="25"/>
    </row>
    <row r="21" spans="1:22" x14ac:dyDescent="0.45">
      <c r="A21" s="24"/>
      <c r="B21" s="24" t="s">
        <v>8</v>
      </c>
      <c r="C21" s="24">
        <v>3301</v>
      </c>
      <c r="D21" s="30"/>
      <c r="E21" s="30"/>
      <c r="F21" s="30"/>
      <c r="G21" s="25">
        <v>158.43</v>
      </c>
      <c r="H21" s="25"/>
      <c r="I21" s="25">
        <v>158.43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28" customFormat="1" ht="14.65" thickBot="1" x14ac:dyDescent="0.5">
      <c r="A22" s="26"/>
      <c r="B22" s="26" t="s">
        <v>64</v>
      </c>
      <c r="C22" s="26">
        <v>3302</v>
      </c>
      <c r="G22" s="27">
        <v>3197.45</v>
      </c>
      <c r="H22" s="27"/>
      <c r="I22" s="27"/>
      <c r="J22" s="27"/>
      <c r="K22" s="27">
        <v>3197.45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5" thickTop="1" thickBot="1" x14ac:dyDescent="0.5">
      <c r="A23" s="15"/>
      <c r="B23" s="15" t="s">
        <v>37</v>
      </c>
      <c r="C23" s="15"/>
      <c r="D23" s="27"/>
      <c r="E23" s="27"/>
      <c r="F23" s="27">
        <f>D5+E5+F5-G23</f>
        <v>116916.90000000001</v>
      </c>
      <c r="G23" s="22">
        <f t="shared" ref="G23:O23" si="0">SUM(G6:G22)</f>
        <v>60237.069999999992</v>
      </c>
      <c r="H23" s="22">
        <f t="shared" si="0"/>
        <v>64.790000000000006</v>
      </c>
      <c r="I23" s="22">
        <f t="shared" si="0"/>
        <v>158.43</v>
      </c>
      <c r="J23" s="22">
        <f t="shared" si="0"/>
        <v>8400</v>
      </c>
      <c r="K23" s="22">
        <f t="shared" si="0"/>
        <v>3197.45</v>
      </c>
      <c r="L23" s="22">
        <f t="shared" si="0"/>
        <v>540</v>
      </c>
      <c r="M23" s="22">
        <f t="shared" si="0"/>
        <v>31613.43</v>
      </c>
      <c r="N23" s="22">
        <f t="shared" si="0"/>
        <v>7260.88</v>
      </c>
      <c r="O23" s="22">
        <f t="shared" si="0"/>
        <v>1581.95</v>
      </c>
      <c r="P23" s="22"/>
      <c r="Q23" s="22"/>
      <c r="R23" s="22">
        <f>SUM(R6:R22)</f>
        <v>2874.38</v>
      </c>
      <c r="S23" s="22"/>
      <c r="T23" s="22">
        <f>SUM(T6:T22)</f>
        <v>3662.5</v>
      </c>
      <c r="U23" s="22">
        <f>SUM(U6:U22)</f>
        <v>608.4</v>
      </c>
      <c r="V23" s="22"/>
    </row>
    <row r="24" spans="1:22" ht="14.65" thickTop="1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</sheetData>
  <mergeCells count="1"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0DC3-6871-4D01-9025-D1ACCA030E42}">
  <dimension ref="A1:V30"/>
  <sheetViews>
    <sheetView topLeftCell="A3" workbookViewId="0">
      <selection activeCell="H35" sqref="H35:H3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1" width="10.597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87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x14ac:dyDescent="0.45">
      <c r="A5" s="4"/>
      <c r="C5" s="6"/>
      <c r="D5" s="6">
        <v>1.84</v>
      </c>
      <c r="E5" s="6"/>
      <c r="F5" s="6">
        <v>116916.9</v>
      </c>
      <c r="G5" s="6"/>
      <c r="H5" s="6"/>
      <c r="I5" s="6"/>
      <c r="J5" s="7"/>
      <c r="K5" s="1"/>
      <c r="L5" s="6"/>
      <c r="M5" s="1"/>
      <c r="N5" s="6"/>
      <c r="O5" s="1"/>
      <c r="P5" s="6"/>
      <c r="Q5" s="1"/>
      <c r="R5" s="6"/>
      <c r="S5" s="1"/>
      <c r="T5" s="6"/>
      <c r="U5" s="6"/>
      <c r="V5" s="20"/>
    </row>
    <row r="6" spans="1:22" x14ac:dyDescent="0.45">
      <c r="A6" s="14">
        <v>44414</v>
      </c>
      <c r="B6" s="15" t="s">
        <v>38</v>
      </c>
      <c r="C6" s="15"/>
      <c r="D6" s="22"/>
      <c r="E6" s="22"/>
      <c r="F6" s="22"/>
      <c r="G6" s="22">
        <v>1701.33</v>
      </c>
      <c r="H6" s="22"/>
      <c r="I6" s="22"/>
      <c r="J6" s="22"/>
      <c r="K6" s="22"/>
      <c r="L6" s="22"/>
      <c r="M6" s="22"/>
      <c r="N6" s="22"/>
      <c r="O6" s="22">
        <v>1701.33</v>
      </c>
      <c r="P6" s="22"/>
      <c r="Q6" s="22"/>
      <c r="R6" s="22"/>
      <c r="S6" s="22"/>
      <c r="T6" s="22"/>
      <c r="U6" s="22"/>
      <c r="V6" s="22"/>
    </row>
    <row r="7" spans="1:22" x14ac:dyDescent="0.45">
      <c r="A7" s="13"/>
      <c r="B7" s="5" t="s">
        <v>11</v>
      </c>
      <c r="C7" s="5">
        <v>3299</v>
      </c>
      <c r="D7" s="23"/>
      <c r="E7" s="23"/>
      <c r="F7" s="23"/>
      <c r="G7" s="23">
        <v>9130.32</v>
      </c>
      <c r="H7" s="23"/>
      <c r="I7" s="23"/>
      <c r="J7" s="23"/>
      <c r="K7" s="23"/>
      <c r="L7" s="23"/>
      <c r="M7" s="23"/>
      <c r="N7" s="23">
        <v>9130.32</v>
      </c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13"/>
      <c r="B8" s="5" t="s">
        <v>8</v>
      </c>
      <c r="C8" s="5">
        <v>3300</v>
      </c>
      <c r="D8" s="23"/>
      <c r="E8" s="23"/>
      <c r="F8" s="23"/>
      <c r="G8" s="23">
        <v>40.33</v>
      </c>
      <c r="H8" s="23"/>
      <c r="I8" s="23">
        <v>40.33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 t="s">
        <v>84</v>
      </c>
      <c r="C9" s="5">
        <v>3303</v>
      </c>
      <c r="D9" s="23"/>
      <c r="E9" s="23"/>
      <c r="F9" s="23"/>
      <c r="G9" s="23">
        <v>1548.42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1548.42</v>
      </c>
      <c r="V9" s="23"/>
    </row>
    <row r="10" spans="1:22" x14ac:dyDescent="0.45">
      <c r="A10" s="5"/>
      <c r="B10" s="5" t="s">
        <v>85</v>
      </c>
      <c r="C10" s="5">
        <v>3304</v>
      </c>
      <c r="D10" s="23"/>
      <c r="E10" s="23"/>
      <c r="F10" s="23"/>
      <c r="G10" s="23">
        <v>4200</v>
      </c>
      <c r="H10" s="23"/>
      <c r="I10" s="23"/>
      <c r="J10" s="23">
        <v>4200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 t="s">
        <v>86</v>
      </c>
      <c r="C11" s="5">
        <v>3305</v>
      </c>
      <c r="D11" s="23"/>
      <c r="E11" s="23"/>
      <c r="F11" s="23"/>
      <c r="G11" s="23">
        <v>3192.1</v>
      </c>
      <c r="H11" s="23"/>
      <c r="I11" s="23"/>
      <c r="J11" s="23"/>
      <c r="K11" s="23">
        <v>3192.1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 t="s">
        <v>56</v>
      </c>
      <c r="C12" s="5">
        <v>3306</v>
      </c>
      <c r="D12" s="23"/>
      <c r="E12" s="23"/>
      <c r="F12" s="23"/>
      <c r="G12" s="23">
        <v>718.68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718.68</v>
      </c>
    </row>
    <row r="13" spans="1:22" x14ac:dyDescent="0.45">
      <c r="A13" s="5"/>
      <c r="B13" s="5" t="s">
        <v>30</v>
      </c>
      <c r="C13" s="5">
        <v>3307</v>
      </c>
      <c r="D13" s="23"/>
      <c r="E13" s="23"/>
      <c r="F13" s="23"/>
      <c r="G13" s="23">
        <v>61.43</v>
      </c>
      <c r="H13" s="23">
        <v>61.43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 t="s">
        <v>33</v>
      </c>
      <c r="C14" s="5">
        <v>3308</v>
      </c>
      <c r="D14" s="23"/>
      <c r="E14" s="23"/>
      <c r="F14" s="23"/>
      <c r="G14" s="23">
        <v>25670.15</v>
      </c>
      <c r="H14" s="23"/>
      <c r="I14" s="23"/>
      <c r="J14" s="23"/>
      <c r="K14" s="23"/>
      <c r="L14" s="23"/>
      <c r="M14" s="23">
        <v>25670.15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 t="s">
        <v>33</v>
      </c>
      <c r="C15" s="5">
        <v>3309</v>
      </c>
      <c r="D15" s="23"/>
      <c r="E15" s="23"/>
      <c r="F15" s="23"/>
      <c r="G15" s="23">
        <v>353.32</v>
      </c>
      <c r="H15" s="23"/>
      <c r="I15" s="23"/>
      <c r="J15" s="23"/>
      <c r="K15" s="23"/>
      <c r="L15" s="23"/>
      <c r="M15" s="23">
        <v>353.32</v>
      </c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 t="s">
        <v>8</v>
      </c>
      <c r="C16" s="4">
        <v>3310</v>
      </c>
      <c r="D16" s="23"/>
      <c r="E16" s="23"/>
      <c r="F16" s="23"/>
      <c r="G16" s="23">
        <v>104.82</v>
      </c>
      <c r="H16" s="23"/>
      <c r="I16" s="23">
        <v>104.82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 t="s">
        <v>8</v>
      </c>
      <c r="C17" s="5">
        <v>3311</v>
      </c>
      <c r="D17" s="23"/>
      <c r="E17" s="23"/>
      <c r="F17" s="23"/>
      <c r="G17" s="23">
        <v>784.74</v>
      </c>
      <c r="H17" s="23"/>
      <c r="I17" s="23">
        <v>784.74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5"/>
      <c r="B18" s="5" t="s">
        <v>8</v>
      </c>
      <c r="C18" s="5">
        <v>3312</v>
      </c>
      <c r="D18" s="23"/>
      <c r="E18" s="23"/>
      <c r="F18" s="23"/>
      <c r="G18" s="23">
        <v>58.29</v>
      </c>
      <c r="H18" s="23"/>
      <c r="I18" s="23">
        <v>58.29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x14ac:dyDescent="0.45">
      <c r="A19" s="24"/>
      <c r="B19" s="24" t="s">
        <v>34</v>
      </c>
      <c r="C19" s="24">
        <v>3314</v>
      </c>
      <c r="D19" s="25"/>
      <c r="E19" s="25"/>
      <c r="F19" s="25"/>
      <c r="G19" s="25">
        <v>210</v>
      </c>
      <c r="H19" s="25"/>
      <c r="I19" s="25"/>
      <c r="J19" s="25"/>
      <c r="K19" s="25"/>
      <c r="L19" s="25">
        <v>210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45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45">
      <c r="A21" s="24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28" customFormat="1" ht="14.65" thickBot="1" x14ac:dyDescent="0.5">
      <c r="A22" s="26"/>
      <c r="B22" s="26"/>
      <c r="C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5" thickTop="1" thickBot="1" x14ac:dyDescent="0.5">
      <c r="A23" s="15"/>
      <c r="B23" s="15" t="s">
        <v>37</v>
      </c>
      <c r="C23" s="15"/>
      <c r="D23" s="27"/>
      <c r="E23" s="27"/>
      <c r="F23" s="27">
        <f>D5+F5-G23</f>
        <v>69144.81</v>
      </c>
      <c r="G23" s="22">
        <f t="shared" ref="G23:O23" si="0">SUM(G6:G22)</f>
        <v>47773.93</v>
      </c>
      <c r="H23" s="22">
        <f t="shared" si="0"/>
        <v>61.43</v>
      </c>
      <c r="I23" s="22">
        <f t="shared" si="0"/>
        <v>988.18</v>
      </c>
      <c r="J23" s="22">
        <f t="shared" si="0"/>
        <v>4200</v>
      </c>
      <c r="K23" s="22">
        <f t="shared" si="0"/>
        <v>3192.1</v>
      </c>
      <c r="L23" s="22">
        <f t="shared" si="0"/>
        <v>210</v>
      </c>
      <c r="M23" s="22">
        <f t="shared" si="0"/>
        <v>26023.47</v>
      </c>
      <c r="N23" s="22">
        <f t="shared" si="0"/>
        <v>9130.32</v>
      </c>
      <c r="O23" s="22">
        <f t="shared" si="0"/>
        <v>1701.33</v>
      </c>
      <c r="P23" s="22"/>
      <c r="Q23" s="22"/>
      <c r="R23" s="22">
        <f>SUM(R6:R22)</f>
        <v>0</v>
      </c>
      <c r="S23" s="22"/>
      <c r="T23" s="22">
        <f>SUM(T6:T22)</f>
        <v>0</v>
      </c>
      <c r="U23" s="22">
        <f>SUM(U6:U22)</f>
        <v>1548.42</v>
      </c>
      <c r="V23" s="22"/>
    </row>
    <row r="24" spans="1:22" ht="14.65" thickTop="1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x14ac:dyDescent="0.4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x14ac:dyDescent="0.4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4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</sheetData>
  <mergeCells count="1"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D7F7-1DED-40C7-BB43-61D7C82C89CB}">
  <dimension ref="A1:V27"/>
  <sheetViews>
    <sheetView workbookViewId="0">
      <selection activeCell="K1" sqref="K1:K1048576"/>
    </sheetView>
  </sheetViews>
  <sheetFormatPr defaultRowHeight="14.25" x14ac:dyDescent="0.45"/>
  <cols>
    <col min="2" max="2" width="30" customWidth="1"/>
    <col min="3" max="3" width="9.1328125" style="4"/>
    <col min="4" max="4" width="9.1328125"/>
    <col min="5" max="5" width="11.59765625" bestFit="1" customWidth="1"/>
    <col min="6" max="6" width="12.59765625" bestFit="1" customWidth="1"/>
    <col min="7" max="7" width="11.59765625" bestFit="1" customWidth="1"/>
    <col min="8" max="8" width="9.265625" bestFit="1" customWidth="1"/>
    <col min="9" max="9" width="9.1328125"/>
    <col min="10" max="12" width="10.59765625" bestFit="1" customWidth="1"/>
    <col min="13" max="13" width="11.59765625" bestFit="1" customWidth="1"/>
    <col min="14" max="14" width="9.1328125"/>
    <col min="15" max="15" width="10.59765625" bestFit="1" customWidth="1"/>
    <col min="16" max="16" width="9" bestFit="1" customWidth="1"/>
    <col min="17" max="17" width="9.1328125"/>
    <col min="18" max="18" width="10.59765625" bestFit="1" customWidth="1"/>
    <col min="19" max="19" width="9.59765625" bestFit="1" customWidth="1"/>
    <col min="20" max="20" width="10.59765625" bestFit="1" customWidth="1"/>
    <col min="21" max="21" width="9.265625" bestFit="1" customWidth="1"/>
    <col min="22" max="22" width="9.86328125" bestFit="1" customWidth="1"/>
  </cols>
  <sheetData>
    <row r="1" spans="1:22" ht="14.65" thickBot="1" x14ac:dyDescent="0.5">
      <c r="A1">
        <v>2021</v>
      </c>
      <c r="B1" t="s">
        <v>88</v>
      </c>
    </row>
    <row r="2" spans="1:22" ht="15" thickTop="1" thickBot="1" x14ac:dyDescent="0.5">
      <c r="A2" s="48" t="s">
        <v>0</v>
      </c>
      <c r="B2" s="49"/>
    </row>
    <row r="3" spans="1:22" ht="14.65" thickTop="1" x14ac:dyDescent="0.45">
      <c r="A3" s="12" t="s">
        <v>1</v>
      </c>
      <c r="B3" t="s">
        <v>2</v>
      </c>
      <c r="C3" s="8" t="s">
        <v>3</v>
      </c>
      <c r="D3" s="8" t="s">
        <v>5</v>
      </c>
      <c r="E3" s="8" t="s">
        <v>4</v>
      </c>
      <c r="F3" s="8" t="s">
        <v>20</v>
      </c>
      <c r="G3" s="8" t="s">
        <v>6</v>
      </c>
      <c r="H3" s="8" t="s">
        <v>7</v>
      </c>
      <c r="I3" s="8" t="s">
        <v>8</v>
      </c>
      <c r="J3" s="9" t="s">
        <v>16</v>
      </c>
      <c r="K3" s="10" t="s">
        <v>22</v>
      </c>
      <c r="L3" s="8" t="s">
        <v>9</v>
      </c>
      <c r="M3" s="10" t="s">
        <v>10</v>
      </c>
      <c r="N3" s="8" t="s">
        <v>11</v>
      </c>
      <c r="O3" s="11">
        <v>0.03</v>
      </c>
      <c r="P3" s="8" t="s">
        <v>24</v>
      </c>
      <c r="Q3" s="10" t="s">
        <v>12</v>
      </c>
      <c r="R3" s="8" t="s">
        <v>13</v>
      </c>
      <c r="S3" s="10" t="s">
        <v>29</v>
      </c>
      <c r="T3" s="8" t="s">
        <v>16</v>
      </c>
      <c r="U3" s="21" t="s">
        <v>14</v>
      </c>
      <c r="V3" s="8" t="s">
        <v>15</v>
      </c>
    </row>
    <row r="4" spans="1:22" s="2" customFormat="1" ht="14.65" thickBot="1" x14ac:dyDescent="0.5">
      <c r="A4" s="16"/>
      <c r="C4" s="17"/>
      <c r="D4" s="17"/>
      <c r="E4" s="17" t="s">
        <v>18</v>
      </c>
      <c r="F4" s="17" t="s">
        <v>19</v>
      </c>
      <c r="G4" s="17"/>
      <c r="H4" s="17"/>
      <c r="I4" s="17"/>
      <c r="J4" s="18" t="s">
        <v>17</v>
      </c>
      <c r="K4" s="3" t="s">
        <v>21</v>
      </c>
      <c r="L4" s="17"/>
      <c r="M4" s="3"/>
      <c r="N4" s="17"/>
      <c r="O4" s="3"/>
      <c r="P4" s="17" t="s">
        <v>23</v>
      </c>
      <c r="Q4" s="3"/>
      <c r="R4" s="17"/>
      <c r="S4" s="3" t="s">
        <v>25</v>
      </c>
      <c r="T4" s="17" t="s">
        <v>26</v>
      </c>
      <c r="U4" s="17"/>
      <c r="V4" s="19"/>
    </row>
    <row r="5" spans="1:22" ht="15.75" customHeight="1" x14ac:dyDescent="0.45">
      <c r="D5">
        <v>0.21</v>
      </c>
      <c r="F5">
        <v>69144.81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45">
      <c r="A6" s="14">
        <v>44434</v>
      </c>
      <c r="B6" s="15" t="s">
        <v>8</v>
      </c>
      <c r="C6" s="15">
        <v>3313</v>
      </c>
      <c r="D6" s="22"/>
      <c r="E6" s="22"/>
      <c r="F6" s="22"/>
      <c r="G6" s="22">
        <v>41.82</v>
      </c>
      <c r="H6" s="22"/>
      <c r="I6" s="22">
        <v>41.82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x14ac:dyDescent="0.45">
      <c r="A7" s="13">
        <v>83121</v>
      </c>
      <c r="B7" s="5" t="s">
        <v>8</v>
      </c>
      <c r="C7" s="5">
        <v>3315</v>
      </c>
      <c r="D7" s="23"/>
      <c r="E7" s="23"/>
      <c r="F7" s="23"/>
      <c r="G7" s="23">
        <v>393.93</v>
      </c>
      <c r="H7" s="23"/>
      <c r="I7" s="23">
        <v>393.93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45">
      <c r="A8" s="5"/>
      <c r="B8" s="5"/>
      <c r="C8" s="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45">
      <c r="A9" s="5"/>
      <c r="B9" s="5"/>
      <c r="C9" s="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x14ac:dyDescent="0.45">
      <c r="A10" s="5"/>
      <c r="B10" s="5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x14ac:dyDescent="0.45">
      <c r="A11" s="5"/>
      <c r="B11" s="5"/>
      <c r="C11" s="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x14ac:dyDescent="0.45">
      <c r="A12" s="5"/>
      <c r="B12" s="5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x14ac:dyDescent="0.45">
      <c r="A13" s="5"/>
      <c r="B13" s="5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45">
      <c r="A14" s="5"/>
      <c r="B14" s="5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x14ac:dyDescent="0.45">
      <c r="A15" s="5"/>
      <c r="B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x14ac:dyDescent="0.45">
      <c r="A16" s="5"/>
      <c r="B16" s="5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x14ac:dyDescent="0.45">
      <c r="A17" s="5"/>
      <c r="B17" s="5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x14ac:dyDescent="0.45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8" customFormat="1" ht="14.65" thickBot="1" x14ac:dyDescent="0.5">
      <c r="A19" s="26"/>
      <c r="B19" s="26"/>
      <c r="C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5" thickTop="1" thickBot="1" x14ac:dyDescent="0.5">
      <c r="A20" s="15"/>
      <c r="B20" s="15" t="s">
        <v>37</v>
      </c>
      <c r="C20" s="15"/>
      <c r="D20" s="27"/>
      <c r="E20" s="27"/>
      <c r="F20" s="27">
        <f>D5+F5-G20</f>
        <v>68709.27</v>
      </c>
      <c r="G20" s="22">
        <f>SUM(G6:G19)</f>
        <v>435.75</v>
      </c>
      <c r="H20" s="22">
        <f>SUM(H6:H19)</f>
        <v>0</v>
      </c>
      <c r="I20" s="22">
        <f>SUM(I6:I19)</f>
        <v>435.75</v>
      </c>
      <c r="J20" s="22">
        <f t="shared" ref="J20:O20" si="0">SUM(J5:J19)</f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/>
      <c r="Q20" s="22"/>
      <c r="R20" s="22">
        <f>SUM(R5:R19)</f>
        <v>0</v>
      </c>
      <c r="S20" s="22"/>
      <c r="T20" s="22">
        <f>SUM(T5:T19)</f>
        <v>0</v>
      </c>
      <c r="U20" s="22">
        <f>SUM(U5:U19)</f>
        <v>0</v>
      </c>
      <c r="V20" s="22"/>
    </row>
    <row r="21" spans="1:22" ht="14.65" thickTop="1" x14ac:dyDescent="0.4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x14ac:dyDescent="0.4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x14ac:dyDescent="0.4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x14ac:dyDescent="0.4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4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4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4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 21</vt:lpstr>
      <vt:lpstr>Feb 21</vt:lpstr>
      <vt:lpstr>Mar 21</vt:lpstr>
      <vt:lpstr>April 21</vt:lpstr>
      <vt:lpstr>May 21</vt:lpstr>
      <vt:lpstr>June 21</vt:lpstr>
      <vt:lpstr>July 21</vt:lpstr>
      <vt:lpstr>Aug 21</vt:lpstr>
      <vt:lpstr>Aug 21-2</vt:lpstr>
      <vt:lpstr>Sept 21</vt:lpstr>
      <vt:lpstr>Oct 21</vt:lpstr>
      <vt:lpstr>Nov 21</vt:lpstr>
      <vt:lpstr>Dec 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</cp:lastModifiedBy>
  <cp:lastPrinted>2021-03-30T19:05:30Z</cp:lastPrinted>
  <dcterms:created xsi:type="dcterms:W3CDTF">2021-03-30T18:53:33Z</dcterms:created>
  <dcterms:modified xsi:type="dcterms:W3CDTF">2022-09-27T19:39:45Z</dcterms:modified>
</cp:coreProperties>
</file>