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terloh\Desktop\LFUCG\"/>
    </mc:Choice>
  </mc:AlternateContent>
  <xr:revisionPtr revIDLastSave="0" documentId="13_ncr:1_{083D9164-6DBC-4DAE-81DF-0B5C991392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PI2022" sheetId="15" r:id="rId1"/>
    <sheet name="Residential" sheetId="1" r:id="rId2"/>
    <sheet name="Non-Residential" sheetId="2" r:id="rId3"/>
    <sheet name="Discharge Rates" sheetId="4" r:id="rId4"/>
    <sheet name="Sewage Disposal Rates" sheetId="5" r:id="rId5"/>
    <sheet name="Tap-On Fee-Single Family" sheetId="6" r:id="rId6"/>
    <sheet name="Tap-On Fee-Apartments" sheetId="7" r:id="rId7"/>
    <sheet name="Tap-On Fee-Motels" sheetId="8" r:id="rId8"/>
    <sheet name="Tap-On Fee-Trailer Parks" sheetId="9" r:id="rId9"/>
    <sheet name="Tap-On Fee-Service Stations" sheetId="10" r:id="rId10"/>
    <sheet name="Tap-On Fee-Townhomes-Duplexes" sheetId="16" r:id="rId11"/>
    <sheet name="Tap-On Fee-Commercial" sheetId="11" r:id="rId12"/>
    <sheet name="Tap-On Fee-Storage Areas" sheetId="13" r:id="rId13"/>
    <sheet name="Tap-On Fee-Pools" sheetId="12" r:id="rId14"/>
    <sheet name="Tap-On Fee-Schools" sheetId="3" r:id="rId15"/>
  </sheets>
  <definedNames>
    <definedName name="_xlnm.Print_Area" localSheetId="1">Residential!$A$1:$J$40</definedName>
    <definedName name="_xlnm.Print_Area" localSheetId="5">'Tap-On Fee-Single Family'!$A$1:$I$40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6" l="1"/>
  <c r="I11" i="16" s="1"/>
  <c r="I13" i="16" s="1"/>
  <c r="H19" i="16" s="1"/>
  <c r="H20" i="16" s="1"/>
  <c r="I9" i="3" l="1"/>
  <c r="I11" i="3" s="1"/>
  <c r="I13" i="3" s="1"/>
  <c r="I9" i="12"/>
  <c r="I11" i="12" s="1"/>
  <c r="I13" i="12" s="1"/>
  <c r="I9" i="13"/>
  <c r="I11" i="13" s="1"/>
  <c r="I13" i="13" s="1"/>
  <c r="I10" i="11"/>
  <c r="I12" i="11" s="1"/>
  <c r="I14" i="11" s="1"/>
  <c r="I9" i="10"/>
  <c r="I11" i="10" s="1"/>
  <c r="I13" i="10" s="1"/>
  <c r="I9" i="9"/>
  <c r="I11" i="9" s="1"/>
  <c r="I13" i="9" s="1"/>
  <c r="I9" i="8"/>
  <c r="I11" i="8" s="1"/>
  <c r="I13" i="8" s="1"/>
  <c r="I9" i="7"/>
  <c r="I11" i="7" s="1"/>
  <c r="I13" i="7" s="1"/>
  <c r="I9" i="6"/>
  <c r="I11" i="6" s="1"/>
  <c r="I13" i="6" s="1"/>
  <c r="I9" i="5"/>
  <c r="I11" i="5" s="1"/>
  <c r="I13" i="5" s="1"/>
  <c r="I9" i="4"/>
  <c r="I11" i="4" s="1"/>
  <c r="I13" i="4" s="1"/>
  <c r="I9" i="2"/>
  <c r="I11" i="2" s="1"/>
  <c r="I13" i="2" s="1"/>
  <c r="I9" i="1"/>
  <c r="I11" i="1" s="1"/>
  <c r="I13" i="1" s="1"/>
  <c r="I6" i="15" l="1"/>
  <c r="I8" i="15" s="1"/>
  <c r="I10" i="15" s="1"/>
  <c r="I19" i="1" l="1"/>
  <c r="H18" i="3" l="1"/>
  <c r="H19" i="3" s="1"/>
  <c r="H18" i="12"/>
  <c r="H19" i="12" s="1"/>
  <c r="H19" i="10"/>
  <c r="H20" i="10" s="1"/>
  <c r="H19" i="9"/>
  <c r="H20" i="9" s="1"/>
  <c r="H19" i="8"/>
  <c r="H20" i="8" s="1"/>
  <c r="H22" i="13" l="1"/>
  <c r="H23" i="13" s="1"/>
  <c r="H18" i="13"/>
  <c r="H19" i="13" s="1"/>
  <c r="H20" i="11"/>
  <c r="H21" i="11" s="1"/>
  <c r="H24" i="11"/>
  <c r="H25" i="11" s="1"/>
  <c r="H19" i="7"/>
  <c r="H20" i="7" s="1"/>
  <c r="H27" i="7"/>
  <c r="H28" i="7" s="1"/>
  <c r="H35" i="7"/>
  <c r="H36" i="7" s="1"/>
  <c r="H23" i="7"/>
  <c r="H24" i="7" s="1"/>
  <c r="H31" i="7"/>
  <c r="H32" i="7" s="1"/>
  <c r="H23" i="6"/>
  <c r="H24" i="6" s="1"/>
  <c r="H31" i="6"/>
  <c r="H32" i="6" s="1"/>
  <c r="H19" i="6"/>
  <c r="H20" i="6" s="1"/>
  <c r="H27" i="6"/>
  <c r="H28" i="6" s="1"/>
  <c r="H35" i="6"/>
  <c r="H36" i="6" s="1"/>
  <c r="H23" i="5"/>
  <c r="H24" i="5" s="1"/>
  <c r="H35" i="5"/>
  <c r="H36" i="5" s="1"/>
  <c r="H19" i="5"/>
  <c r="H20" i="5" s="1"/>
  <c r="H27" i="5"/>
  <c r="H28" i="5" s="1"/>
  <c r="H31" i="5"/>
  <c r="H32" i="5" s="1"/>
  <c r="H23" i="4"/>
  <c r="H24" i="4" s="1"/>
  <c r="H19" i="4"/>
  <c r="H20" i="4" s="1"/>
  <c r="H27" i="4"/>
  <c r="H28" i="4" s="1"/>
  <c r="I19" i="2"/>
  <c r="I20" i="2" s="1"/>
  <c r="I24" i="2"/>
  <c r="I25" i="2" s="1"/>
  <c r="I24" i="1"/>
  <c r="I25" i="1" s="1"/>
  <c r="I20" i="1"/>
</calcChain>
</file>

<file path=xl/sharedStrings.xml><?xml version="1.0" encoding="utf-8"?>
<sst xmlns="http://schemas.openxmlformats.org/spreadsheetml/2006/main" count="439" uniqueCount="102">
  <si>
    <t>LESS:</t>
  </si>
  <si>
    <t>EQUALS:</t>
  </si>
  <si>
    <t>Index Point Change</t>
  </si>
  <si>
    <t>DIVIDED BY:</t>
  </si>
  <si>
    <t>Result</t>
  </si>
  <si>
    <t>MULTIPLIED BY:</t>
  </si>
  <si>
    <t>(1+(Percent Change/100)</t>
  </si>
  <si>
    <t>Percentage Change</t>
  </si>
  <si>
    <t>(Data From the Federal Bureau of Labor Statistics:  CPI-All Urban Consumers)</t>
  </si>
  <si>
    <t>Current Residential Rate For 0-1 CCF</t>
  </si>
  <si>
    <t>New Residential Rate for 0-1 CCF</t>
  </si>
  <si>
    <t>Current Residential Rate For All Usage Over 1 CCF</t>
  </si>
  <si>
    <t>New Residential Rate for All Usage Over 1 CCF</t>
  </si>
  <si>
    <t>New Residential Sewer User Fees</t>
  </si>
  <si>
    <t>New Non-Residential Sewer User Fees</t>
  </si>
  <si>
    <t>Current Non-Residential Rate For 0-1 CCF</t>
  </si>
  <si>
    <t>New Non-Residential Rate for 0-1 CCF</t>
  </si>
  <si>
    <t>Current Non-Residential Rate For All Usage Over 1 CCF</t>
  </si>
  <si>
    <t>New Non-Residential Rate for All Usage Over 1 CCF</t>
  </si>
  <si>
    <t>New Suspended Solids Rate</t>
  </si>
  <si>
    <t>New Ammonia Nitrogen Rate</t>
  </si>
  <si>
    <t>Current Biochemical Oxygen Demand Rate</t>
  </si>
  <si>
    <t>Current Suspended Solids Rate</t>
  </si>
  <si>
    <t xml:space="preserve">Current Ammonia Nitrogen Rate </t>
  </si>
  <si>
    <t>New Discharge Rates</t>
  </si>
  <si>
    <t>Current Rate for Disposal of 500 or Less Gallons</t>
  </si>
  <si>
    <t>New Rate for Disposal of 500 or Less Gallons</t>
  </si>
  <si>
    <t>New Rate for Disposal of 501-700 Gallons</t>
  </si>
  <si>
    <t>Current Rate for Disposal of 701-900 Gallons</t>
  </si>
  <si>
    <t>Current Rate for Disposal of 501-700 Gallons</t>
  </si>
  <si>
    <t>New Rate for Disposal of 701-900 Gallons</t>
  </si>
  <si>
    <t>New Rate for Disposal of 901-1000 Gallons</t>
  </si>
  <si>
    <t>New Rate for Disposal of Over 1000 Gallons/Per Gallon</t>
  </si>
  <si>
    <t>New Sewage Disposal Rates</t>
  </si>
  <si>
    <t>Current Rate for 1/4 Acre Or Less</t>
  </si>
  <si>
    <t>New Rate for 1/4 Acre Or Less</t>
  </si>
  <si>
    <t>Current Rate for 1/2 Acre To 3/4 Acre</t>
  </si>
  <si>
    <t>Current Rate for 1/4 Acre To 1/2 Acre</t>
  </si>
  <si>
    <t>New Rate for 1/4 Acre To 1/2 Acre</t>
  </si>
  <si>
    <t>New Rate for 1/2 Acre To 3/4 Acre</t>
  </si>
  <si>
    <t>New Rate for Larger Than 1 (One) Acre</t>
  </si>
  <si>
    <t>Current Rate for Larger Than 1 (One) Acre</t>
  </si>
  <si>
    <t>New Rate for 3/4 Acre To 1 (One) Acre</t>
  </si>
  <si>
    <t>Current Rate for 3/4 Acre To 1 (One) Acre</t>
  </si>
  <si>
    <t>New Single Family Residence Tap-On Fees</t>
  </si>
  <si>
    <t>Current Rate for Each Efficiency Unit</t>
  </si>
  <si>
    <t>New Rate for Each Efficiency Unit</t>
  </si>
  <si>
    <t>Current Rate for Each One-Bedroom Unit</t>
  </si>
  <si>
    <t>New Rate for Each One-Bedroom Unit</t>
  </si>
  <si>
    <t>Current Rate for Each Two-Bedroom Unit</t>
  </si>
  <si>
    <t>New Rate for Each Two-Bedroom Unit</t>
  </si>
  <si>
    <t>Current Rate for Three or Four Bedroom Unit</t>
  </si>
  <si>
    <t>Current Minimum Rate For Each Apartment Building</t>
  </si>
  <si>
    <t>New Minimum Rate For Each Apartment Building</t>
  </si>
  <si>
    <t>New Apartment Tap-On Fees</t>
  </si>
  <si>
    <t>New Motel Tap-On Fees</t>
  </si>
  <si>
    <t>Current Rate for Each Living Unit</t>
  </si>
  <si>
    <t>New Rate for Each Living Unit</t>
  </si>
  <si>
    <t>New Trailer Park Tap-On Fees</t>
  </si>
  <si>
    <t>Current Rate for Each Trailer Or Space</t>
  </si>
  <si>
    <t>New Rate for Each Trailer Or Space</t>
  </si>
  <si>
    <t>New Service Station Tap-On Fees</t>
  </si>
  <si>
    <t>Current Rate for Each Station</t>
  </si>
  <si>
    <t>New Rate for Each Station</t>
  </si>
  <si>
    <t>Current Rate Per Square Foot of Floor Space</t>
  </si>
  <si>
    <t>New Rate Per Square Foot of Floor Space</t>
  </si>
  <si>
    <t>New Restaurant, Business, Professional, Commercial and Industrial Building</t>
  </si>
  <si>
    <t>Current Minimum Rate For Each UCG Sewer Connection</t>
  </si>
  <si>
    <t>New Minimum Rate For Each UCG Sewer Connection</t>
  </si>
  <si>
    <t>Current Rate Per 100 Cubic Feet</t>
  </si>
  <si>
    <t>New Rate Per 100 Cubic Feet</t>
  </si>
  <si>
    <t>Current Rate For Each UCG Sewer Connection Per Square Foot of Floor Space</t>
  </si>
  <si>
    <t>New Rate For Each UCG Sewer Connection Per Square Foot of Floor Space</t>
  </si>
  <si>
    <t>Lexington Fayette Urban County Government Sanitary Sewer Fees and Charges</t>
  </si>
  <si>
    <t>Restaurants, Business, Professional, Commercial and Industrial Building</t>
  </si>
  <si>
    <t>New Rate for Each Three or Four Bedroom Unit</t>
  </si>
  <si>
    <t>Consumer Price Index - All Urban Consumers (CPI-u)</t>
  </si>
  <si>
    <t>As Authorized by Ordinance Number 34-2019</t>
  </si>
  <si>
    <t>Current Rate for Disposal of 901-1,000 Gallons</t>
  </si>
  <si>
    <t>Current Rate for Disposal of Over 1,000 Gallons/Per Gallon</t>
  </si>
  <si>
    <t>Using CPI-u 12-Month Average As Of April 2022</t>
  </si>
  <si>
    <t>CPI for Current Period (12-month average as of April 2022)</t>
  </si>
  <si>
    <t>CPI for Previous Period (12-month average as of April 2021)</t>
  </si>
  <si>
    <t>Previous Period CPI (12-month average as of April 2021)</t>
  </si>
  <si>
    <t>Residential Sewer User Rates Effective 07/01/22</t>
  </si>
  <si>
    <t>Effective July 1, 2022</t>
  </si>
  <si>
    <t>Non-Residential Sewer User Rates Effective 07/01/22</t>
  </si>
  <si>
    <t>Discharge Rates Effective 07/01/22</t>
  </si>
  <si>
    <t>Single Family Residence Tap-On Fees Effective 07/01/22</t>
  </si>
  <si>
    <t>Apartment Tap-On Fees Effective 07/01/22</t>
  </si>
  <si>
    <t>Motel Tap-On Fees Effective 07/01/22</t>
  </si>
  <si>
    <t>Trailer Park Tap-On Fees Effective 07/01/22</t>
  </si>
  <si>
    <t>Service Station Tap-On Fees Effective 07/01/22</t>
  </si>
  <si>
    <t>Tap-On Fees Effective 07/01/22</t>
  </si>
  <si>
    <t>Storage Area Fees Effective 07/01/22</t>
  </si>
  <si>
    <t>New Storage Area Tap-On Fees Effective 07/01/22</t>
  </si>
  <si>
    <t>Swimming Pool Tap-On Fees Effective 07/01/22</t>
  </si>
  <si>
    <t>New Swimming Pool Tap-On Fees Effective 07/01/22</t>
  </si>
  <si>
    <t>School Establishments Tap-On Fees Effective 07/01/22</t>
  </si>
  <si>
    <t>New School Establishments Tap-On Fees Effective 07/01/22</t>
  </si>
  <si>
    <t>Townhome and Duplex Tap-On Fees Effective 07/01/22</t>
  </si>
  <si>
    <t>New Townhome and Duplex Tap-On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</si>
</sst>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"/>
    <numFmt numFmtId="165" formatCode="0.0000"/>
    <numFmt numFmtId="166" formatCode="0.000"/>
    <numFmt numFmtId="167" formatCode="_(&quot;$&quot;* #,##0.000_);_(&quot;$&quot;* \(#,##0.000\);_(&quot;$&quot;* &quot;-&quot;??_);_(@_)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1" applyFont="1"/>
    <xf numFmtId="167" fontId="0" fillId="0" borderId="0" xfId="1" applyNumberFormat="1" applyFont="1"/>
    <xf numFmtId="166" fontId="0" fillId="0" borderId="1" xfId="0" applyNumberFormat="1" applyBorder="1"/>
    <xf numFmtId="0" fontId="0" fillId="0" borderId="1" xfId="0" applyBorder="1"/>
    <xf numFmtId="0" fontId="5" fillId="0" borderId="0" xfId="0" applyFont="1"/>
    <xf numFmtId="2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A6" sqref="A6"/>
    </sheetView>
  </sheetViews>
  <sheetFormatPr defaultRowHeight="13.2" x14ac:dyDescent="0.25"/>
  <cols>
    <col min="8" max="8" width="9.109375" style="1"/>
  </cols>
  <sheetData>
    <row r="1" spans="1:9" x14ac:dyDescent="0.25">
      <c r="A1" s="12" t="s">
        <v>76</v>
      </c>
      <c r="B1" s="12"/>
      <c r="C1" s="12"/>
      <c r="D1" s="12"/>
      <c r="E1" s="12"/>
      <c r="F1" s="12"/>
      <c r="G1" s="12"/>
      <c r="H1" s="12"/>
    </row>
    <row r="2" spans="1:9" x14ac:dyDescent="0.25">
      <c r="A2" s="12" t="s">
        <v>80</v>
      </c>
      <c r="B2" s="12"/>
      <c r="C2" s="12"/>
      <c r="D2" s="12"/>
      <c r="E2" s="12"/>
      <c r="F2" s="12"/>
      <c r="G2" s="12"/>
      <c r="H2" s="12"/>
      <c r="I2" s="5"/>
    </row>
    <row r="4" spans="1:9" x14ac:dyDescent="0.25">
      <c r="A4" t="s">
        <v>81</v>
      </c>
      <c r="I4">
        <v>289.10899999999998</v>
      </c>
    </row>
    <row r="5" spans="1:9" x14ac:dyDescent="0.25">
      <c r="A5" t="s">
        <v>0</v>
      </c>
      <c r="C5" t="s">
        <v>82</v>
      </c>
      <c r="I5" s="8">
        <v>267.05399999999997</v>
      </c>
    </row>
    <row r="6" spans="1:9" x14ac:dyDescent="0.25">
      <c r="A6" t="s">
        <v>1</v>
      </c>
      <c r="C6" t="s">
        <v>2</v>
      </c>
      <c r="I6" s="3">
        <f>I4-I5</f>
        <v>22.055000000000007</v>
      </c>
    </row>
    <row r="7" spans="1:9" x14ac:dyDescent="0.25">
      <c r="A7" t="s">
        <v>3</v>
      </c>
      <c r="C7" t="s">
        <v>83</v>
      </c>
      <c r="I7" s="8">
        <v>267.05399999999997</v>
      </c>
    </row>
    <row r="8" spans="1:9" x14ac:dyDescent="0.25">
      <c r="A8" t="s">
        <v>1</v>
      </c>
      <c r="C8" t="s">
        <v>4</v>
      </c>
      <c r="I8" s="2">
        <f>I6/I7</f>
        <v>8.2586293408823716E-2</v>
      </c>
    </row>
    <row r="9" spans="1:9" x14ac:dyDescent="0.25">
      <c r="A9" t="s">
        <v>5</v>
      </c>
      <c r="C9">
        <v>100</v>
      </c>
      <c r="I9" s="9">
        <v>100</v>
      </c>
    </row>
    <row r="10" spans="1:9" x14ac:dyDescent="0.25">
      <c r="A10" t="s">
        <v>1</v>
      </c>
      <c r="C10" t="s">
        <v>7</v>
      </c>
      <c r="I10" s="1">
        <f>I8*100</f>
        <v>8.2586293408823721</v>
      </c>
    </row>
    <row r="12" spans="1:9" x14ac:dyDescent="0.25">
      <c r="A12" s="13" t="s">
        <v>8</v>
      </c>
      <c r="B12" s="13"/>
      <c r="C12" s="13"/>
      <c r="D12" s="13"/>
      <c r="E12" s="13"/>
      <c r="F12" s="13"/>
      <c r="G12" s="13"/>
      <c r="H12" s="13"/>
    </row>
    <row r="14" spans="1:9" x14ac:dyDescent="0.25">
      <c r="H14" s="3"/>
    </row>
    <row r="15" spans="1:9" x14ac:dyDescent="0.25">
      <c r="H15" s="3"/>
    </row>
    <row r="16" spans="1:9" x14ac:dyDescent="0.25">
      <c r="H16" s="3"/>
    </row>
    <row r="17" spans="8:8" x14ac:dyDescent="0.25">
      <c r="H17" s="3"/>
    </row>
    <row r="18" spans="8:8" x14ac:dyDescent="0.25">
      <c r="H18" s="3"/>
    </row>
    <row r="19" spans="8:8" x14ac:dyDescent="0.25">
      <c r="H19" s="3"/>
    </row>
    <row r="20" spans="8:8" x14ac:dyDescent="0.25">
      <c r="H20" s="3"/>
    </row>
    <row r="21" spans="8:8" x14ac:dyDescent="0.25">
      <c r="H21" s="3"/>
    </row>
  </sheetData>
  <mergeCells count="3">
    <mergeCell ref="A1:H1"/>
    <mergeCell ref="A2:H2"/>
    <mergeCell ref="A12:H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2"/>
  <sheetViews>
    <sheetView workbookViewId="0">
      <selection activeCell="A3" sqref="A3"/>
    </sheetView>
  </sheetViews>
  <sheetFormatPr defaultRowHeight="13.2" x14ac:dyDescent="0.25"/>
  <cols>
    <col min="8" max="8" width="11.33203125" style="1" bestFit="1" customWidth="1"/>
  </cols>
  <sheetData>
    <row r="1" spans="1:9" x14ac:dyDescent="0.25">
      <c r="A1" s="10" t="s">
        <v>73</v>
      </c>
      <c r="B1" s="10"/>
      <c r="C1" s="10"/>
      <c r="D1" s="10"/>
      <c r="E1" s="10"/>
      <c r="F1" s="10"/>
      <c r="G1" s="10"/>
      <c r="H1" s="10"/>
      <c r="I1" s="1"/>
    </row>
    <row r="2" spans="1:9" x14ac:dyDescent="0.25">
      <c r="A2" s="14" t="s">
        <v>77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I3" s="1"/>
    </row>
    <row r="4" spans="1:9" x14ac:dyDescent="0.25">
      <c r="A4" s="12" t="s">
        <v>92</v>
      </c>
      <c r="B4" s="12"/>
      <c r="C4" s="12"/>
      <c r="D4" s="12"/>
      <c r="E4" s="12"/>
      <c r="F4" s="12"/>
      <c r="G4" s="12"/>
      <c r="H4" s="12"/>
    </row>
    <row r="5" spans="1:9" x14ac:dyDescent="0.25">
      <c r="A5" s="12" t="s">
        <v>80</v>
      </c>
      <c r="B5" s="12"/>
      <c r="C5" s="12"/>
      <c r="D5" s="12"/>
      <c r="E5" s="12"/>
      <c r="F5" s="12"/>
      <c r="G5" s="12"/>
      <c r="H5" s="12"/>
      <c r="I5" s="5"/>
    </row>
    <row r="7" spans="1:9" x14ac:dyDescent="0.25">
      <c r="A7" t="s">
        <v>81</v>
      </c>
      <c r="I7">
        <v>289.10899999999998</v>
      </c>
    </row>
    <row r="8" spans="1:9" x14ac:dyDescent="0.25">
      <c r="A8" t="s">
        <v>0</v>
      </c>
      <c r="C8" t="s">
        <v>82</v>
      </c>
      <c r="I8" s="8">
        <v>267.05399999999997</v>
      </c>
    </row>
    <row r="9" spans="1:9" x14ac:dyDescent="0.25">
      <c r="A9" t="s">
        <v>1</v>
      </c>
      <c r="C9" t="s">
        <v>2</v>
      </c>
      <c r="I9" s="3">
        <f>I7-I8</f>
        <v>22.055000000000007</v>
      </c>
    </row>
    <row r="10" spans="1:9" x14ac:dyDescent="0.25">
      <c r="A10" t="s">
        <v>3</v>
      </c>
      <c r="C10" t="s">
        <v>83</v>
      </c>
      <c r="I10" s="8">
        <v>267.05399999999997</v>
      </c>
    </row>
    <row r="11" spans="1:9" x14ac:dyDescent="0.25">
      <c r="A11" t="s">
        <v>1</v>
      </c>
      <c r="C11" t="s">
        <v>4</v>
      </c>
      <c r="I11" s="2">
        <f>I9/I10</f>
        <v>8.2586293408823716E-2</v>
      </c>
    </row>
    <row r="12" spans="1:9" x14ac:dyDescent="0.25">
      <c r="A12" t="s">
        <v>5</v>
      </c>
      <c r="C12">
        <v>100</v>
      </c>
      <c r="I12" s="9">
        <v>100</v>
      </c>
    </row>
    <row r="13" spans="1:9" x14ac:dyDescent="0.25">
      <c r="A13" t="s">
        <v>1</v>
      </c>
      <c r="C13" t="s">
        <v>7</v>
      </c>
      <c r="I13" s="1">
        <f>I11*100</f>
        <v>8.2586293408823721</v>
      </c>
    </row>
    <row r="15" spans="1:9" x14ac:dyDescent="0.25">
      <c r="A15" s="12" t="s">
        <v>61</v>
      </c>
      <c r="B15" s="12"/>
      <c r="C15" s="12"/>
      <c r="D15" s="12"/>
      <c r="E15" s="12"/>
      <c r="F15" s="12"/>
      <c r="G15" s="12"/>
      <c r="H15" s="12"/>
    </row>
    <row r="16" spans="1:9" x14ac:dyDescent="0.25">
      <c r="A16" s="12" t="s">
        <v>85</v>
      </c>
      <c r="B16" s="12"/>
      <c r="C16" s="12"/>
      <c r="D16" s="12"/>
      <c r="E16" s="12"/>
      <c r="F16" s="12"/>
      <c r="G16" s="12"/>
      <c r="H16" s="12"/>
    </row>
    <row r="18" spans="1:8" x14ac:dyDescent="0.25">
      <c r="A18" t="s">
        <v>62</v>
      </c>
      <c r="H18" s="6">
        <v>7790.42</v>
      </c>
    </row>
    <row r="19" spans="1:8" x14ac:dyDescent="0.25">
      <c r="A19" t="s">
        <v>5</v>
      </c>
      <c r="C19" t="s">
        <v>6</v>
      </c>
      <c r="H19" s="3">
        <f>1+I13/100</f>
        <v>1.0825862934088237</v>
      </c>
    </row>
    <row r="20" spans="1:8" x14ac:dyDescent="0.25">
      <c r="A20" t="s">
        <v>1</v>
      </c>
      <c r="C20" t="s">
        <v>63</v>
      </c>
      <c r="H20" s="6">
        <f>H18*H19</f>
        <v>8433.8019118979682</v>
      </c>
    </row>
    <row r="21" spans="1:8" x14ac:dyDescent="0.25">
      <c r="H21" s="6"/>
    </row>
    <row r="22" spans="1:8" x14ac:dyDescent="0.25">
      <c r="A22" s="13" t="s">
        <v>8</v>
      </c>
      <c r="B22" s="13"/>
      <c r="C22" s="13"/>
      <c r="D22" s="13"/>
      <c r="E22" s="13"/>
      <c r="F22" s="13"/>
      <c r="G22" s="13"/>
      <c r="H22" s="13"/>
    </row>
  </sheetData>
  <mergeCells count="6">
    <mergeCell ref="A2:I2"/>
    <mergeCell ref="A22:H22"/>
    <mergeCell ref="A4:H4"/>
    <mergeCell ref="A5:H5"/>
    <mergeCell ref="A15:H15"/>
    <mergeCell ref="A16:H16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2"/>
  <sheetViews>
    <sheetView workbookViewId="0">
      <selection activeCell="I18" sqref="I18"/>
    </sheetView>
  </sheetViews>
  <sheetFormatPr defaultRowHeight="13.2" x14ac:dyDescent="0.25"/>
  <cols>
    <col min="8" max="8" width="11.33203125" style="1" bestFit="1" customWidth="1"/>
  </cols>
  <sheetData>
    <row r="1" spans="1:9" x14ac:dyDescent="0.25">
      <c r="A1" s="10" t="s">
        <v>73</v>
      </c>
      <c r="B1" s="10"/>
      <c r="C1" s="10"/>
      <c r="D1" s="10"/>
      <c r="E1" s="10"/>
      <c r="F1" s="10"/>
      <c r="G1" s="10"/>
      <c r="H1" s="10"/>
      <c r="I1" s="1"/>
    </row>
    <row r="2" spans="1:9" x14ac:dyDescent="0.25">
      <c r="A2" s="14" t="s">
        <v>77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I3" s="1"/>
    </row>
    <row r="4" spans="1:9" x14ac:dyDescent="0.25">
      <c r="A4" s="12" t="s">
        <v>100</v>
      </c>
      <c r="B4" s="12"/>
      <c r="C4" s="12"/>
      <c r="D4" s="12"/>
      <c r="E4" s="12"/>
      <c r="F4" s="12"/>
      <c r="G4" s="12"/>
      <c r="H4" s="12"/>
    </row>
    <row r="5" spans="1:9" x14ac:dyDescent="0.25">
      <c r="A5" s="12" t="s">
        <v>80</v>
      </c>
      <c r="B5" s="12"/>
      <c r="C5" s="12"/>
      <c r="D5" s="12"/>
      <c r="E5" s="12"/>
      <c r="F5" s="12"/>
      <c r="G5" s="12"/>
      <c r="H5" s="12"/>
      <c r="I5" s="5"/>
    </row>
    <row r="7" spans="1:9" x14ac:dyDescent="0.25">
      <c r="A7" t="s">
        <v>81</v>
      </c>
      <c r="I7">
        <v>289.10899999999998</v>
      </c>
    </row>
    <row r="8" spans="1:9" x14ac:dyDescent="0.25">
      <c r="A8" t="s">
        <v>0</v>
      </c>
      <c r="C8" t="s">
        <v>82</v>
      </c>
      <c r="I8" s="8">
        <v>267.05399999999997</v>
      </c>
    </row>
    <row r="9" spans="1:9" x14ac:dyDescent="0.25">
      <c r="A9" t="s">
        <v>1</v>
      </c>
      <c r="C9" t="s">
        <v>2</v>
      </c>
      <c r="I9" s="3">
        <f>I7-I8</f>
        <v>22.055000000000007</v>
      </c>
    </row>
    <row r="10" spans="1:9" x14ac:dyDescent="0.25">
      <c r="A10" t="s">
        <v>3</v>
      </c>
      <c r="C10" t="s">
        <v>83</v>
      </c>
      <c r="I10" s="8">
        <v>267.05399999999997</v>
      </c>
    </row>
    <row r="11" spans="1:9" x14ac:dyDescent="0.25">
      <c r="A11" t="s">
        <v>1</v>
      </c>
      <c r="C11" t="s">
        <v>4</v>
      </c>
      <c r="I11" s="2">
        <f>I9/I10</f>
        <v>8.2586293408823716E-2</v>
      </c>
    </row>
    <row r="12" spans="1:9" x14ac:dyDescent="0.25">
      <c r="A12" t="s">
        <v>5</v>
      </c>
      <c r="C12">
        <v>100</v>
      </c>
      <c r="I12" s="9">
        <v>100</v>
      </c>
    </row>
    <row r="13" spans="1:9" x14ac:dyDescent="0.25">
      <c r="A13" t="s">
        <v>1</v>
      </c>
      <c r="C13" t="s">
        <v>7</v>
      </c>
      <c r="I13" s="1">
        <f>I11*100</f>
        <v>8.2586293408823721</v>
      </c>
    </row>
    <row r="15" spans="1:9" x14ac:dyDescent="0.25">
      <c r="A15" s="12" t="s">
        <v>101</v>
      </c>
      <c r="B15" s="12"/>
      <c r="C15" s="12"/>
      <c r="D15" s="12"/>
      <c r="E15" s="12"/>
      <c r="F15" s="12"/>
      <c r="G15" s="12"/>
      <c r="H15" s="12"/>
    </row>
    <row r="16" spans="1:9" x14ac:dyDescent="0.25">
      <c r="A16" s="12" t="s">
        <v>85</v>
      </c>
      <c r="B16" s="12"/>
      <c r="C16" s="12"/>
      <c r="D16" s="12"/>
      <c r="E16" s="12"/>
      <c r="F16" s="12"/>
      <c r="G16" s="12"/>
      <c r="H16" s="12"/>
    </row>
    <row r="18" spans="1:8" x14ac:dyDescent="0.25">
      <c r="A18" t="s">
        <v>56</v>
      </c>
      <c r="H18" s="6">
        <v>1362.86</v>
      </c>
    </row>
    <row r="19" spans="1:8" x14ac:dyDescent="0.25">
      <c r="A19" t="s">
        <v>5</v>
      </c>
      <c r="C19" t="s">
        <v>6</v>
      </c>
      <c r="H19" s="3">
        <f>1+I13/100</f>
        <v>1.0825862934088237</v>
      </c>
    </row>
    <row r="20" spans="1:8" x14ac:dyDescent="0.25">
      <c r="A20" t="s">
        <v>1</v>
      </c>
      <c r="C20" t="s">
        <v>57</v>
      </c>
      <c r="H20" s="6">
        <f>H18*H19</f>
        <v>1475.4135558351495</v>
      </c>
    </row>
    <row r="21" spans="1:8" x14ac:dyDescent="0.25">
      <c r="H21" s="6"/>
    </row>
    <row r="22" spans="1:8" x14ac:dyDescent="0.25">
      <c r="A22" s="13" t="s">
        <v>8</v>
      </c>
      <c r="B22" s="13"/>
      <c r="C22" s="13"/>
      <c r="D22" s="13"/>
      <c r="E22" s="13"/>
      <c r="F22" s="13"/>
      <c r="G22" s="13"/>
      <c r="H22" s="13"/>
    </row>
  </sheetData>
  <mergeCells count="6">
    <mergeCell ref="A22:H22"/>
    <mergeCell ref="A2:I2"/>
    <mergeCell ref="A4:H4"/>
    <mergeCell ref="A5:H5"/>
    <mergeCell ref="A15:H15"/>
    <mergeCell ref="A16:H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7"/>
  <sheetViews>
    <sheetView workbookViewId="0">
      <selection activeCell="A3" sqref="A3"/>
    </sheetView>
  </sheetViews>
  <sheetFormatPr defaultRowHeight="13.2" x14ac:dyDescent="0.25"/>
  <cols>
    <col min="8" max="8" width="11.33203125" style="1" bestFit="1" customWidth="1"/>
  </cols>
  <sheetData>
    <row r="1" spans="1:9" x14ac:dyDescent="0.25">
      <c r="A1" s="10" t="s">
        <v>73</v>
      </c>
      <c r="B1" s="10"/>
      <c r="C1" s="10"/>
      <c r="D1" s="10"/>
      <c r="E1" s="10"/>
      <c r="F1" s="10"/>
      <c r="G1" s="10"/>
      <c r="H1" s="10"/>
      <c r="I1" s="1"/>
    </row>
    <row r="2" spans="1:9" x14ac:dyDescent="0.25">
      <c r="A2" s="14" t="s">
        <v>77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I3" s="1"/>
    </row>
    <row r="4" spans="1:9" x14ac:dyDescent="0.25">
      <c r="A4" s="12" t="s">
        <v>74</v>
      </c>
      <c r="B4" s="12"/>
      <c r="C4" s="12"/>
      <c r="D4" s="12"/>
      <c r="E4" s="12"/>
      <c r="F4" s="12"/>
      <c r="G4" s="12"/>
      <c r="H4" s="12"/>
    </row>
    <row r="5" spans="1:9" x14ac:dyDescent="0.25">
      <c r="A5" s="12" t="s">
        <v>93</v>
      </c>
      <c r="B5" s="12"/>
      <c r="C5" s="12"/>
      <c r="D5" s="12"/>
      <c r="E5" s="12"/>
      <c r="F5" s="12"/>
      <c r="G5" s="12"/>
      <c r="H5" s="12"/>
    </row>
    <row r="6" spans="1:9" x14ac:dyDescent="0.25">
      <c r="A6" s="12" t="s">
        <v>80</v>
      </c>
      <c r="B6" s="12"/>
      <c r="C6" s="12"/>
      <c r="D6" s="12"/>
      <c r="E6" s="12"/>
      <c r="F6" s="12"/>
      <c r="G6" s="12"/>
      <c r="H6" s="12"/>
    </row>
    <row r="8" spans="1:9" x14ac:dyDescent="0.25">
      <c r="A8" t="s">
        <v>81</v>
      </c>
      <c r="I8">
        <v>289.10899999999998</v>
      </c>
    </row>
    <row r="9" spans="1:9" x14ac:dyDescent="0.25">
      <c r="A9" t="s">
        <v>0</v>
      </c>
      <c r="C9" t="s">
        <v>82</v>
      </c>
      <c r="I9" s="8">
        <v>267.05399999999997</v>
      </c>
    </row>
    <row r="10" spans="1:9" x14ac:dyDescent="0.25">
      <c r="A10" t="s">
        <v>1</v>
      </c>
      <c r="C10" t="s">
        <v>2</v>
      </c>
      <c r="I10" s="3">
        <f>I8-I9</f>
        <v>22.055000000000007</v>
      </c>
    </row>
    <row r="11" spans="1:9" x14ac:dyDescent="0.25">
      <c r="A11" t="s">
        <v>3</v>
      </c>
      <c r="C11" t="s">
        <v>83</v>
      </c>
      <c r="I11" s="8">
        <v>267.05399999999997</v>
      </c>
    </row>
    <row r="12" spans="1:9" x14ac:dyDescent="0.25">
      <c r="A12" t="s">
        <v>1</v>
      </c>
      <c r="C12" t="s">
        <v>4</v>
      </c>
      <c r="I12" s="2">
        <f>I10/I11</f>
        <v>8.2586293408823716E-2</v>
      </c>
    </row>
    <row r="13" spans="1:9" x14ac:dyDescent="0.25">
      <c r="A13" t="s">
        <v>5</v>
      </c>
      <c r="C13">
        <v>100</v>
      </c>
      <c r="I13" s="9">
        <v>100</v>
      </c>
    </row>
    <row r="14" spans="1:9" x14ac:dyDescent="0.25">
      <c r="A14" t="s">
        <v>1</v>
      </c>
      <c r="C14" t="s">
        <v>7</v>
      </c>
      <c r="I14" s="1">
        <f>I12*100</f>
        <v>8.2586293408823721</v>
      </c>
    </row>
    <row r="16" spans="1:9" x14ac:dyDescent="0.25">
      <c r="A16" s="12" t="s">
        <v>66</v>
      </c>
      <c r="B16" s="12"/>
      <c r="C16" s="12"/>
      <c r="D16" s="12"/>
      <c r="E16" s="12"/>
      <c r="F16" s="12"/>
      <c r="G16" s="12"/>
      <c r="H16" s="12"/>
    </row>
    <row r="17" spans="1:8" x14ac:dyDescent="0.25">
      <c r="A17" s="12" t="s">
        <v>93</v>
      </c>
      <c r="B17" s="12"/>
      <c r="C17" s="12"/>
      <c r="D17" s="12"/>
      <c r="E17" s="12"/>
      <c r="F17" s="12"/>
      <c r="G17" s="12"/>
      <c r="H17" s="12"/>
    </row>
    <row r="19" spans="1:8" x14ac:dyDescent="0.25">
      <c r="A19" t="s">
        <v>64</v>
      </c>
      <c r="H19" s="7">
        <v>1.56</v>
      </c>
    </row>
    <row r="20" spans="1:8" x14ac:dyDescent="0.25">
      <c r="A20" t="s">
        <v>5</v>
      </c>
      <c r="C20" t="s">
        <v>6</v>
      </c>
      <c r="H20" s="3">
        <f>1+I14/100</f>
        <v>1.0825862934088237</v>
      </c>
    </row>
    <row r="21" spans="1:8" x14ac:dyDescent="0.25">
      <c r="A21" t="s">
        <v>1</v>
      </c>
      <c r="C21" t="s">
        <v>65</v>
      </c>
      <c r="H21" s="7">
        <f>H19*H20</f>
        <v>1.6888346177177651</v>
      </c>
    </row>
    <row r="22" spans="1:8" x14ac:dyDescent="0.25">
      <c r="H22" s="3"/>
    </row>
    <row r="23" spans="1:8" x14ac:dyDescent="0.25">
      <c r="A23" t="s">
        <v>67</v>
      </c>
      <c r="H23" s="6">
        <v>1362.86</v>
      </c>
    </row>
    <row r="24" spans="1:8" x14ac:dyDescent="0.25">
      <c r="A24" t="s">
        <v>5</v>
      </c>
      <c r="C24" t="s">
        <v>6</v>
      </c>
      <c r="H24" s="3">
        <f>1+I14/100</f>
        <v>1.0825862934088237</v>
      </c>
    </row>
    <row r="25" spans="1:8" x14ac:dyDescent="0.25">
      <c r="A25" t="s">
        <v>1</v>
      </c>
      <c r="C25" t="s">
        <v>68</v>
      </c>
      <c r="H25" s="6">
        <f>H23*H24</f>
        <v>1475.4135558351495</v>
      </c>
    </row>
    <row r="27" spans="1:8" x14ac:dyDescent="0.25">
      <c r="A27" s="13" t="s">
        <v>8</v>
      </c>
      <c r="B27" s="13"/>
      <c r="C27" s="13"/>
      <c r="D27" s="13"/>
      <c r="E27" s="13"/>
      <c r="F27" s="13"/>
      <c r="G27" s="13"/>
      <c r="H27" s="13"/>
    </row>
  </sheetData>
  <mergeCells count="7">
    <mergeCell ref="A4:H4"/>
    <mergeCell ref="A2:I2"/>
    <mergeCell ref="A27:H27"/>
    <mergeCell ref="A6:H6"/>
    <mergeCell ref="A17:H17"/>
    <mergeCell ref="A5:H5"/>
    <mergeCell ref="A16:H16"/>
  </mergeCells>
  <phoneticPr fontId="2" type="noConversion"/>
  <pageMargins left="0.75" right="0.19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5"/>
  <sheetViews>
    <sheetView workbookViewId="0">
      <selection activeCell="A3" sqref="A3"/>
    </sheetView>
  </sheetViews>
  <sheetFormatPr defaultRowHeight="13.2" x14ac:dyDescent="0.25"/>
  <cols>
    <col min="8" max="8" width="11.33203125" style="1" bestFit="1" customWidth="1"/>
  </cols>
  <sheetData>
    <row r="1" spans="1:9" x14ac:dyDescent="0.25">
      <c r="A1" s="10" t="s">
        <v>73</v>
      </c>
      <c r="B1" s="10"/>
      <c r="C1" s="10"/>
      <c r="D1" s="10"/>
      <c r="E1" s="10"/>
      <c r="F1" s="10"/>
      <c r="G1" s="10"/>
      <c r="H1" s="10"/>
      <c r="I1" s="1"/>
    </row>
    <row r="2" spans="1:9" x14ac:dyDescent="0.25">
      <c r="A2" s="14" t="s">
        <v>77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I3" s="1"/>
    </row>
    <row r="4" spans="1:9" x14ac:dyDescent="0.25">
      <c r="A4" s="12" t="s">
        <v>94</v>
      </c>
      <c r="B4" s="12"/>
      <c r="C4" s="12"/>
      <c r="D4" s="12"/>
      <c r="E4" s="12"/>
      <c r="F4" s="12"/>
      <c r="G4" s="12"/>
      <c r="H4" s="12"/>
    </row>
    <row r="5" spans="1:9" x14ac:dyDescent="0.25">
      <c r="A5" s="12" t="s">
        <v>80</v>
      </c>
      <c r="B5" s="12"/>
      <c r="C5" s="12"/>
      <c r="D5" s="12"/>
      <c r="E5" s="12"/>
      <c r="F5" s="12"/>
      <c r="G5" s="12"/>
      <c r="H5" s="12"/>
    </row>
    <row r="7" spans="1:9" x14ac:dyDescent="0.25">
      <c r="A7" t="s">
        <v>81</v>
      </c>
      <c r="I7">
        <v>289.10899999999998</v>
      </c>
    </row>
    <row r="8" spans="1:9" x14ac:dyDescent="0.25">
      <c r="A8" t="s">
        <v>0</v>
      </c>
      <c r="C8" t="s">
        <v>82</v>
      </c>
      <c r="I8" s="8">
        <v>267.05399999999997</v>
      </c>
    </row>
    <row r="9" spans="1:9" x14ac:dyDescent="0.25">
      <c r="A9" t="s">
        <v>1</v>
      </c>
      <c r="C9" t="s">
        <v>2</v>
      </c>
      <c r="I9" s="3">
        <f>I7-I8</f>
        <v>22.055000000000007</v>
      </c>
    </row>
    <row r="10" spans="1:9" x14ac:dyDescent="0.25">
      <c r="A10" t="s">
        <v>3</v>
      </c>
      <c r="C10" t="s">
        <v>83</v>
      </c>
      <c r="I10" s="8">
        <v>267.05399999999997</v>
      </c>
    </row>
    <row r="11" spans="1:9" x14ac:dyDescent="0.25">
      <c r="A11" t="s">
        <v>1</v>
      </c>
      <c r="C11" t="s">
        <v>4</v>
      </c>
      <c r="I11" s="2">
        <f>I9/I10</f>
        <v>8.2586293408823716E-2</v>
      </c>
    </row>
    <row r="12" spans="1:9" x14ac:dyDescent="0.25">
      <c r="A12" t="s">
        <v>5</v>
      </c>
      <c r="C12">
        <v>100</v>
      </c>
      <c r="I12" s="9">
        <v>100</v>
      </c>
    </row>
    <row r="13" spans="1:9" x14ac:dyDescent="0.25">
      <c r="A13" t="s">
        <v>1</v>
      </c>
      <c r="C13" t="s">
        <v>7</v>
      </c>
      <c r="I13" s="1">
        <f>I11*100</f>
        <v>8.2586293408823721</v>
      </c>
    </row>
    <row r="15" spans="1:9" x14ac:dyDescent="0.25">
      <c r="A15" s="12" t="s">
        <v>95</v>
      </c>
      <c r="B15" s="12"/>
      <c r="C15" s="12"/>
      <c r="D15" s="12"/>
      <c r="E15" s="12"/>
      <c r="F15" s="12"/>
      <c r="G15" s="12"/>
      <c r="H15" s="12"/>
    </row>
    <row r="17" spans="1:8" x14ac:dyDescent="0.25">
      <c r="A17" t="s">
        <v>64</v>
      </c>
      <c r="H17" s="7">
        <v>0.32500000000000001</v>
      </c>
    </row>
    <row r="18" spans="1:8" x14ac:dyDescent="0.25">
      <c r="A18" t="s">
        <v>5</v>
      </c>
      <c r="C18" t="s">
        <v>6</v>
      </c>
      <c r="H18" s="3">
        <f>1+I13/100</f>
        <v>1.0825862934088237</v>
      </c>
    </row>
    <row r="19" spans="1:8" x14ac:dyDescent="0.25">
      <c r="A19" t="s">
        <v>1</v>
      </c>
      <c r="C19" t="s">
        <v>65</v>
      </c>
      <c r="H19" s="7">
        <f>H17*H18</f>
        <v>0.35184054535786774</v>
      </c>
    </row>
    <row r="20" spans="1:8" x14ac:dyDescent="0.25">
      <c r="H20" s="6"/>
    </row>
    <row r="21" spans="1:8" x14ac:dyDescent="0.25">
      <c r="A21" t="s">
        <v>67</v>
      </c>
      <c r="H21" s="6">
        <v>1362.86</v>
      </c>
    </row>
    <row r="22" spans="1:8" x14ac:dyDescent="0.25">
      <c r="A22" t="s">
        <v>5</v>
      </c>
      <c r="C22" t="s">
        <v>6</v>
      </c>
      <c r="H22" s="3">
        <f>1+I13/100</f>
        <v>1.0825862934088237</v>
      </c>
    </row>
    <row r="23" spans="1:8" x14ac:dyDescent="0.25">
      <c r="A23" t="s">
        <v>1</v>
      </c>
      <c r="C23" t="s">
        <v>68</v>
      </c>
      <c r="H23" s="6">
        <f>H21*H22</f>
        <v>1475.4135558351495</v>
      </c>
    </row>
    <row r="25" spans="1:8" x14ac:dyDescent="0.25">
      <c r="A25" s="13" t="s">
        <v>8</v>
      </c>
      <c r="B25" s="13"/>
      <c r="C25" s="13"/>
      <c r="D25" s="13"/>
      <c r="E25" s="13"/>
      <c r="F25" s="13"/>
      <c r="G25" s="13"/>
      <c r="H25" s="13"/>
    </row>
  </sheetData>
  <mergeCells count="5">
    <mergeCell ref="A2:I2"/>
    <mergeCell ref="A25:H25"/>
    <mergeCell ref="A4:H4"/>
    <mergeCell ref="A15:H15"/>
    <mergeCell ref="A5:H5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1"/>
  <sheetViews>
    <sheetView workbookViewId="0">
      <selection activeCell="A3" sqref="A3"/>
    </sheetView>
  </sheetViews>
  <sheetFormatPr defaultRowHeight="13.2" x14ac:dyDescent="0.25"/>
  <cols>
    <col min="8" max="8" width="11.33203125" style="1" bestFit="1" customWidth="1"/>
  </cols>
  <sheetData>
    <row r="1" spans="1:9" x14ac:dyDescent="0.25">
      <c r="A1" s="10" t="s">
        <v>73</v>
      </c>
      <c r="B1" s="10"/>
      <c r="C1" s="10"/>
      <c r="D1" s="10"/>
      <c r="E1" s="10"/>
      <c r="F1" s="10"/>
      <c r="G1" s="10"/>
      <c r="H1" s="10"/>
      <c r="I1" s="1"/>
    </row>
    <row r="2" spans="1:9" x14ac:dyDescent="0.25">
      <c r="A2" s="14" t="s">
        <v>77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I3" s="1"/>
    </row>
    <row r="4" spans="1:9" x14ac:dyDescent="0.25">
      <c r="A4" s="12" t="s">
        <v>96</v>
      </c>
      <c r="B4" s="12"/>
      <c r="C4" s="12"/>
      <c r="D4" s="12"/>
      <c r="E4" s="12"/>
      <c r="F4" s="12"/>
      <c r="G4" s="12"/>
      <c r="H4" s="12"/>
    </row>
    <row r="5" spans="1:9" x14ac:dyDescent="0.25">
      <c r="A5" s="12" t="s">
        <v>80</v>
      </c>
      <c r="B5" s="12"/>
      <c r="C5" s="12"/>
      <c r="D5" s="12"/>
      <c r="E5" s="12"/>
      <c r="F5" s="12"/>
      <c r="G5" s="12"/>
      <c r="H5" s="12"/>
      <c r="I5" s="5"/>
    </row>
    <row r="7" spans="1:9" x14ac:dyDescent="0.25">
      <c r="A7" t="s">
        <v>81</v>
      </c>
      <c r="I7">
        <v>289.10899999999998</v>
      </c>
    </row>
    <row r="8" spans="1:9" x14ac:dyDescent="0.25">
      <c r="A8" t="s">
        <v>0</v>
      </c>
      <c r="C8" t="s">
        <v>82</v>
      </c>
      <c r="I8" s="8">
        <v>267.05399999999997</v>
      </c>
    </row>
    <row r="9" spans="1:9" x14ac:dyDescent="0.25">
      <c r="A9" t="s">
        <v>1</v>
      </c>
      <c r="C9" t="s">
        <v>2</v>
      </c>
      <c r="I9" s="3">
        <f>I7-I8</f>
        <v>22.055000000000007</v>
      </c>
    </row>
    <row r="10" spans="1:9" x14ac:dyDescent="0.25">
      <c r="A10" t="s">
        <v>3</v>
      </c>
      <c r="C10" t="s">
        <v>83</v>
      </c>
      <c r="I10" s="8">
        <v>267.05399999999997</v>
      </c>
    </row>
    <row r="11" spans="1:9" x14ac:dyDescent="0.25">
      <c r="A11" t="s">
        <v>1</v>
      </c>
      <c r="C11" t="s">
        <v>4</v>
      </c>
      <c r="I11" s="2">
        <f>I9/I10</f>
        <v>8.2586293408823716E-2</v>
      </c>
    </row>
    <row r="12" spans="1:9" x14ac:dyDescent="0.25">
      <c r="A12" t="s">
        <v>5</v>
      </c>
      <c r="C12">
        <v>100</v>
      </c>
      <c r="I12" s="9">
        <v>100</v>
      </c>
    </row>
    <row r="13" spans="1:9" x14ac:dyDescent="0.25">
      <c r="A13" t="s">
        <v>1</v>
      </c>
      <c r="C13" t="s">
        <v>7</v>
      </c>
      <c r="I13" s="1">
        <f>I11*100</f>
        <v>8.2586293408823721</v>
      </c>
    </row>
    <row r="15" spans="1:9" x14ac:dyDescent="0.25">
      <c r="A15" s="12" t="s">
        <v>97</v>
      </c>
      <c r="B15" s="12"/>
      <c r="C15" s="12"/>
      <c r="D15" s="12"/>
      <c r="E15" s="12"/>
      <c r="F15" s="12"/>
      <c r="G15" s="12"/>
      <c r="H15" s="12"/>
    </row>
    <row r="17" spans="1:8" x14ac:dyDescent="0.25">
      <c r="A17" t="s">
        <v>69</v>
      </c>
      <c r="H17" s="7">
        <v>2.339</v>
      </c>
    </row>
    <row r="18" spans="1:8" x14ac:dyDescent="0.25">
      <c r="A18" t="s">
        <v>5</v>
      </c>
      <c r="C18" t="s">
        <v>6</v>
      </c>
      <c r="H18" s="3">
        <f>1+I13/100</f>
        <v>1.0825862934088237</v>
      </c>
    </row>
    <row r="19" spans="1:8" x14ac:dyDescent="0.25">
      <c r="A19" t="s">
        <v>1</v>
      </c>
      <c r="C19" t="s">
        <v>70</v>
      </c>
      <c r="H19" s="7">
        <f>H17*H18</f>
        <v>2.5321693402832386</v>
      </c>
    </row>
    <row r="20" spans="1:8" x14ac:dyDescent="0.25">
      <c r="H20" s="6"/>
    </row>
    <row r="21" spans="1:8" x14ac:dyDescent="0.25">
      <c r="A21" s="13" t="s">
        <v>8</v>
      </c>
      <c r="B21" s="13"/>
      <c r="C21" s="13"/>
      <c r="D21" s="13"/>
      <c r="E21" s="13"/>
      <c r="F21" s="13"/>
      <c r="G21" s="13"/>
      <c r="H21" s="13"/>
    </row>
  </sheetData>
  <mergeCells count="5">
    <mergeCell ref="A21:H21"/>
    <mergeCell ref="A4:H4"/>
    <mergeCell ref="A5:H5"/>
    <mergeCell ref="A15:H15"/>
    <mergeCell ref="A2:I2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1"/>
  <sheetViews>
    <sheetView workbookViewId="0">
      <selection activeCell="A3" sqref="A3"/>
    </sheetView>
  </sheetViews>
  <sheetFormatPr defaultRowHeight="13.2" x14ac:dyDescent="0.25"/>
  <cols>
    <col min="1" max="1" width="14.33203125" customWidth="1"/>
    <col min="2" max="2" width="11.88671875" customWidth="1"/>
    <col min="3" max="3" width="14.109375" customWidth="1"/>
    <col min="4" max="4" width="12.33203125" customWidth="1"/>
    <col min="5" max="5" width="12" customWidth="1"/>
    <col min="6" max="6" width="14.33203125" customWidth="1"/>
    <col min="7" max="7" width="12.33203125" customWidth="1"/>
    <col min="8" max="8" width="10.88671875" style="1" customWidth="1"/>
    <col min="9" max="9" width="10.44140625" customWidth="1"/>
  </cols>
  <sheetData>
    <row r="1" spans="1:9" x14ac:dyDescent="0.25">
      <c r="A1" s="10" t="s">
        <v>73</v>
      </c>
      <c r="B1" s="10"/>
      <c r="C1" s="10"/>
      <c r="D1" s="10"/>
      <c r="E1" s="10"/>
      <c r="F1" s="10"/>
      <c r="G1" s="10"/>
      <c r="H1" s="10"/>
      <c r="I1" s="1"/>
    </row>
    <row r="2" spans="1:9" x14ac:dyDescent="0.25">
      <c r="A2" s="14" t="s">
        <v>77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I3" s="1"/>
    </row>
    <row r="4" spans="1:9" x14ac:dyDescent="0.25">
      <c r="A4" s="12" t="s">
        <v>98</v>
      </c>
      <c r="B4" s="12"/>
      <c r="C4" s="12"/>
      <c r="D4" s="12"/>
      <c r="E4" s="12"/>
      <c r="F4" s="12"/>
      <c r="G4" s="12"/>
      <c r="H4" s="12"/>
      <c r="I4" s="12"/>
    </row>
    <row r="5" spans="1:9" x14ac:dyDescent="0.25">
      <c r="A5" s="12" t="s">
        <v>80</v>
      </c>
      <c r="B5" s="12"/>
      <c r="C5" s="12"/>
      <c r="D5" s="12"/>
      <c r="E5" s="12"/>
      <c r="F5" s="12"/>
      <c r="G5" s="12"/>
      <c r="H5" s="12"/>
      <c r="I5" s="12"/>
    </row>
    <row r="7" spans="1:9" x14ac:dyDescent="0.25">
      <c r="A7" t="s">
        <v>81</v>
      </c>
      <c r="I7">
        <v>289.10899999999998</v>
      </c>
    </row>
    <row r="8" spans="1:9" x14ac:dyDescent="0.25">
      <c r="A8" t="s">
        <v>0</v>
      </c>
      <c r="C8" t="s">
        <v>82</v>
      </c>
      <c r="I8" s="8">
        <v>267.05399999999997</v>
      </c>
    </row>
    <row r="9" spans="1:9" x14ac:dyDescent="0.25">
      <c r="A9" t="s">
        <v>1</v>
      </c>
      <c r="C9" t="s">
        <v>2</v>
      </c>
      <c r="I9" s="3">
        <f>I7-I8</f>
        <v>22.055000000000007</v>
      </c>
    </row>
    <row r="10" spans="1:9" x14ac:dyDescent="0.25">
      <c r="A10" t="s">
        <v>3</v>
      </c>
      <c r="C10" t="s">
        <v>83</v>
      </c>
      <c r="I10" s="8">
        <v>267.05399999999997</v>
      </c>
    </row>
    <row r="11" spans="1:9" x14ac:dyDescent="0.25">
      <c r="A11" t="s">
        <v>1</v>
      </c>
      <c r="C11" t="s">
        <v>4</v>
      </c>
      <c r="I11" s="2">
        <f>I9/I10</f>
        <v>8.2586293408823716E-2</v>
      </c>
    </row>
    <row r="12" spans="1:9" x14ac:dyDescent="0.25">
      <c r="A12" t="s">
        <v>5</v>
      </c>
      <c r="C12">
        <v>100</v>
      </c>
      <c r="I12" s="9">
        <v>100</v>
      </c>
    </row>
    <row r="13" spans="1:9" x14ac:dyDescent="0.25">
      <c r="A13" t="s">
        <v>1</v>
      </c>
      <c r="C13" t="s">
        <v>7</v>
      </c>
      <c r="I13" s="1">
        <f>I11*100</f>
        <v>8.2586293408823721</v>
      </c>
    </row>
    <row r="15" spans="1:9" x14ac:dyDescent="0.25">
      <c r="A15" s="12" t="s">
        <v>99</v>
      </c>
      <c r="B15" s="12"/>
      <c r="C15" s="12"/>
      <c r="D15" s="12"/>
      <c r="E15" s="12"/>
      <c r="F15" s="12"/>
      <c r="G15" s="12"/>
      <c r="H15" s="12"/>
    </row>
    <row r="17" spans="1:8" x14ac:dyDescent="0.25">
      <c r="A17" t="s">
        <v>71</v>
      </c>
      <c r="H17" s="7">
        <v>0.77800000000000002</v>
      </c>
    </row>
    <row r="18" spans="1:8" x14ac:dyDescent="0.25">
      <c r="A18" t="s">
        <v>5</v>
      </c>
      <c r="C18" t="s">
        <v>6</v>
      </c>
      <c r="H18" s="3">
        <f>1+I13/100</f>
        <v>1.0825862934088237</v>
      </c>
    </row>
    <row r="19" spans="1:8" x14ac:dyDescent="0.25">
      <c r="A19" t="s">
        <v>1</v>
      </c>
      <c r="C19" t="s">
        <v>72</v>
      </c>
      <c r="H19" s="7">
        <f>H17*H18</f>
        <v>0.84225213627206486</v>
      </c>
    </row>
    <row r="21" spans="1:8" x14ac:dyDescent="0.25">
      <c r="A21" s="13" t="s">
        <v>8</v>
      </c>
      <c r="B21" s="13"/>
      <c r="C21" s="13"/>
      <c r="D21" s="13"/>
      <c r="E21" s="13"/>
      <c r="F21" s="13"/>
      <c r="G21" s="13"/>
      <c r="H21" s="13"/>
    </row>
  </sheetData>
  <mergeCells count="5">
    <mergeCell ref="A5:I5"/>
    <mergeCell ref="A21:H21"/>
    <mergeCell ref="A15:H15"/>
    <mergeCell ref="A2:I2"/>
    <mergeCell ref="A4:I4"/>
  </mergeCells>
  <phoneticPr fontId="2" type="noConversion"/>
  <pageMargins left="0.18" right="0.19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zoomScaleNormal="100" workbookViewId="0">
      <selection activeCell="I24" sqref="I24"/>
    </sheetView>
  </sheetViews>
  <sheetFormatPr defaultRowHeight="13.2" x14ac:dyDescent="0.25"/>
  <cols>
    <col min="8" max="9" width="8" style="1" bestFit="1" customWidth="1"/>
  </cols>
  <sheetData>
    <row r="1" spans="1:9" x14ac:dyDescent="0.25">
      <c r="A1" s="10" t="s">
        <v>73</v>
      </c>
      <c r="B1" s="10"/>
      <c r="C1" s="10"/>
      <c r="D1" s="10"/>
      <c r="E1" s="10"/>
      <c r="F1" s="10"/>
      <c r="G1" s="10"/>
      <c r="H1" s="10"/>
    </row>
    <row r="2" spans="1:9" x14ac:dyDescent="0.25">
      <c r="A2" s="14" t="s">
        <v>77</v>
      </c>
      <c r="B2" s="14"/>
      <c r="C2" s="14"/>
      <c r="D2" s="14"/>
      <c r="E2" s="14"/>
      <c r="F2" s="14"/>
      <c r="G2" s="14"/>
      <c r="H2" s="14"/>
      <c r="I2" s="14"/>
    </row>
    <row r="4" spans="1:9" x14ac:dyDescent="0.25">
      <c r="A4" s="12" t="s">
        <v>84</v>
      </c>
      <c r="B4" s="12"/>
      <c r="C4" s="12"/>
      <c r="D4" s="12"/>
      <c r="E4" s="12"/>
      <c r="F4" s="12"/>
      <c r="G4" s="12"/>
      <c r="H4" s="12"/>
      <c r="I4" s="12"/>
    </row>
    <row r="5" spans="1:9" x14ac:dyDescent="0.25">
      <c r="A5" s="12" t="s">
        <v>80</v>
      </c>
      <c r="B5" s="12"/>
      <c r="C5" s="12"/>
      <c r="D5" s="12"/>
      <c r="E5" s="12"/>
      <c r="F5" s="12"/>
      <c r="G5" s="12"/>
      <c r="H5" s="12"/>
      <c r="I5" s="12"/>
    </row>
    <row r="7" spans="1:9" x14ac:dyDescent="0.25">
      <c r="A7" t="s">
        <v>81</v>
      </c>
      <c r="I7">
        <v>289.10899999999998</v>
      </c>
    </row>
    <row r="8" spans="1:9" x14ac:dyDescent="0.25">
      <c r="A8" t="s">
        <v>0</v>
      </c>
      <c r="C8" t="s">
        <v>82</v>
      </c>
      <c r="I8" s="8">
        <v>267.05399999999997</v>
      </c>
    </row>
    <row r="9" spans="1:9" x14ac:dyDescent="0.25">
      <c r="A9" t="s">
        <v>1</v>
      </c>
      <c r="C9" t="s">
        <v>2</v>
      </c>
      <c r="I9" s="3">
        <f>I7-I8</f>
        <v>22.055000000000007</v>
      </c>
    </row>
    <row r="10" spans="1:9" x14ac:dyDescent="0.25">
      <c r="A10" t="s">
        <v>3</v>
      </c>
      <c r="C10" t="s">
        <v>83</v>
      </c>
      <c r="I10" s="8">
        <v>267.05399999999997</v>
      </c>
    </row>
    <row r="11" spans="1:9" x14ac:dyDescent="0.25">
      <c r="A11" t="s">
        <v>1</v>
      </c>
      <c r="C11" t="s">
        <v>4</v>
      </c>
      <c r="I11" s="2">
        <f>I9/I10</f>
        <v>8.2586293408823716E-2</v>
      </c>
    </row>
    <row r="12" spans="1:9" x14ac:dyDescent="0.25">
      <c r="A12" t="s">
        <v>5</v>
      </c>
      <c r="C12">
        <v>100</v>
      </c>
      <c r="I12" s="9">
        <v>100</v>
      </c>
    </row>
    <row r="13" spans="1:9" x14ac:dyDescent="0.25">
      <c r="A13" t="s">
        <v>1</v>
      </c>
      <c r="C13" t="s">
        <v>7</v>
      </c>
      <c r="I13" s="1">
        <f>I11*100</f>
        <v>8.2586293408823721</v>
      </c>
    </row>
    <row r="15" spans="1:9" x14ac:dyDescent="0.25">
      <c r="A15" s="12" t="s">
        <v>13</v>
      </c>
      <c r="B15" s="12"/>
      <c r="C15" s="12"/>
      <c r="D15" s="12"/>
      <c r="E15" s="12"/>
      <c r="F15" s="12"/>
      <c r="G15" s="12"/>
      <c r="H15" s="12"/>
      <c r="I15" s="5"/>
    </row>
    <row r="16" spans="1:9" x14ac:dyDescent="0.25">
      <c r="A16" s="12" t="s">
        <v>85</v>
      </c>
      <c r="B16" s="12"/>
      <c r="C16" s="12"/>
      <c r="D16" s="12"/>
      <c r="E16" s="12"/>
      <c r="F16" s="12"/>
      <c r="G16" s="12"/>
      <c r="H16" s="12"/>
      <c r="I16" s="5"/>
    </row>
    <row r="18" spans="1:11" x14ac:dyDescent="0.25">
      <c r="A18" t="s">
        <v>9</v>
      </c>
      <c r="I18" s="6">
        <v>7.67</v>
      </c>
    </row>
    <row r="19" spans="1:11" x14ac:dyDescent="0.25">
      <c r="A19" t="s">
        <v>5</v>
      </c>
      <c r="C19" t="s">
        <v>6</v>
      </c>
      <c r="I19" s="3">
        <f>1+I13/100</f>
        <v>1.0825862934088237</v>
      </c>
      <c r="K19" s="3"/>
    </row>
    <row r="20" spans="1:11" x14ac:dyDescent="0.25">
      <c r="A20" t="s">
        <v>1</v>
      </c>
      <c r="C20" t="s">
        <v>10</v>
      </c>
      <c r="I20" s="6">
        <f>I18*I19</f>
        <v>8.3034368704456778</v>
      </c>
      <c r="K20" s="6"/>
    </row>
    <row r="21" spans="1:11" x14ac:dyDescent="0.25">
      <c r="I21" s="6"/>
    </row>
    <row r="22" spans="1:11" x14ac:dyDescent="0.25">
      <c r="I22" s="3"/>
    </row>
    <row r="23" spans="1:11" x14ac:dyDescent="0.25">
      <c r="A23" t="s">
        <v>11</v>
      </c>
      <c r="I23" s="6">
        <v>5.77</v>
      </c>
    </row>
    <row r="24" spans="1:11" x14ac:dyDescent="0.25">
      <c r="A24" t="s">
        <v>5</v>
      </c>
      <c r="C24" t="s">
        <v>6</v>
      </c>
      <c r="I24" s="3">
        <f>1+I13/100</f>
        <v>1.0825862934088237</v>
      </c>
      <c r="K24" s="3"/>
    </row>
    <row r="25" spans="1:11" x14ac:dyDescent="0.25">
      <c r="A25" t="s">
        <v>1</v>
      </c>
      <c r="C25" t="s">
        <v>12</v>
      </c>
      <c r="I25" s="6">
        <f>I23*I24</f>
        <v>6.2465229129689126</v>
      </c>
      <c r="K25" s="11"/>
    </row>
    <row r="27" spans="1:11" x14ac:dyDescent="0.25">
      <c r="A27" s="15" t="s">
        <v>8</v>
      </c>
      <c r="B27" s="15"/>
      <c r="C27" s="15"/>
      <c r="D27" s="15"/>
      <c r="E27" s="15"/>
      <c r="F27" s="15"/>
      <c r="G27" s="15"/>
      <c r="H27" s="15"/>
      <c r="I27" s="4"/>
    </row>
  </sheetData>
  <mergeCells count="6">
    <mergeCell ref="A2:I2"/>
    <mergeCell ref="A4:I4"/>
    <mergeCell ref="A5:I5"/>
    <mergeCell ref="A27:H27"/>
    <mergeCell ref="A15:H15"/>
    <mergeCell ref="A16:H16"/>
  </mergeCells>
  <phoneticPr fontId="2" type="noConversion"/>
  <printOptions horizontalCentered="1" verticalCentered="1"/>
  <pageMargins left="0.2" right="0.3" top="1" bottom="1" header="0.5" footer="0.5"/>
  <pageSetup orientation="portrait" horizontalDpi="4294967293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workbookViewId="0">
      <selection activeCell="A6" sqref="A6"/>
    </sheetView>
  </sheetViews>
  <sheetFormatPr defaultRowHeight="13.2" x14ac:dyDescent="0.25"/>
  <cols>
    <col min="8" max="8" width="9.109375" style="1"/>
  </cols>
  <sheetData>
    <row r="1" spans="1:9" x14ac:dyDescent="0.25">
      <c r="A1" s="10" t="s">
        <v>73</v>
      </c>
      <c r="B1" s="10"/>
      <c r="C1" s="10"/>
      <c r="D1" s="10"/>
      <c r="E1" s="10"/>
      <c r="F1" s="10"/>
      <c r="G1" s="10"/>
      <c r="H1" s="10"/>
      <c r="I1" s="1"/>
    </row>
    <row r="2" spans="1:9" x14ac:dyDescent="0.25">
      <c r="A2" s="14" t="s">
        <v>77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I3" s="1"/>
    </row>
    <row r="4" spans="1:9" x14ac:dyDescent="0.25">
      <c r="A4" s="12" t="s">
        <v>86</v>
      </c>
      <c r="B4" s="12"/>
      <c r="C4" s="12"/>
      <c r="D4" s="12"/>
      <c r="E4" s="12"/>
      <c r="F4" s="12"/>
      <c r="G4" s="12"/>
      <c r="H4" s="12"/>
      <c r="I4" s="12"/>
    </row>
    <row r="5" spans="1:9" x14ac:dyDescent="0.25">
      <c r="A5" s="12" t="s">
        <v>80</v>
      </c>
      <c r="B5" s="12"/>
      <c r="C5" s="12"/>
      <c r="D5" s="12"/>
      <c r="E5" s="12"/>
      <c r="F5" s="12"/>
      <c r="G5" s="12"/>
      <c r="H5" s="12"/>
      <c r="I5" s="12"/>
    </row>
    <row r="6" spans="1:9" x14ac:dyDescent="0.25">
      <c r="I6" s="1"/>
    </row>
    <row r="7" spans="1:9" x14ac:dyDescent="0.25">
      <c r="A7" t="s">
        <v>81</v>
      </c>
      <c r="I7">
        <v>289.10899999999998</v>
      </c>
    </row>
    <row r="8" spans="1:9" x14ac:dyDescent="0.25">
      <c r="A8" t="s">
        <v>0</v>
      </c>
      <c r="C8" t="s">
        <v>82</v>
      </c>
      <c r="I8" s="8">
        <v>267.05399999999997</v>
      </c>
    </row>
    <row r="9" spans="1:9" x14ac:dyDescent="0.25">
      <c r="A9" t="s">
        <v>1</v>
      </c>
      <c r="C9" t="s">
        <v>2</v>
      </c>
      <c r="I9" s="3">
        <f>I7-I8</f>
        <v>22.055000000000007</v>
      </c>
    </row>
    <row r="10" spans="1:9" x14ac:dyDescent="0.25">
      <c r="A10" t="s">
        <v>3</v>
      </c>
      <c r="C10" t="s">
        <v>83</v>
      </c>
      <c r="I10" s="8">
        <v>267.05399999999997</v>
      </c>
    </row>
    <row r="11" spans="1:9" x14ac:dyDescent="0.25">
      <c r="A11" t="s">
        <v>1</v>
      </c>
      <c r="C11" t="s">
        <v>4</v>
      </c>
      <c r="I11" s="2">
        <f>I9/I10</f>
        <v>8.2586293408823716E-2</v>
      </c>
    </row>
    <row r="12" spans="1:9" x14ac:dyDescent="0.25">
      <c r="A12" t="s">
        <v>5</v>
      </c>
      <c r="C12">
        <v>100</v>
      </c>
      <c r="I12" s="9">
        <v>100</v>
      </c>
    </row>
    <row r="13" spans="1:9" x14ac:dyDescent="0.25">
      <c r="A13" t="s">
        <v>1</v>
      </c>
      <c r="C13" t="s">
        <v>7</v>
      </c>
      <c r="I13" s="1">
        <f>I11*100</f>
        <v>8.2586293408823721</v>
      </c>
    </row>
    <row r="14" spans="1:9" x14ac:dyDescent="0.25">
      <c r="I14" s="1"/>
    </row>
    <row r="15" spans="1:9" x14ac:dyDescent="0.25">
      <c r="A15" s="12" t="s">
        <v>14</v>
      </c>
      <c r="B15" s="12"/>
      <c r="C15" s="12"/>
      <c r="D15" s="12"/>
      <c r="E15" s="12"/>
      <c r="F15" s="12"/>
      <c r="G15" s="12"/>
      <c r="H15" s="12"/>
      <c r="I15" s="5"/>
    </row>
    <row r="16" spans="1:9" x14ac:dyDescent="0.25">
      <c r="A16" s="12" t="s">
        <v>85</v>
      </c>
      <c r="B16" s="12"/>
      <c r="C16" s="12"/>
      <c r="D16" s="12"/>
      <c r="E16" s="12"/>
      <c r="F16" s="12"/>
      <c r="G16" s="12"/>
      <c r="H16" s="12"/>
      <c r="I16" s="5"/>
    </row>
    <row r="18" spans="1:9" x14ac:dyDescent="0.25">
      <c r="A18" t="s">
        <v>15</v>
      </c>
      <c r="I18" s="6">
        <v>9.31</v>
      </c>
    </row>
    <row r="19" spans="1:9" x14ac:dyDescent="0.25">
      <c r="A19" t="s">
        <v>5</v>
      </c>
      <c r="C19" t="s">
        <v>6</v>
      </c>
      <c r="I19" s="3">
        <f>1+I13/100</f>
        <v>1.0825862934088237</v>
      </c>
    </row>
    <row r="20" spans="1:9" x14ac:dyDescent="0.25">
      <c r="A20" t="s">
        <v>1</v>
      </c>
      <c r="C20" t="s">
        <v>16</v>
      </c>
      <c r="I20" s="6">
        <f>I18*I19</f>
        <v>10.078878391636149</v>
      </c>
    </row>
    <row r="21" spans="1:9" x14ac:dyDescent="0.25">
      <c r="I21" s="6"/>
    </row>
    <row r="22" spans="1:9" x14ac:dyDescent="0.25">
      <c r="I22" s="3"/>
    </row>
    <row r="23" spans="1:9" x14ac:dyDescent="0.25">
      <c r="A23" t="s">
        <v>17</v>
      </c>
      <c r="I23" s="6">
        <v>7.03</v>
      </c>
    </row>
    <row r="24" spans="1:9" x14ac:dyDescent="0.25">
      <c r="A24" t="s">
        <v>5</v>
      </c>
      <c r="C24" t="s">
        <v>6</v>
      </c>
      <c r="I24" s="3">
        <f>1+I13/100</f>
        <v>1.0825862934088237</v>
      </c>
    </row>
    <row r="25" spans="1:9" x14ac:dyDescent="0.25">
      <c r="A25" t="s">
        <v>1</v>
      </c>
      <c r="C25" t="s">
        <v>18</v>
      </c>
      <c r="I25" s="6">
        <f>I23*I24</f>
        <v>7.6105816426640311</v>
      </c>
    </row>
    <row r="27" spans="1:9" x14ac:dyDescent="0.25">
      <c r="A27" s="15" t="s">
        <v>8</v>
      </c>
      <c r="B27" s="15"/>
      <c r="C27" s="15"/>
      <c r="D27" s="15"/>
      <c r="E27" s="15"/>
      <c r="F27" s="15"/>
      <c r="G27" s="15"/>
      <c r="H27" s="15"/>
    </row>
  </sheetData>
  <mergeCells count="6">
    <mergeCell ref="A2:I2"/>
    <mergeCell ref="A27:H27"/>
    <mergeCell ref="A15:H15"/>
    <mergeCell ref="A16:H16"/>
    <mergeCell ref="A4:I4"/>
    <mergeCell ref="A5:I5"/>
  </mergeCells>
  <phoneticPr fontId="2" type="noConversion"/>
  <pageMargins left="0.75" right="0.75" top="1" bottom="1" header="0.5" footer="0.5"/>
  <pageSetup orientation="portrait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0"/>
  <sheetViews>
    <sheetView workbookViewId="0">
      <selection activeCell="A3" sqref="A3"/>
    </sheetView>
  </sheetViews>
  <sheetFormatPr defaultRowHeight="13.2" x14ac:dyDescent="0.25"/>
  <cols>
    <col min="8" max="8" width="9.109375" style="1"/>
  </cols>
  <sheetData>
    <row r="1" spans="1:9" x14ac:dyDescent="0.25">
      <c r="A1" s="10" t="s">
        <v>73</v>
      </c>
      <c r="B1" s="10"/>
      <c r="C1" s="10"/>
      <c r="D1" s="10"/>
      <c r="E1" s="10"/>
      <c r="F1" s="10"/>
      <c r="G1" s="10"/>
      <c r="H1" s="10"/>
      <c r="I1" s="1"/>
    </row>
    <row r="2" spans="1:9" x14ac:dyDescent="0.25">
      <c r="A2" s="14" t="s">
        <v>77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I3" s="1"/>
    </row>
    <row r="4" spans="1:9" x14ac:dyDescent="0.25">
      <c r="A4" s="12" t="s">
        <v>87</v>
      </c>
      <c r="B4" s="12"/>
      <c r="C4" s="12"/>
      <c r="D4" s="12"/>
      <c r="E4" s="12"/>
      <c r="F4" s="12"/>
      <c r="G4" s="12"/>
      <c r="H4" s="12"/>
    </row>
    <row r="5" spans="1:9" x14ac:dyDescent="0.25">
      <c r="A5" s="12" t="s">
        <v>80</v>
      </c>
      <c r="B5" s="12"/>
      <c r="C5" s="12"/>
      <c r="D5" s="12"/>
      <c r="E5" s="12"/>
      <c r="F5" s="12"/>
      <c r="G5" s="12"/>
      <c r="H5" s="12"/>
      <c r="I5" s="5"/>
    </row>
    <row r="7" spans="1:9" x14ac:dyDescent="0.25">
      <c r="A7" t="s">
        <v>81</v>
      </c>
      <c r="I7">
        <v>289.10899999999998</v>
      </c>
    </row>
    <row r="8" spans="1:9" x14ac:dyDescent="0.25">
      <c r="A8" t="s">
        <v>0</v>
      </c>
      <c r="C8" t="s">
        <v>82</v>
      </c>
      <c r="I8" s="8">
        <v>267.05399999999997</v>
      </c>
    </row>
    <row r="9" spans="1:9" x14ac:dyDescent="0.25">
      <c r="A9" t="s">
        <v>1</v>
      </c>
      <c r="C9" t="s">
        <v>2</v>
      </c>
      <c r="I9" s="3">
        <f>I7-I8</f>
        <v>22.055000000000007</v>
      </c>
    </row>
    <row r="10" spans="1:9" x14ac:dyDescent="0.25">
      <c r="A10" t="s">
        <v>3</v>
      </c>
      <c r="C10" t="s">
        <v>83</v>
      </c>
      <c r="I10" s="8">
        <v>267.05399999999997</v>
      </c>
    </row>
    <row r="11" spans="1:9" x14ac:dyDescent="0.25">
      <c r="A11" t="s">
        <v>1</v>
      </c>
      <c r="C11" t="s">
        <v>4</v>
      </c>
      <c r="I11" s="2">
        <f>I9/I10</f>
        <v>8.2586293408823716E-2</v>
      </c>
    </row>
    <row r="12" spans="1:9" x14ac:dyDescent="0.25">
      <c r="A12" t="s">
        <v>5</v>
      </c>
      <c r="C12">
        <v>100</v>
      </c>
      <c r="I12" s="9">
        <v>100</v>
      </c>
    </row>
    <row r="13" spans="1:9" x14ac:dyDescent="0.25">
      <c r="A13" t="s">
        <v>1</v>
      </c>
      <c r="C13" t="s">
        <v>7</v>
      </c>
      <c r="I13" s="1">
        <f>I11*100</f>
        <v>8.2586293408823721</v>
      </c>
    </row>
    <row r="15" spans="1:9" x14ac:dyDescent="0.25">
      <c r="A15" s="12" t="s">
        <v>24</v>
      </c>
      <c r="B15" s="12"/>
      <c r="C15" s="12"/>
      <c r="D15" s="12"/>
      <c r="E15" s="12"/>
      <c r="F15" s="12"/>
      <c r="G15" s="12"/>
      <c r="H15" s="12"/>
    </row>
    <row r="16" spans="1:9" x14ac:dyDescent="0.25">
      <c r="A16" s="12" t="s">
        <v>85</v>
      </c>
      <c r="B16" s="12"/>
      <c r="C16" s="12"/>
      <c r="D16" s="12"/>
      <c r="E16" s="12"/>
      <c r="F16" s="12"/>
      <c r="G16" s="12"/>
      <c r="H16" s="12"/>
    </row>
    <row r="18" spans="1:8" x14ac:dyDescent="0.25">
      <c r="A18" t="s">
        <v>22</v>
      </c>
      <c r="H18" s="7">
        <v>1.0469999999999999</v>
      </c>
    </row>
    <row r="19" spans="1:8" x14ac:dyDescent="0.25">
      <c r="A19" t="s">
        <v>5</v>
      </c>
      <c r="C19" t="s">
        <v>6</v>
      </c>
      <c r="H19" s="3">
        <f>1+I13/100</f>
        <v>1.0825862934088237</v>
      </c>
    </row>
    <row r="20" spans="1:8" x14ac:dyDescent="0.25">
      <c r="A20" t="s">
        <v>1</v>
      </c>
      <c r="C20" t="s">
        <v>19</v>
      </c>
      <c r="H20" s="7">
        <f>H18*H19</f>
        <v>1.1334678491990384</v>
      </c>
    </row>
    <row r="21" spans="1:8" x14ac:dyDescent="0.25">
      <c r="H21" s="6"/>
    </row>
    <row r="22" spans="1:8" x14ac:dyDescent="0.25">
      <c r="A22" t="s">
        <v>23</v>
      </c>
      <c r="H22" s="7">
        <v>3.1789999999999998</v>
      </c>
    </row>
    <row r="23" spans="1:8" x14ac:dyDescent="0.25">
      <c r="A23" t="s">
        <v>5</v>
      </c>
      <c r="C23" t="s">
        <v>6</v>
      </c>
      <c r="H23" s="3">
        <f>1+I13/100</f>
        <v>1.0825862934088237</v>
      </c>
    </row>
    <row r="24" spans="1:8" x14ac:dyDescent="0.25">
      <c r="A24" t="s">
        <v>1</v>
      </c>
      <c r="C24" t="s">
        <v>20</v>
      </c>
      <c r="H24" s="7">
        <f>H22*H23</f>
        <v>3.4415418267466507</v>
      </c>
    </row>
    <row r="26" spans="1:8" x14ac:dyDescent="0.25">
      <c r="A26" t="s">
        <v>21</v>
      </c>
      <c r="H26" s="7">
        <v>1.266</v>
      </c>
    </row>
    <row r="27" spans="1:8" x14ac:dyDescent="0.25">
      <c r="A27" t="s">
        <v>5</v>
      </c>
      <c r="C27" t="s">
        <v>6</v>
      </c>
      <c r="H27" s="3">
        <f>1+I13/100</f>
        <v>1.0825862934088237</v>
      </c>
    </row>
    <row r="28" spans="1:8" x14ac:dyDescent="0.25">
      <c r="A28" t="s">
        <v>1</v>
      </c>
      <c r="C28" t="s">
        <v>20</v>
      </c>
      <c r="H28" s="7">
        <f>H26*H27</f>
        <v>1.3705542474555708</v>
      </c>
    </row>
    <row r="30" spans="1:8" x14ac:dyDescent="0.25">
      <c r="A30" s="13" t="s">
        <v>8</v>
      </c>
      <c r="B30" s="13"/>
      <c r="C30" s="13"/>
      <c r="D30" s="13"/>
      <c r="E30" s="13"/>
      <c r="F30" s="13"/>
      <c r="G30" s="13"/>
      <c r="H30" s="13"/>
    </row>
  </sheetData>
  <mergeCells count="6">
    <mergeCell ref="A2:I2"/>
    <mergeCell ref="A30:H30"/>
    <mergeCell ref="A4:H4"/>
    <mergeCell ref="A5:H5"/>
    <mergeCell ref="A15:H15"/>
    <mergeCell ref="A16:H16"/>
  </mergeCells>
  <phoneticPr fontId="2" type="noConversion"/>
  <pageMargins left="0.75" right="0.75" top="1" bottom="1" header="0.5" footer="0.5"/>
  <pageSetup orientation="portrait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8"/>
  <sheetViews>
    <sheetView workbookViewId="0">
      <selection activeCell="A3" sqref="A3"/>
    </sheetView>
  </sheetViews>
  <sheetFormatPr defaultRowHeight="13.2" x14ac:dyDescent="0.25"/>
  <cols>
    <col min="8" max="8" width="9.109375" style="1"/>
  </cols>
  <sheetData>
    <row r="1" spans="1:9" x14ac:dyDescent="0.25">
      <c r="A1" s="10" t="s">
        <v>73</v>
      </c>
      <c r="B1" s="10"/>
      <c r="C1" s="10"/>
      <c r="D1" s="10"/>
      <c r="E1" s="10"/>
      <c r="F1" s="10"/>
      <c r="G1" s="10"/>
      <c r="H1" s="10"/>
      <c r="I1" s="1"/>
    </row>
    <row r="2" spans="1:9" x14ac:dyDescent="0.25">
      <c r="A2" s="14" t="s">
        <v>77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I3" s="1"/>
    </row>
    <row r="4" spans="1:9" x14ac:dyDescent="0.25">
      <c r="A4" s="12" t="s">
        <v>87</v>
      </c>
      <c r="B4" s="12"/>
      <c r="C4" s="12"/>
      <c r="D4" s="12"/>
      <c r="E4" s="12"/>
      <c r="F4" s="12"/>
      <c r="G4" s="12"/>
      <c r="H4" s="12"/>
    </row>
    <row r="5" spans="1:9" x14ac:dyDescent="0.25">
      <c r="A5" s="12" t="s">
        <v>80</v>
      </c>
      <c r="B5" s="12"/>
      <c r="C5" s="12"/>
      <c r="D5" s="12"/>
      <c r="E5" s="12"/>
      <c r="F5" s="12"/>
      <c r="G5" s="12"/>
      <c r="H5" s="12"/>
      <c r="I5" s="5"/>
    </row>
    <row r="7" spans="1:9" x14ac:dyDescent="0.25">
      <c r="A7" t="s">
        <v>81</v>
      </c>
      <c r="I7">
        <v>289.10899999999998</v>
      </c>
    </row>
    <row r="8" spans="1:9" x14ac:dyDescent="0.25">
      <c r="A8" t="s">
        <v>0</v>
      </c>
      <c r="C8" t="s">
        <v>82</v>
      </c>
      <c r="I8" s="8">
        <v>267.05399999999997</v>
      </c>
    </row>
    <row r="9" spans="1:9" x14ac:dyDescent="0.25">
      <c r="A9" t="s">
        <v>1</v>
      </c>
      <c r="C9" t="s">
        <v>2</v>
      </c>
      <c r="I9" s="3">
        <f>I7-I8</f>
        <v>22.055000000000007</v>
      </c>
    </row>
    <row r="10" spans="1:9" x14ac:dyDescent="0.25">
      <c r="A10" t="s">
        <v>3</v>
      </c>
      <c r="C10" t="s">
        <v>83</v>
      </c>
      <c r="I10" s="8">
        <v>267.05399999999997</v>
      </c>
    </row>
    <row r="11" spans="1:9" x14ac:dyDescent="0.25">
      <c r="A11" t="s">
        <v>1</v>
      </c>
      <c r="C11" t="s">
        <v>4</v>
      </c>
      <c r="I11" s="2">
        <f>I9/I10</f>
        <v>8.2586293408823716E-2</v>
      </c>
    </row>
    <row r="12" spans="1:9" x14ac:dyDescent="0.25">
      <c r="A12" t="s">
        <v>5</v>
      </c>
      <c r="C12">
        <v>100</v>
      </c>
      <c r="I12" s="9">
        <v>100</v>
      </c>
    </row>
    <row r="13" spans="1:9" x14ac:dyDescent="0.25">
      <c r="A13" t="s">
        <v>1</v>
      </c>
      <c r="C13" t="s">
        <v>7</v>
      </c>
      <c r="I13" s="1">
        <f>I11*100</f>
        <v>8.2586293408823721</v>
      </c>
    </row>
    <row r="15" spans="1:9" x14ac:dyDescent="0.25">
      <c r="A15" s="12" t="s">
        <v>33</v>
      </c>
      <c r="B15" s="12"/>
      <c r="C15" s="12"/>
      <c r="D15" s="12"/>
      <c r="E15" s="12"/>
      <c r="F15" s="12"/>
      <c r="G15" s="12"/>
      <c r="H15" s="12"/>
    </row>
    <row r="16" spans="1:9" x14ac:dyDescent="0.25">
      <c r="A16" s="12" t="s">
        <v>85</v>
      </c>
      <c r="B16" s="12"/>
      <c r="C16" s="12"/>
      <c r="D16" s="12"/>
      <c r="E16" s="12"/>
      <c r="F16" s="12"/>
      <c r="G16" s="12"/>
      <c r="H16" s="12"/>
    </row>
    <row r="18" spans="1:8" x14ac:dyDescent="0.25">
      <c r="A18" t="s">
        <v>25</v>
      </c>
      <c r="H18" s="6">
        <v>51.99</v>
      </c>
    </row>
    <row r="19" spans="1:8" x14ac:dyDescent="0.25">
      <c r="A19" t="s">
        <v>5</v>
      </c>
      <c r="C19" t="s">
        <v>6</v>
      </c>
      <c r="H19" s="3">
        <f>1+I13/100</f>
        <v>1.0825862934088237</v>
      </c>
    </row>
    <row r="20" spans="1:8" x14ac:dyDescent="0.25">
      <c r="A20" t="s">
        <v>1</v>
      </c>
      <c r="C20" t="s">
        <v>26</v>
      </c>
      <c r="H20" s="6">
        <f>H18*H19</f>
        <v>56.283661394324746</v>
      </c>
    </row>
    <row r="21" spans="1:8" x14ac:dyDescent="0.25">
      <c r="H21" s="6"/>
    </row>
    <row r="22" spans="1:8" x14ac:dyDescent="0.25">
      <c r="A22" t="s">
        <v>29</v>
      </c>
      <c r="H22" s="6">
        <v>64.959999999999994</v>
      </c>
    </row>
    <row r="23" spans="1:8" x14ac:dyDescent="0.25">
      <c r="A23" t="s">
        <v>5</v>
      </c>
      <c r="C23" t="s">
        <v>6</v>
      </c>
      <c r="H23" s="3">
        <f>1+I13/100</f>
        <v>1.0825862934088237</v>
      </c>
    </row>
    <row r="24" spans="1:8" x14ac:dyDescent="0.25">
      <c r="A24" t="s">
        <v>1</v>
      </c>
      <c r="C24" t="s">
        <v>27</v>
      </c>
      <c r="H24" s="6">
        <f>H22*H23</f>
        <v>70.324805619837178</v>
      </c>
    </row>
    <row r="26" spans="1:8" x14ac:dyDescent="0.25">
      <c r="A26" t="s">
        <v>28</v>
      </c>
      <c r="H26" s="6">
        <v>79.599999999999994</v>
      </c>
    </row>
    <row r="27" spans="1:8" x14ac:dyDescent="0.25">
      <c r="A27" t="s">
        <v>5</v>
      </c>
      <c r="C27" t="s">
        <v>6</v>
      </c>
      <c r="H27" s="3">
        <f>1+I13/100</f>
        <v>1.0825862934088237</v>
      </c>
    </row>
    <row r="28" spans="1:8" x14ac:dyDescent="0.25">
      <c r="A28" t="s">
        <v>1</v>
      </c>
      <c r="C28" t="s">
        <v>30</v>
      </c>
      <c r="H28" s="6">
        <f>H26*H27</f>
        <v>86.173868955342357</v>
      </c>
    </row>
    <row r="30" spans="1:8" x14ac:dyDescent="0.25">
      <c r="A30" t="s">
        <v>78</v>
      </c>
      <c r="H30" s="6">
        <v>89.32</v>
      </c>
    </row>
    <row r="31" spans="1:8" x14ac:dyDescent="0.25">
      <c r="A31" t="s">
        <v>5</v>
      </c>
      <c r="C31" t="s">
        <v>6</v>
      </c>
      <c r="H31" s="3">
        <f>1+I13/100</f>
        <v>1.0825862934088237</v>
      </c>
    </row>
    <row r="32" spans="1:8" x14ac:dyDescent="0.25">
      <c r="A32" t="s">
        <v>1</v>
      </c>
      <c r="C32" t="s">
        <v>31</v>
      </c>
      <c r="H32" s="6">
        <f>H30*H31</f>
        <v>96.696607727276131</v>
      </c>
    </row>
    <row r="34" spans="1:8" x14ac:dyDescent="0.25">
      <c r="A34" t="s">
        <v>79</v>
      </c>
      <c r="H34" s="7">
        <v>0.10100000000000001</v>
      </c>
    </row>
    <row r="35" spans="1:8" x14ac:dyDescent="0.25">
      <c r="A35" t="s">
        <v>5</v>
      </c>
      <c r="C35" t="s">
        <v>6</v>
      </c>
      <c r="H35" s="3">
        <f>1+I13/100</f>
        <v>1.0825862934088237</v>
      </c>
    </row>
    <row r="36" spans="1:8" x14ac:dyDescent="0.25">
      <c r="A36" t="s">
        <v>1</v>
      </c>
      <c r="C36" t="s">
        <v>32</v>
      </c>
      <c r="H36" s="7">
        <f>H34*H35</f>
        <v>0.10934121563429121</v>
      </c>
    </row>
    <row r="38" spans="1:8" x14ac:dyDescent="0.25">
      <c r="A38" s="13" t="s">
        <v>8</v>
      </c>
      <c r="B38" s="13"/>
      <c r="C38" s="13"/>
      <c r="D38" s="13"/>
      <c r="E38" s="13"/>
      <c r="F38" s="13"/>
      <c r="G38" s="13"/>
      <c r="H38" s="13"/>
    </row>
  </sheetData>
  <mergeCells count="6">
    <mergeCell ref="A2:I2"/>
    <mergeCell ref="A38:H38"/>
    <mergeCell ref="A4:H4"/>
    <mergeCell ref="A5:H5"/>
    <mergeCell ref="A15:H15"/>
    <mergeCell ref="A16:H16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8"/>
  <sheetViews>
    <sheetView topLeftCell="A4" zoomScaleNormal="100" workbookViewId="0">
      <selection activeCell="A3" sqref="A3"/>
    </sheetView>
  </sheetViews>
  <sheetFormatPr defaultRowHeight="13.2" x14ac:dyDescent="0.25"/>
  <cols>
    <col min="8" max="8" width="12" style="1" bestFit="1" customWidth="1"/>
  </cols>
  <sheetData>
    <row r="1" spans="1:9" x14ac:dyDescent="0.25">
      <c r="A1" s="10" t="s">
        <v>73</v>
      </c>
      <c r="B1" s="10"/>
      <c r="C1" s="10"/>
      <c r="D1" s="10"/>
      <c r="E1" s="10"/>
      <c r="F1" s="10"/>
      <c r="G1" s="10"/>
      <c r="H1" s="10"/>
      <c r="I1" s="1"/>
    </row>
    <row r="2" spans="1:9" x14ac:dyDescent="0.25">
      <c r="A2" s="14" t="s">
        <v>77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I3" s="1"/>
    </row>
    <row r="4" spans="1:9" x14ac:dyDescent="0.25">
      <c r="A4" s="12" t="s">
        <v>88</v>
      </c>
      <c r="B4" s="12"/>
      <c r="C4" s="12"/>
      <c r="D4" s="12"/>
      <c r="E4" s="12"/>
      <c r="F4" s="12"/>
      <c r="G4" s="12"/>
      <c r="H4" s="12"/>
    </row>
    <row r="5" spans="1:9" x14ac:dyDescent="0.25">
      <c r="A5" s="12" t="s">
        <v>80</v>
      </c>
      <c r="B5" s="12"/>
      <c r="C5" s="12"/>
      <c r="D5" s="12"/>
      <c r="E5" s="12"/>
      <c r="F5" s="12"/>
      <c r="G5" s="12"/>
      <c r="H5" s="12"/>
      <c r="I5" s="5"/>
    </row>
    <row r="7" spans="1:9" x14ac:dyDescent="0.25">
      <c r="A7" t="s">
        <v>81</v>
      </c>
      <c r="I7">
        <v>289.10899999999998</v>
      </c>
    </row>
    <row r="8" spans="1:9" x14ac:dyDescent="0.25">
      <c r="A8" t="s">
        <v>0</v>
      </c>
      <c r="C8" t="s">
        <v>82</v>
      </c>
      <c r="I8" s="8">
        <v>267.05399999999997</v>
      </c>
    </row>
    <row r="9" spans="1:9" x14ac:dyDescent="0.25">
      <c r="A9" t="s">
        <v>1</v>
      </c>
      <c r="C9" t="s">
        <v>2</v>
      </c>
      <c r="I9" s="3">
        <f>I7-I8</f>
        <v>22.055000000000007</v>
      </c>
    </row>
    <row r="10" spans="1:9" x14ac:dyDescent="0.25">
      <c r="A10" t="s">
        <v>3</v>
      </c>
      <c r="C10" t="s">
        <v>83</v>
      </c>
      <c r="I10" s="8">
        <v>267.05399999999997</v>
      </c>
    </row>
    <row r="11" spans="1:9" x14ac:dyDescent="0.25">
      <c r="A11" t="s">
        <v>1</v>
      </c>
      <c r="C11" t="s">
        <v>4</v>
      </c>
      <c r="I11" s="2">
        <f>I9/I10</f>
        <v>8.2586293408823716E-2</v>
      </c>
    </row>
    <row r="12" spans="1:9" x14ac:dyDescent="0.25">
      <c r="A12" t="s">
        <v>5</v>
      </c>
      <c r="C12">
        <v>100</v>
      </c>
      <c r="I12" s="9">
        <v>100</v>
      </c>
    </row>
    <row r="13" spans="1:9" x14ac:dyDescent="0.25">
      <c r="A13" t="s">
        <v>1</v>
      </c>
      <c r="C13" t="s">
        <v>7</v>
      </c>
      <c r="I13" s="1">
        <f>I11*100</f>
        <v>8.2586293408823721</v>
      </c>
    </row>
    <row r="15" spans="1:9" x14ac:dyDescent="0.25">
      <c r="A15" s="12" t="s">
        <v>44</v>
      </c>
      <c r="B15" s="12"/>
      <c r="C15" s="12"/>
      <c r="D15" s="12"/>
      <c r="E15" s="12"/>
      <c r="F15" s="12"/>
      <c r="G15" s="12"/>
      <c r="H15" s="12"/>
    </row>
    <row r="16" spans="1:9" x14ac:dyDescent="0.25">
      <c r="A16" s="12" t="s">
        <v>85</v>
      </c>
      <c r="B16" s="12"/>
      <c r="C16" s="12"/>
      <c r="D16" s="12"/>
      <c r="E16" s="12"/>
      <c r="F16" s="12"/>
      <c r="G16" s="12"/>
      <c r="H16" s="12"/>
    </row>
    <row r="18" spans="1:8" x14ac:dyDescent="0.25">
      <c r="A18" t="s">
        <v>34</v>
      </c>
      <c r="H18" s="6">
        <v>1362.86</v>
      </c>
    </row>
    <row r="19" spans="1:8" x14ac:dyDescent="0.25">
      <c r="A19" t="s">
        <v>5</v>
      </c>
      <c r="C19" t="s">
        <v>6</v>
      </c>
      <c r="H19" s="3">
        <f>1+I13/100</f>
        <v>1.0825862934088237</v>
      </c>
    </row>
    <row r="20" spans="1:8" x14ac:dyDescent="0.25">
      <c r="A20" t="s">
        <v>1</v>
      </c>
      <c r="C20" t="s">
        <v>35</v>
      </c>
      <c r="H20" s="6">
        <f>H18*H19</f>
        <v>1475.4135558351495</v>
      </c>
    </row>
    <row r="21" spans="1:8" x14ac:dyDescent="0.25">
      <c r="H21" s="6"/>
    </row>
    <row r="22" spans="1:8" x14ac:dyDescent="0.25">
      <c r="A22" t="s">
        <v>37</v>
      </c>
      <c r="H22" s="6">
        <v>2530.7600000000002</v>
      </c>
    </row>
    <row r="23" spans="1:8" x14ac:dyDescent="0.25">
      <c r="A23" t="s">
        <v>5</v>
      </c>
      <c r="C23" t="s">
        <v>6</v>
      </c>
      <c r="H23" s="3">
        <f>1+I13/100</f>
        <v>1.0825862934088237</v>
      </c>
    </row>
    <row r="24" spans="1:8" x14ac:dyDescent="0.25">
      <c r="A24" t="s">
        <v>1</v>
      </c>
      <c r="C24" t="s">
        <v>38</v>
      </c>
      <c r="H24" s="6">
        <f>H22*H23</f>
        <v>2739.7660879073151</v>
      </c>
    </row>
    <row r="26" spans="1:8" x14ac:dyDescent="0.25">
      <c r="A26" t="s">
        <v>36</v>
      </c>
      <c r="H26" s="6">
        <v>3701.9</v>
      </c>
    </row>
    <row r="27" spans="1:8" x14ac:dyDescent="0.25">
      <c r="A27" t="s">
        <v>5</v>
      </c>
      <c r="C27" t="s">
        <v>6</v>
      </c>
      <c r="H27" s="3">
        <f>1+I13/100</f>
        <v>1.0825862934088237</v>
      </c>
    </row>
    <row r="28" spans="1:8" x14ac:dyDescent="0.25">
      <c r="A28" t="s">
        <v>1</v>
      </c>
      <c r="C28" t="s">
        <v>39</v>
      </c>
      <c r="H28" s="6">
        <f>H26*H27</f>
        <v>4007.6261995701248</v>
      </c>
    </row>
    <row r="30" spans="1:8" x14ac:dyDescent="0.25">
      <c r="A30" t="s">
        <v>43</v>
      </c>
      <c r="H30" s="6">
        <v>5064.75</v>
      </c>
    </row>
    <row r="31" spans="1:8" x14ac:dyDescent="0.25">
      <c r="A31" t="s">
        <v>5</v>
      </c>
      <c r="C31" t="s">
        <v>6</v>
      </c>
      <c r="H31" s="3">
        <f>1+I13/100</f>
        <v>1.0825862934088237</v>
      </c>
    </row>
    <row r="32" spans="1:8" x14ac:dyDescent="0.25">
      <c r="A32" t="s">
        <v>1</v>
      </c>
      <c r="C32" t="s">
        <v>42</v>
      </c>
      <c r="H32" s="6">
        <f>H30*H31</f>
        <v>5483.0289295423399</v>
      </c>
    </row>
    <row r="34" spans="1:8" x14ac:dyDescent="0.25">
      <c r="A34" t="s">
        <v>41</v>
      </c>
      <c r="H34" s="6">
        <v>6427.59</v>
      </c>
    </row>
    <row r="35" spans="1:8" x14ac:dyDescent="0.25">
      <c r="A35" t="s">
        <v>5</v>
      </c>
      <c r="C35" t="s">
        <v>6</v>
      </c>
      <c r="H35" s="3">
        <f>1+I13/100</f>
        <v>1.0825862934088237</v>
      </c>
    </row>
    <row r="36" spans="1:8" x14ac:dyDescent="0.25">
      <c r="A36" t="s">
        <v>1</v>
      </c>
      <c r="C36" t="s">
        <v>40</v>
      </c>
      <c r="H36" s="6">
        <f>H34*H35</f>
        <v>6958.4208336516213</v>
      </c>
    </row>
    <row r="38" spans="1:8" x14ac:dyDescent="0.25">
      <c r="A38" s="13" t="s">
        <v>8</v>
      </c>
      <c r="B38" s="13"/>
      <c r="C38" s="13"/>
      <c r="D38" s="13"/>
      <c r="E38" s="13"/>
      <c r="F38" s="13"/>
      <c r="G38" s="13"/>
      <c r="H38" s="13"/>
    </row>
  </sheetData>
  <mergeCells count="6">
    <mergeCell ref="A2:I2"/>
    <mergeCell ref="A38:H38"/>
    <mergeCell ref="A4:H4"/>
    <mergeCell ref="A5:H5"/>
    <mergeCell ref="A15:H15"/>
    <mergeCell ref="A16:H16"/>
  </mergeCells>
  <phoneticPr fontId="2" type="noConversion"/>
  <pageMargins left="0.75" right="0.75" top="1" bottom="1" header="0.5" footer="0.5"/>
  <pageSetup scale="95" orientation="portrait" r:id="rId1"/>
  <headerFooter alignWithMargins="0"/>
  <rowBreaks count="1" manualBreakCount="1">
    <brk id="40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8"/>
  <sheetViews>
    <sheetView topLeftCell="A4" workbookViewId="0">
      <selection activeCell="A3" sqref="A3"/>
    </sheetView>
  </sheetViews>
  <sheetFormatPr defaultRowHeight="13.2" x14ac:dyDescent="0.25"/>
  <cols>
    <col min="8" max="8" width="11.33203125" style="1" bestFit="1" customWidth="1"/>
  </cols>
  <sheetData>
    <row r="1" spans="1:9" x14ac:dyDescent="0.25">
      <c r="A1" s="10" t="s">
        <v>73</v>
      </c>
      <c r="B1" s="10"/>
      <c r="C1" s="10"/>
      <c r="D1" s="10"/>
      <c r="E1" s="10"/>
      <c r="F1" s="10"/>
      <c r="G1" s="10"/>
      <c r="H1" s="10"/>
      <c r="I1" s="1"/>
    </row>
    <row r="2" spans="1:9" x14ac:dyDescent="0.25">
      <c r="A2" s="14" t="s">
        <v>77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I3" s="1"/>
    </row>
    <row r="4" spans="1:9" x14ac:dyDescent="0.25">
      <c r="A4" s="12" t="s">
        <v>89</v>
      </c>
      <c r="B4" s="12"/>
      <c r="C4" s="12"/>
      <c r="D4" s="12"/>
      <c r="E4" s="12"/>
      <c r="F4" s="12"/>
      <c r="G4" s="12"/>
      <c r="H4" s="12"/>
    </row>
    <row r="5" spans="1:9" x14ac:dyDescent="0.25">
      <c r="A5" s="12" t="s">
        <v>80</v>
      </c>
      <c r="B5" s="12"/>
      <c r="C5" s="12"/>
      <c r="D5" s="12"/>
      <c r="E5" s="12"/>
      <c r="F5" s="12"/>
      <c r="G5" s="12"/>
      <c r="H5" s="12"/>
      <c r="I5" s="5"/>
    </row>
    <row r="7" spans="1:9" x14ac:dyDescent="0.25">
      <c r="A7" t="s">
        <v>81</v>
      </c>
      <c r="I7">
        <v>289.10899999999998</v>
      </c>
    </row>
    <row r="8" spans="1:9" x14ac:dyDescent="0.25">
      <c r="A8" t="s">
        <v>0</v>
      </c>
      <c r="C8" t="s">
        <v>82</v>
      </c>
      <c r="I8" s="8">
        <v>267.05399999999997</v>
      </c>
    </row>
    <row r="9" spans="1:9" x14ac:dyDescent="0.25">
      <c r="A9" t="s">
        <v>1</v>
      </c>
      <c r="C9" t="s">
        <v>2</v>
      </c>
      <c r="I9" s="3">
        <f>I7-I8</f>
        <v>22.055000000000007</v>
      </c>
    </row>
    <row r="10" spans="1:9" x14ac:dyDescent="0.25">
      <c r="A10" t="s">
        <v>3</v>
      </c>
      <c r="C10" t="s">
        <v>83</v>
      </c>
      <c r="I10" s="8">
        <v>267.05399999999997</v>
      </c>
    </row>
    <row r="11" spans="1:9" x14ac:dyDescent="0.25">
      <c r="A11" t="s">
        <v>1</v>
      </c>
      <c r="C11" t="s">
        <v>4</v>
      </c>
      <c r="I11" s="2">
        <f>I9/I10</f>
        <v>8.2586293408823716E-2</v>
      </c>
    </row>
    <row r="12" spans="1:9" x14ac:dyDescent="0.25">
      <c r="A12" t="s">
        <v>5</v>
      </c>
      <c r="C12">
        <v>100</v>
      </c>
      <c r="I12" s="9">
        <v>100</v>
      </c>
    </row>
    <row r="13" spans="1:9" x14ac:dyDescent="0.25">
      <c r="A13" t="s">
        <v>1</v>
      </c>
      <c r="C13" t="s">
        <v>7</v>
      </c>
      <c r="I13" s="1">
        <f>I11*100</f>
        <v>8.2586293408823721</v>
      </c>
    </row>
    <row r="15" spans="1:9" x14ac:dyDescent="0.25">
      <c r="A15" s="12" t="s">
        <v>54</v>
      </c>
      <c r="B15" s="12"/>
      <c r="C15" s="12"/>
      <c r="D15" s="12"/>
      <c r="E15" s="12"/>
      <c r="F15" s="12"/>
      <c r="G15" s="12"/>
      <c r="H15" s="12"/>
    </row>
    <row r="16" spans="1:9" x14ac:dyDescent="0.25">
      <c r="A16" s="12" t="s">
        <v>85</v>
      </c>
      <c r="B16" s="12"/>
      <c r="C16" s="12"/>
      <c r="D16" s="12"/>
      <c r="E16" s="12"/>
      <c r="F16" s="12"/>
      <c r="G16" s="12"/>
      <c r="H16" s="12"/>
    </row>
    <row r="18" spans="1:8" x14ac:dyDescent="0.25">
      <c r="A18" t="s">
        <v>45</v>
      </c>
      <c r="H18" s="6">
        <v>545.77</v>
      </c>
    </row>
    <row r="19" spans="1:8" x14ac:dyDescent="0.25">
      <c r="A19" t="s">
        <v>5</v>
      </c>
      <c r="C19" t="s">
        <v>6</v>
      </c>
      <c r="H19" s="3">
        <f>1+I13/100</f>
        <v>1.0825862934088237</v>
      </c>
    </row>
    <row r="20" spans="1:8" x14ac:dyDescent="0.25">
      <c r="A20" t="s">
        <v>1</v>
      </c>
      <c r="C20" t="s">
        <v>46</v>
      </c>
      <c r="H20" s="6">
        <f>H18*H19</f>
        <v>590.84312135373375</v>
      </c>
    </row>
    <row r="21" spans="1:8" x14ac:dyDescent="0.25">
      <c r="H21" s="6"/>
    </row>
    <row r="22" spans="1:8" x14ac:dyDescent="0.25">
      <c r="A22" t="s">
        <v>47</v>
      </c>
      <c r="H22" s="6">
        <v>1011.95</v>
      </c>
    </row>
    <row r="23" spans="1:8" x14ac:dyDescent="0.25">
      <c r="A23" t="s">
        <v>5</v>
      </c>
      <c r="C23" t="s">
        <v>6</v>
      </c>
      <c r="H23" s="3">
        <f>1+I13/100</f>
        <v>1.0825862934088237</v>
      </c>
    </row>
    <row r="24" spans="1:8" x14ac:dyDescent="0.25">
      <c r="A24" t="s">
        <v>1</v>
      </c>
      <c r="C24" t="s">
        <v>48</v>
      </c>
      <c r="H24" s="6">
        <f>H22*H23</f>
        <v>1095.5231996150592</v>
      </c>
    </row>
    <row r="26" spans="1:8" x14ac:dyDescent="0.25">
      <c r="A26" t="s">
        <v>49</v>
      </c>
      <c r="H26" s="6">
        <v>1323.84</v>
      </c>
    </row>
    <row r="27" spans="1:8" x14ac:dyDescent="0.25">
      <c r="A27" t="s">
        <v>5</v>
      </c>
      <c r="C27" t="s">
        <v>6</v>
      </c>
      <c r="H27" s="3">
        <f>1+I13/100</f>
        <v>1.0825862934088237</v>
      </c>
    </row>
    <row r="28" spans="1:8" x14ac:dyDescent="0.25">
      <c r="A28" t="s">
        <v>1</v>
      </c>
      <c r="C28" t="s">
        <v>50</v>
      </c>
      <c r="H28" s="6">
        <f>H26*H27</f>
        <v>1433.1710386663372</v>
      </c>
    </row>
    <row r="30" spans="1:8" x14ac:dyDescent="0.25">
      <c r="A30" t="s">
        <v>51</v>
      </c>
      <c r="H30" s="6">
        <v>1637.33</v>
      </c>
    </row>
    <row r="31" spans="1:8" x14ac:dyDescent="0.25">
      <c r="A31" t="s">
        <v>5</v>
      </c>
      <c r="C31" t="s">
        <v>6</v>
      </c>
      <c r="H31" s="3">
        <f>1+I13/100</f>
        <v>1.0825862934088237</v>
      </c>
    </row>
    <row r="32" spans="1:8" x14ac:dyDescent="0.25">
      <c r="A32" t="s">
        <v>1</v>
      </c>
      <c r="C32" t="s">
        <v>75</v>
      </c>
      <c r="H32" s="6">
        <f>H30*H31</f>
        <v>1772.5510157870692</v>
      </c>
    </row>
    <row r="34" spans="1:8" x14ac:dyDescent="0.25">
      <c r="A34" t="s">
        <v>52</v>
      </c>
      <c r="H34" s="6">
        <v>2725.66</v>
      </c>
    </row>
    <row r="35" spans="1:8" x14ac:dyDescent="0.25">
      <c r="A35" t="s">
        <v>5</v>
      </c>
      <c r="C35" t="s">
        <v>6</v>
      </c>
      <c r="H35" s="3">
        <f>1+I13/100</f>
        <v>1.0825862934088237</v>
      </c>
    </row>
    <row r="36" spans="1:8" x14ac:dyDescent="0.25">
      <c r="A36" t="s">
        <v>1</v>
      </c>
      <c r="C36" t="s">
        <v>53</v>
      </c>
      <c r="H36" s="6">
        <f>H34*H35</f>
        <v>2950.7621564926944</v>
      </c>
    </row>
    <row r="38" spans="1:8" x14ac:dyDescent="0.25">
      <c r="A38" s="13" t="s">
        <v>8</v>
      </c>
      <c r="B38" s="13"/>
      <c r="C38" s="13"/>
      <c r="D38" s="13"/>
      <c r="E38" s="13"/>
      <c r="F38" s="13"/>
      <c r="G38" s="13"/>
      <c r="H38" s="13"/>
    </row>
  </sheetData>
  <mergeCells count="6">
    <mergeCell ref="A2:I2"/>
    <mergeCell ref="A38:H38"/>
    <mergeCell ref="A4:H4"/>
    <mergeCell ref="A5:H5"/>
    <mergeCell ref="A15:H15"/>
    <mergeCell ref="A16:H16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2"/>
  <sheetViews>
    <sheetView workbookViewId="0">
      <selection activeCell="A3" sqref="A3"/>
    </sheetView>
  </sheetViews>
  <sheetFormatPr defaultRowHeight="13.2" x14ac:dyDescent="0.25"/>
  <cols>
    <col min="8" max="8" width="11.33203125" style="1" bestFit="1" customWidth="1"/>
  </cols>
  <sheetData>
    <row r="1" spans="1:9" x14ac:dyDescent="0.25">
      <c r="A1" s="10" t="s">
        <v>73</v>
      </c>
      <c r="B1" s="10"/>
      <c r="C1" s="10"/>
      <c r="D1" s="10"/>
      <c r="E1" s="10"/>
      <c r="F1" s="10"/>
      <c r="G1" s="10"/>
      <c r="H1" s="10"/>
      <c r="I1" s="1"/>
    </row>
    <row r="2" spans="1:9" x14ac:dyDescent="0.25">
      <c r="A2" s="14" t="s">
        <v>77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I3" s="1"/>
    </row>
    <row r="4" spans="1:9" x14ac:dyDescent="0.25">
      <c r="A4" s="12" t="s">
        <v>90</v>
      </c>
      <c r="B4" s="12"/>
      <c r="C4" s="12"/>
      <c r="D4" s="12"/>
      <c r="E4" s="12"/>
      <c r="F4" s="12"/>
      <c r="G4" s="12"/>
      <c r="H4" s="12"/>
    </row>
    <row r="5" spans="1:9" x14ac:dyDescent="0.25">
      <c r="A5" s="12" t="s">
        <v>80</v>
      </c>
      <c r="B5" s="12"/>
      <c r="C5" s="12"/>
      <c r="D5" s="12"/>
      <c r="E5" s="12"/>
      <c r="F5" s="12"/>
      <c r="G5" s="12"/>
      <c r="H5" s="12"/>
      <c r="I5" s="5"/>
    </row>
    <row r="7" spans="1:9" x14ac:dyDescent="0.25">
      <c r="A7" t="s">
        <v>81</v>
      </c>
      <c r="I7">
        <v>289.10899999999998</v>
      </c>
    </row>
    <row r="8" spans="1:9" x14ac:dyDescent="0.25">
      <c r="A8" t="s">
        <v>0</v>
      </c>
      <c r="C8" t="s">
        <v>82</v>
      </c>
      <c r="I8" s="8">
        <v>267.05399999999997</v>
      </c>
    </row>
    <row r="9" spans="1:9" x14ac:dyDescent="0.25">
      <c r="A9" t="s">
        <v>1</v>
      </c>
      <c r="C9" t="s">
        <v>2</v>
      </c>
      <c r="I9" s="3">
        <f>I7-I8</f>
        <v>22.055000000000007</v>
      </c>
    </row>
    <row r="10" spans="1:9" x14ac:dyDescent="0.25">
      <c r="A10" t="s">
        <v>3</v>
      </c>
      <c r="C10" t="s">
        <v>83</v>
      </c>
      <c r="I10" s="8">
        <v>267.05399999999997</v>
      </c>
    </row>
    <row r="11" spans="1:9" x14ac:dyDescent="0.25">
      <c r="A11" t="s">
        <v>1</v>
      </c>
      <c r="C11" t="s">
        <v>4</v>
      </c>
      <c r="I11" s="2">
        <f>I9/I10</f>
        <v>8.2586293408823716E-2</v>
      </c>
    </row>
    <row r="12" spans="1:9" x14ac:dyDescent="0.25">
      <c r="A12" t="s">
        <v>5</v>
      </c>
      <c r="C12">
        <v>100</v>
      </c>
      <c r="I12" s="9">
        <v>100</v>
      </c>
    </row>
    <row r="13" spans="1:9" x14ac:dyDescent="0.25">
      <c r="A13" t="s">
        <v>1</v>
      </c>
      <c r="C13" t="s">
        <v>7</v>
      </c>
      <c r="I13" s="1">
        <f>I11*100</f>
        <v>8.2586293408823721</v>
      </c>
    </row>
    <row r="15" spans="1:9" x14ac:dyDescent="0.25">
      <c r="A15" s="12" t="s">
        <v>55</v>
      </c>
      <c r="B15" s="12"/>
      <c r="C15" s="12"/>
      <c r="D15" s="12"/>
      <c r="E15" s="12"/>
      <c r="F15" s="12"/>
      <c r="G15" s="12"/>
      <c r="H15" s="12"/>
    </row>
    <row r="16" spans="1:9" x14ac:dyDescent="0.25">
      <c r="A16" s="12" t="s">
        <v>85</v>
      </c>
      <c r="B16" s="12"/>
      <c r="C16" s="12"/>
      <c r="D16" s="12"/>
      <c r="E16" s="12"/>
      <c r="F16" s="12"/>
      <c r="G16" s="12"/>
      <c r="H16" s="12"/>
    </row>
    <row r="18" spans="1:8" x14ac:dyDescent="0.25">
      <c r="A18" t="s">
        <v>56</v>
      </c>
      <c r="H18" s="6">
        <v>1011.95</v>
      </c>
    </row>
    <row r="19" spans="1:8" x14ac:dyDescent="0.25">
      <c r="A19" t="s">
        <v>5</v>
      </c>
      <c r="C19" t="s">
        <v>6</v>
      </c>
      <c r="H19" s="3">
        <f>1+I13/100</f>
        <v>1.0825862934088237</v>
      </c>
    </row>
    <row r="20" spans="1:8" x14ac:dyDescent="0.25">
      <c r="A20" t="s">
        <v>1</v>
      </c>
      <c r="C20" t="s">
        <v>57</v>
      </c>
      <c r="H20" s="6">
        <f>H18*H19</f>
        <v>1095.5231996150592</v>
      </c>
    </row>
    <row r="21" spans="1:8" x14ac:dyDescent="0.25">
      <c r="H21" s="6"/>
    </row>
    <row r="22" spans="1:8" x14ac:dyDescent="0.25">
      <c r="A22" s="13" t="s">
        <v>8</v>
      </c>
      <c r="B22" s="13"/>
      <c r="C22" s="13"/>
      <c r="D22" s="13"/>
      <c r="E22" s="13"/>
      <c r="F22" s="13"/>
      <c r="G22" s="13"/>
      <c r="H22" s="13"/>
    </row>
  </sheetData>
  <mergeCells count="6">
    <mergeCell ref="A2:I2"/>
    <mergeCell ref="A22:H22"/>
    <mergeCell ref="A4:H4"/>
    <mergeCell ref="A5:H5"/>
    <mergeCell ref="A15:H15"/>
    <mergeCell ref="A16:H16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2"/>
  <sheetViews>
    <sheetView workbookViewId="0">
      <selection activeCell="A3" sqref="A3"/>
    </sheetView>
  </sheetViews>
  <sheetFormatPr defaultRowHeight="13.2" x14ac:dyDescent="0.25"/>
  <cols>
    <col min="8" max="8" width="11.33203125" style="1" bestFit="1" customWidth="1"/>
  </cols>
  <sheetData>
    <row r="1" spans="1:9" x14ac:dyDescent="0.25">
      <c r="A1" s="10" t="s">
        <v>73</v>
      </c>
      <c r="B1" s="10"/>
      <c r="C1" s="10"/>
      <c r="D1" s="10"/>
      <c r="E1" s="10"/>
      <c r="F1" s="10"/>
      <c r="G1" s="10"/>
      <c r="H1" s="10"/>
      <c r="I1" s="1"/>
    </row>
    <row r="2" spans="1:9" x14ac:dyDescent="0.25">
      <c r="A2" s="14" t="s">
        <v>77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I3" s="1"/>
    </row>
    <row r="4" spans="1:9" x14ac:dyDescent="0.25">
      <c r="A4" s="12" t="s">
        <v>91</v>
      </c>
      <c r="B4" s="12"/>
      <c r="C4" s="12"/>
      <c r="D4" s="12"/>
      <c r="E4" s="12"/>
      <c r="F4" s="12"/>
      <c r="G4" s="12"/>
      <c r="H4" s="12"/>
    </row>
    <row r="5" spans="1:9" x14ac:dyDescent="0.25">
      <c r="A5" s="12" t="s">
        <v>80</v>
      </c>
      <c r="B5" s="12"/>
      <c r="C5" s="12"/>
      <c r="D5" s="12"/>
      <c r="E5" s="12"/>
      <c r="F5" s="12"/>
      <c r="G5" s="12"/>
      <c r="H5" s="12"/>
      <c r="I5" s="5"/>
    </row>
    <row r="7" spans="1:9" x14ac:dyDescent="0.25">
      <c r="A7" t="s">
        <v>81</v>
      </c>
      <c r="I7">
        <v>289.10899999999998</v>
      </c>
    </row>
    <row r="8" spans="1:9" x14ac:dyDescent="0.25">
      <c r="A8" t="s">
        <v>0</v>
      </c>
      <c r="C8" t="s">
        <v>82</v>
      </c>
      <c r="I8" s="8">
        <v>267.05399999999997</v>
      </c>
    </row>
    <row r="9" spans="1:9" x14ac:dyDescent="0.25">
      <c r="A9" t="s">
        <v>1</v>
      </c>
      <c r="C9" t="s">
        <v>2</v>
      </c>
      <c r="I9" s="3">
        <f>I7-I8</f>
        <v>22.055000000000007</v>
      </c>
    </row>
    <row r="10" spans="1:9" x14ac:dyDescent="0.25">
      <c r="A10" t="s">
        <v>3</v>
      </c>
      <c r="C10" t="s">
        <v>83</v>
      </c>
      <c r="I10" s="8">
        <v>267.05399999999997</v>
      </c>
    </row>
    <row r="11" spans="1:9" x14ac:dyDescent="0.25">
      <c r="A11" t="s">
        <v>1</v>
      </c>
      <c r="C11" t="s">
        <v>4</v>
      </c>
      <c r="I11" s="2">
        <f>I9/I10</f>
        <v>8.2586293408823716E-2</v>
      </c>
    </row>
    <row r="12" spans="1:9" x14ac:dyDescent="0.25">
      <c r="A12" t="s">
        <v>5</v>
      </c>
      <c r="C12">
        <v>100</v>
      </c>
      <c r="I12" s="9">
        <v>100</v>
      </c>
    </row>
    <row r="13" spans="1:9" x14ac:dyDescent="0.25">
      <c r="A13" t="s">
        <v>1</v>
      </c>
      <c r="C13" t="s">
        <v>7</v>
      </c>
      <c r="I13" s="1">
        <f>I11*100</f>
        <v>8.2586293408823721</v>
      </c>
    </row>
    <row r="15" spans="1:9" x14ac:dyDescent="0.25">
      <c r="A15" s="12" t="s">
        <v>58</v>
      </c>
      <c r="B15" s="12"/>
      <c r="C15" s="12"/>
      <c r="D15" s="12"/>
      <c r="E15" s="12"/>
      <c r="F15" s="12"/>
      <c r="G15" s="12"/>
      <c r="H15" s="12"/>
    </row>
    <row r="16" spans="1:9" x14ac:dyDescent="0.25">
      <c r="A16" s="12" t="s">
        <v>85</v>
      </c>
      <c r="B16" s="12"/>
      <c r="C16" s="12"/>
      <c r="D16" s="12"/>
      <c r="E16" s="12"/>
      <c r="F16" s="12"/>
      <c r="G16" s="12"/>
      <c r="H16" s="12"/>
    </row>
    <row r="18" spans="1:8" x14ac:dyDescent="0.25">
      <c r="A18" t="s">
        <v>59</v>
      </c>
      <c r="H18" s="6">
        <v>1362.86</v>
      </c>
    </row>
    <row r="19" spans="1:8" x14ac:dyDescent="0.25">
      <c r="A19" t="s">
        <v>5</v>
      </c>
      <c r="C19" t="s">
        <v>6</v>
      </c>
      <c r="H19" s="3">
        <f>1+I13/100</f>
        <v>1.0825862934088237</v>
      </c>
    </row>
    <row r="20" spans="1:8" x14ac:dyDescent="0.25">
      <c r="A20" t="s">
        <v>1</v>
      </c>
      <c r="C20" t="s">
        <v>60</v>
      </c>
      <c r="H20" s="6">
        <f>H18*H19</f>
        <v>1475.4135558351495</v>
      </c>
    </row>
    <row r="21" spans="1:8" x14ac:dyDescent="0.25">
      <c r="H21" s="6"/>
    </row>
    <row r="22" spans="1:8" x14ac:dyDescent="0.25">
      <c r="A22" s="13" t="s">
        <v>8</v>
      </c>
      <c r="B22" s="13"/>
      <c r="C22" s="13"/>
      <c r="D22" s="13"/>
      <c r="E22" s="13"/>
      <c r="F22" s="13"/>
      <c r="G22" s="13"/>
      <c r="H22" s="13"/>
    </row>
  </sheetData>
  <mergeCells count="6">
    <mergeCell ref="A2:I2"/>
    <mergeCell ref="A22:H22"/>
    <mergeCell ref="A4:H4"/>
    <mergeCell ref="A5:H5"/>
    <mergeCell ref="A15:H15"/>
    <mergeCell ref="A16:H16"/>
  </mergeCells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CPI2022</vt:lpstr>
      <vt:lpstr>Residential</vt:lpstr>
      <vt:lpstr>Non-Residential</vt:lpstr>
      <vt:lpstr>Discharge Rates</vt:lpstr>
      <vt:lpstr>Sewage Disposal Rates</vt:lpstr>
      <vt:lpstr>Tap-On Fee-Single Family</vt:lpstr>
      <vt:lpstr>Tap-On Fee-Apartments</vt:lpstr>
      <vt:lpstr>Tap-On Fee-Motels</vt:lpstr>
      <vt:lpstr>Tap-On Fee-Trailer Parks</vt:lpstr>
      <vt:lpstr>Tap-On Fee-Service Stations</vt:lpstr>
      <vt:lpstr>Tap-On Fee-Townhomes-Duplexes</vt:lpstr>
      <vt:lpstr>Tap-On Fee-Commercial</vt:lpstr>
      <vt:lpstr>Tap-On Fee-Storage Areas</vt:lpstr>
      <vt:lpstr>Tap-On Fee-Pools</vt:lpstr>
      <vt:lpstr>Tap-On Fee-Schools</vt:lpstr>
      <vt:lpstr>Residential!Print_Area</vt:lpstr>
      <vt:lpstr>'Tap-On Fee-Single Family'!Print_Area</vt:lpstr>
    </vt:vector>
  </TitlesOfParts>
  <Company>KAWC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owenssr</dc:creator>
  <cp:lastModifiedBy>Todd Osterloh</cp:lastModifiedBy>
  <cp:lastPrinted>2013-05-20T18:53:02Z</cp:lastPrinted>
  <dcterms:created xsi:type="dcterms:W3CDTF">2005-01-10T19:48:27Z</dcterms:created>
  <dcterms:modified xsi:type="dcterms:W3CDTF">2022-07-27T14:13:12Z</dcterms:modified>
</cp:coreProperties>
</file>