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AG DR 2/"/>
    </mc:Choice>
  </mc:AlternateContent>
  <xr:revisionPtr revIDLastSave="2" documentId="8_{EF63B420-A84D-42DA-ADDD-741F9B71047C}" xr6:coauthVersionLast="47" xr6:coauthVersionMax="47" xr10:uidLastSave="{BB939F27-D927-4061-8A57-F8CCE9DAC557}"/>
  <bookViews>
    <workbookView xWindow="-110" yWindow="-110" windowWidth="19420" windowHeight="10420" activeTab="1" xr2:uid="{7745AC81-97A1-405A-8F5A-1C3664D4B382}"/>
  </bookViews>
  <sheets>
    <sheet name="b" sheetId="1" r:id="rId1"/>
    <sheet name="c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2" l="1"/>
  <c r="C10" i="2"/>
  <c r="C9" i="2"/>
  <c r="C8" i="2"/>
  <c r="C7" i="2"/>
  <c r="C6" i="2"/>
  <c r="C5" i="2"/>
  <c r="C4" i="2"/>
  <c r="C3" i="2"/>
  <c r="C11" i="2" s="1"/>
</calcChain>
</file>

<file path=xl/sharedStrings.xml><?xml version="1.0" encoding="utf-8"?>
<sst xmlns="http://schemas.openxmlformats.org/spreadsheetml/2006/main" count="88" uniqueCount="52">
  <si>
    <t>Activity</t>
  </si>
  <si>
    <t>Category</t>
  </si>
  <si>
    <t>Account related</t>
  </si>
  <si>
    <t>Account Description</t>
  </si>
  <si>
    <t>Included in 2023</t>
  </si>
  <si>
    <t>Explanation</t>
  </si>
  <si>
    <t xml:space="preserve">Billy Nelms </t>
  </si>
  <si>
    <t>Outside Services</t>
  </si>
  <si>
    <t>Other Contracted Workers</t>
  </si>
  <si>
    <t>no</t>
  </si>
  <si>
    <t>Bio Chem Ind.</t>
  </si>
  <si>
    <t>Chemicals</t>
  </si>
  <si>
    <t>Other Chemicals</t>
  </si>
  <si>
    <t>Champion Plumbing</t>
  </si>
  <si>
    <t>Other Plant and System Maintenance</t>
  </si>
  <si>
    <t>Clinton Hardware</t>
  </si>
  <si>
    <t>Materials and supplies</t>
  </si>
  <si>
    <t xml:space="preserve">Danny Pruett </t>
  </si>
  <si>
    <t>Direct Labor and Benefits</t>
  </si>
  <si>
    <t>Salaries and benefits</t>
  </si>
  <si>
    <t>Multiple accounts</t>
  </si>
  <si>
    <t>Yes</t>
  </si>
  <si>
    <t>Fixed cost does not change due to WW contract</t>
  </si>
  <si>
    <t>G&amp;C Supply</t>
  </si>
  <si>
    <t>Kentucky Utilities - Lagoon</t>
  </si>
  <si>
    <t>Utilities</t>
  </si>
  <si>
    <t>Utility-Electric Power</t>
  </si>
  <si>
    <t>Kentucky Utilities - Lift Station</t>
  </si>
  <si>
    <t>Office Expenses (phone, computer, fax lines, etc)</t>
  </si>
  <si>
    <t>Office Expense</t>
  </si>
  <si>
    <t xml:space="preserve">Pace Analytical </t>
  </si>
  <si>
    <t>Testing</t>
  </si>
  <si>
    <t>515002 &amp;</t>
  </si>
  <si>
    <t>Test - Water/Sewer</t>
  </si>
  <si>
    <t>Test - Equipment/Chemical</t>
  </si>
  <si>
    <t>Shay Oil</t>
  </si>
  <si>
    <t>Transportation</t>
  </si>
  <si>
    <t>Transportation Expense</t>
  </si>
  <si>
    <t>*Note all expenses are refelecting aknowledgement of AG DR 1-94 discovery of specific WW expenses included in original submittal</t>
  </si>
  <si>
    <t>Reconciliation fo SDR2-7 and AG DR 1-81</t>
  </si>
  <si>
    <t>SDR 2-7</t>
  </si>
  <si>
    <t>AG DR 1-81</t>
  </si>
  <si>
    <t>Maintenance</t>
  </si>
  <si>
    <t>Removed from 2020/2021 average used to calculate 2023 forecast. Will not match 2021 expenses</t>
  </si>
  <si>
    <t>Outside services</t>
  </si>
  <si>
    <t>Included only 1 outside vendor Billy Nelms, the incremental cost reduction in SDR 2-7 should have included $4,500 for Danny Pruett.  The account in 2023 is 0</t>
  </si>
  <si>
    <t>2023 Revenue requirement created without sewer utilites expenses, this is showing 2021 incurred</t>
  </si>
  <si>
    <t>2023 Revenue requirement created without sewer testing expenses, this is showing 2021 incurred</t>
  </si>
  <si>
    <t>2023 Revenue requirement created without sewer chemical expenses, this is showing 2021 incurred</t>
  </si>
  <si>
    <t>Fixed cost will not change due to WW contract</t>
  </si>
  <si>
    <t>Total</t>
  </si>
  <si>
    <t>Multiple accounts impacted for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</si>
</sst>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1" xfId="1" applyNumberFormat="1" applyFont="1" applyFill="1" applyBorder="1"/>
    <xf numFmtId="0" fontId="0" fillId="0" borderId="2" xfId="0" applyBorder="1"/>
    <xf numFmtId="164" fontId="0" fillId="0" borderId="0" xfId="0" applyNumberFormat="1"/>
    <xf numFmtId="164" fontId="0" fillId="0" borderId="1" xfId="0" applyNumberFormat="1" applyBorder="1"/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0" fillId="0" borderId="1" xfId="0" applyNumberFormat="1" applyBorder="1"/>
    <xf numFmtId="3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1B4B6-2042-472E-8015-B1A322050109}">
  <dimension ref="A1:G17"/>
  <sheetViews>
    <sheetView workbookViewId="0">
      <selection activeCell="A21" sqref="A21"/>
    </sheetView>
  </sheetViews>
  <sheetFormatPr defaultRowHeight="14.5" x14ac:dyDescent="0.35"/>
  <cols>
    <col min="1" max="1" width="41.81640625" bestFit="1" customWidth="1"/>
    <col min="2" max="2" width="7.54296875" bestFit="1" customWidth="1"/>
    <col min="3" max="3" width="19.7265625" bestFit="1" customWidth="1"/>
    <col min="4" max="4" width="15.6328125" bestFit="1" customWidth="1"/>
    <col min="5" max="5" width="23.08984375" bestFit="1" customWidth="1"/>
    <col min="6" max="6" width="14.54296875" bestFit="1" customWidth="1"/>
    <col min="7" max="7" width="40.90625" bestFit="1" customWidth="1"/>
  </cols>
  <sheetData>
    <row r="1" spans="1:7" x14ac:dyDescent="0.35">
      <c r="A1" s="1" t="s">
        <v>0</v>
      </c>
      <c r="B1" s="1">
        <v>2021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35">
      <c r="A2" s="2" t="s">
        <v>6</v>
      </c>
      <c r="B2" s="3">
        <v>7200</v>
      </c>
      <c r="C2" s="2" t="s">
        <v>7</v>
      </c>
      <c r="D2" s="2">
        <v>512022</v>
      </c>
      <c r="E2" s="2" t="s">
        <v>8</v>
      </c>
      <c r="F2" s="2" t="s">
        <v>9</v>
      </c>
      <c r="G2" s="2"/>
    </row>
    <row r="3" spans="1:7" x14ac:dyDescent="0.35">
      <c r="A3" s="2" t="s">
        <v>10</v>
      </c>
      <c r="B3" s="3">
        <v>8143.369999999999</v>
      </c>
      <c r="C3" s="2" t="s">
        <v>11</v>
      </c>
      <c r="D3" s="2">
        <v>514900</v>
      </c>
      <c r="E3" s="2" t="s">
        <v>12</v>
      </c>
      <c r="F3" s="2" t="s">
        <v>9</v>
      </c>
      <c r="G3" s="2"/>
    </row>
    <row r="4" spans="1:7" x14ac:dyDescent="0.35">
      <c r="A4" s="2" t="s">
        <v>13</v>
      </c>
      <c r="B4" s="3">
        <v>1800</v>
      </c>
      <c r="C4" s="2" t="s">
        <v>7</v>
      </c>
      <c r="D4" s="2">
        <v>512900</v>
      </c>
      <c r="E4" s="2" t="s">
        <v>14</v>
      </c>
      <c r="F4" s="2" t="s">
        <v>9</v>
      </c>
      <c r="G4" s="2"/>
    </row>
    <row r="5" spans="1:7" x14ac:dyDescent="0.35">
      <c r="A5" s="2" t="s">
        <v>15</v>
      </c>
      <c r="B5" s="3">
        <v>147.01999999999998</v>
      </c>
      <c r="C5" s="2" t="s">
        <v>16</v>
      </c>
      <c r="D5" s="2">
        <v>512900</v>
      </c>
      <c r="E5" s="2" t="s">
        <v>14</v>
      </c>
      <c r="F5" s="2" t="s">
        <v>9</v>
      </c>
      <c r="G5" s="2"/>
    </row>
    <row r="6" spans="1:7" x14ac:dyDescent="0.35">
      <c r="A6" s="2" t="s">
        <v>17</v>
      </c>
      <c r="B6" s="3">
        <v>4500</v>
      </c>
      <c r="C6" s="2" t="s">
        <v>7</v>
      </c>
      <c r="D6" s="2">
        <v>512022</v>
      </c>
      <c r="E6" s="2" t="s">
        <v>8</v>
      </c>
      <c r="F6" s="2" t="s">
        <v>9</v>
      </c>
      <c r="G6" s="2"/>
    </row>
    <row r="7" spans="1:7" x14ac:dyDescent="0.35">
      <c r="A7" s="2" t="s">
        <v>18</v>
      </c>
      <c r="B7" s="3">
        <v>31132.890000000003</v>
      </c>
      <c r="C7" s="2" t="s">
        <v>19</v>
      </c>
      <c r="D7" s="2" t="s">
        <v>20</v>
      </c>
      <c r="E7" s="2"/>
      <c r="F7" s="2" t="s">
        <v>21</v>
      </c>
      <c r="G7" s="2" t="s">
        <v>22</v>
      </c>
    </row>
    <row r="8" spans="1:7" x14ac:dyDescent="0.35">
      <c r="A8" s="2" t="s">
        <v>23</v>
      </c>
      <c r="B8" s="3">
        <v>413.72</v>
      </c>
      <c r="C8" s="2" t="s">
        <v>16</v>
      </c>
      <c r="D8" s="2">
        <v>512900</v>
      </c>
      <c r="E8" s="2" t="s">
        <v>14</v>
      </c>
      <c r="F8" s="2" t="s">
        <v>9</v>
      </c>
      <c r="G8" s="2"/>
    </row>
    <row r="9" spans="1:7" x14ac:dyDescent="0.35">
      <c r="A9" s="2" t="s">
        <v>24</v>
      </c>
      <c r="B9" s="3">
        <v>10853.930000000002</v>
      </c>
      <c r="C9" s="2" t="s">
        <v>25</v>
      </c>
      <c r="D9" s="2">
        <v>517001</v>
      </c>
      <c r="E9" s="2" t="s">
        <v>26</v>
      </c>
      <c r="F9" s="2" t="s">
        <v>9</v>
      </c>
      <c r="G9" s="2"/>
    </row>
    <row r="10" spans="1:7" x14ac:dyDescent="0.35">
      <c r="A10" s="2" t="s">
        <v>27</v>
      </c>
      <c r="B10" s="3">
        <v>4572.9299999999994</v>
      </c>
      <c r="C10" s="2" t="s">
        <v>25</v>
      </c>
      <c r="D10" s="2">
        <v>517001</v>
      </c>
      <c r="E10" s="2" t="s">
        <v>26</v>
      </c>
      <c r="F10" s="2" t="s">
        <v>9</v>
      </c>
      <c r="G10" s="2"/>
    </row>
    <row r="11" spans="1:7" x14ac:dyDescent="0.35">
      <c r="A11" s="2" t="s">
        <v>28</v>
      </c>
      <c r="B11" s="3">
        <v>1800</v>
      </c>
      <c r="C11" s="2" t="s">
        <v>29</v>
      </c>
      <c r="D11" s="2" t="s">
        <v>20</v>
      </c>
      <c r="E11" s="2"/>
      <c r="F11" s="2" t="s">
        <v>21</v>
      </c>
      <c r="G11" s="2" t="s">
        <v>22</v>
      </c>
    </row>
    <row r="12" spans="1:7" x14ac:dyDescent="0.35">
      <c r="A12" s="2" t="s">
        <v>30</v>
      </c>
      <c r="B12" s="3">
        <v>14268.160000000002</v>
      </c>
      <c r="C12" s="2" t="s">
        <v>31</v>
      </c>
      <c r="D12" s="2" t="s">
        <v>32</v>
      </c>
      <c r="E12" s="2" t="s">
        <v>33</v>
      </c>
      <c r="F12" s="2" t="s">
        <v>9</v>
      </c>
      <c r="G12" s="2" t="s">
        <v>51</v>
      </c>
    </row>
    <row r="13" spans="1:7" x14ac:dyDescent="0.35">
      <c r="A13" s="2"/>
      <c r="B13" s="3"/>
      <c r="C13" s="2" t="s">
        <v>31</v>
      </c>
      <c r="D13" s="2">
        <v>515003</v>
      </c>
      <c r="E13" s="2" t="s">
        <v>34</v>
      </c>
      <c r="F13" s="2"/>
      <c r="G13" s="2" t="s">
        <v>51</v>
      </c>
    </row>
    <row r="14" spans="1:7" x14ac:dyDescent="0.35">
      <c r="A14" s="2" t="s">
        <v>35</v>
      </c>
      <c r="B14" s="3">
        <v>423.3</v>
      </c>
      <c r="C14" s="2" t="s">
        <v>36</v>
      </c>
      <c r="D14" s="2">
        <v>512900</v>
      </c>
      <c r="E14" s="2" t="s">
        <v>14</v>
      </c>
      <c r="F14" s="2" t="s">
        <v>9</v>
      </c>
      <c r="G14" s="2"/>
    </row>
    <row r="15" spans="1:7" x14ac:dyDescent="0.35">
      <c r="A15" s="2" t="s">
        <v>37</v>
      </c>
      <c r="B15" s="3">
        <v>3300</v>
      </c>
      <c r="C15" s="2" t="s">
        <v>36</v>
      </c>
      <c r="D15" s="2" t="s">
        <v>20</v>
      </c>
      <c r="E15" s="2"/>
      <c r="F15" s="2" t="s">
        <v>21</v>
      </c>
      <c r="G15" s="2" t="s">
        <v>22</v>
      </c>
    </row>
    <row r="16" spans="1:7" x14ac:dyDescent="0.35">
      <c r="A16" s="4" t="s">
        <v>38</v>
      </c>
    </row>
    <row r="17" spans="2:2" x14ac:dyDescent="0.35">
      <c r="B1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09044-4AE9-4A7A-9A2E-4875B3353C23}">
  <dimension ref="A1:G11"/>
  <sheetViews>
    <sheetView tabSelected="1" workbookViewId="0">
      <selection activeCell="A15" sqref="A15"/>
    </sheetView>
  </sheetViews>
  <sheetFormatPr defaultRowHeight="14.5" x14ac:dyDescent="0.35"/>
  <cols>
    <col min="1" max="1" width="41.81640625" bestFit="1" customWidth="1"/>
    <col min="4" max="4" width="133.1796875" bestFit="1" customWidth="1"/>
  </cols>
  <sheetData>
    <row r="1" spans="1:7" x14ac:dyDescent="0.35">
      <c r="A1" s="11" t="s">
        <v>39</v>
      </c>
      <c r="B1" s="11"/>
      <c r="C1" s="11"/>
      <c r="D1" s="11"/>
      <c r="E1" s="11"/>
      <c r="F1" s="11"/>
      <c r="G1" s="11"/>
    </row>
    <row r="2" spans="1:7" x14ac:dyDescent="0.35">
      <c r="A2" s="2"/>
      <c r="B2" s="6" t="s">
        <v>40</v>
      </c>
      <c r="C2" s="2" t="s">
        <v>41</v>
      </c>
      <c r="D2" s="2" t="s">
        <v>5</v>
      </c>
    </row>
    <row r="3" spans="1:7" x14ac:dyDescent="0.35">
      <c r="A3" s="7" t="s">
        <v>42</v>
      </c>
      <c r="B3" s="8">
        <v>3591</v>
      </c>
      <c r="C3" s="6">
        <f>b!B14+b!B8+b!B5+b!B4</f>
        <v>2784.04</v>
      </c>
      <c r="D3" s="2" t="s">
        <v>43</v>
      </c>
    </row>
    <row r="4" spans="1:7" x14ac:dyDescent="0.35">
      <c r="A4" s="7" t="s">
        <v>44</v>
      </c>
      <c r="B4" s="8">
        <v>7200</v>
      </c>
      <c r="C4" s="6">
        <f>b!B2+b!B6</f>
        <v>11700</v>
      </c>
      <c r="D4" s="2" t="s">
        <v>45</v>
      </c>
    </row>
    <row r="5" spans="1:7" x14ac:dyDescent="0.35">
      <c r="A5" s="7" t="s">
        <v>25</v>
      </c>
      <c r="B5" s="8">
        <v>15427</v>
      </c>
      <c r="C5" s="9">
        <f>B5</f>
        <v>15427</v>
      </c>
      <c r="D5" s="2" t="s">
        <v>46</v>
      </c>
    </row>
    <row r="6" spans="1:7" x14ac:dyDescent="0.35">
      <c r="A6" s="7" t="s">
        <v>31</v>
      </c>
      <c r="B6" s="8">
        <v>14268</v>
      </c>
      <c r="C6" s="9">
        <f>B6</f>
        <v>14268</v>
      </c>
      <c r="D6" s="2" t="s">
        <v>47</v>
      </c>
    </row>
    <row r="7" spans="1:7" x14ac:dyDescent="0.35">
      <c r="A7" s="7" t="s">
        <v>11</v>
      </c>
      <c r="B7" s="8">
        <v>8143</v>
      </c>
      <c r="C7" s="9">
        <f>B7</f>
        <v>8143</v>
      </c>
      <c r="D7" s="2" t="s">
        <v>48</v>
      </c>
    </row>
    <row r="8" spans="1:7" x14ac:dyDescent="0.35">
      <c r="A8" s="2" t="s">
        <v>18</v>
      </c>
      <c r="B8" s="9">
        <v>0</v>
      </c>
      <c r="C8" s="6">
        <f>b!B7</f>
        <v>31132.890000000003</v>
      </c>
      <c r="D8" s="2" t="s">
        <v>49</v>
      </c>
    </row>
    <row r="9" spans="1:7" x14ac:dyDescent="0.35">
      <c r="A9" s="2" t="s">
        <v>28</v>
      </c>
      <c r="B9" s="10">
        <v>0</v>
      </c>
      <c r="C9" s="6">
        <f>b!B11</f>
        <v>1800</v>
      </c>
      <c r="D9" s="2" t="s">
        <v>49</v>
      </c>
    </row>
    <row r="10" spans="1:7" x14ac:dyDescent="0.35">
      <c r="A10" s="2" t="s">
        <v>37</v>
      </c>
      <c r="B10" s="10">
        <v>0</v>
      </c>
      <c r="C10" s="6">
        <f>b!B15</f>
        <v>3300</v>
      </c>
      <c r="D10" s="2" t="s">
        <v>49</v>
      </c>
    </row>
    <row r="11" spans="1:7" x14ac:dyDescent="0.35">
      <c r="A11" s="2" t="s">
        <v>50</v>
      </c>
      <c r="B11" s="6">
        <f>SUM(B3:B10)</f>
        <v>48629</v>
      </c>
      <c r="C11" s="6">
        <f>SUM(C3:C10)</f>
        <v>88554.930000000008</v>
      </c>
      <c r="D11" s="2"/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02EEBE-A578-47DF-A8E7-9D2AAFB44468}"/>
</file>

<file path=customXml/itemProps2.xml><?xml version="1.0" encoding="utf-8"?>
<ds:datastoreItem xmlns:ds="http://schemas.openxmlformats.org/officeDocument/2006/customXml" ds:itemID="{7FB685FE-0E48-4ED7-9C0B-0DC03FDAF451}"/>
</file>

<file path=customXml/itemProps3.xml><?xml version="1.0" encoding="utf-8"?>
<ds:datastoreItem xmlns:ds="http://schemas.openxmlformats.org/officeDocument/2006/customXml" ds:itemID="{B351C4F6-7889-4022-ABA7-999431BEF5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</vt:lpstr>
      <vt:lpstr>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James Kilbane</cp:lastModifiedBy>
  <dcterms:created xsi:type="dcterms:W3CDTF">2022-09-27T19:16:18Z</dcterms:created>
  <dcterms:modified xsi:type="dcterms:W3CDTF">2022-09-27T19:21:13Z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</Properties>
</file>