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Work papers/"/>
    </mc:Choice>
  </mc:AlternateContent>
  <xr:revisionPtr revIDLastSave="1" documentId="8_{F02B00E4-4B45-4B90-A47D-6480598BFF23}" xr6:coauthVersionLast="47" xr6:coauthVersionMax="47" xr10:uidLastSave="{1DC61FEC-6FC2-4E37-BB39-5276BDEE15FC}"/>
  <bookViews>
    <workbookView xWindow="-110" yWindow="-110" windowWidth="19420" windowHeight="10420" xr2:uid="{00000000-000D-0000-FFFF-FFFF00000000}"/>
  </bookViews>
  <sheets>
    <sheet name="51500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9" i="1" l="1"/>
  <c r="B35" i="1"/>
  <c r="C35" i="1"/>
  <c r="D35" i="1"/>
  <c r="E35" i="1"/>
  <c r="F35" i="1"/>
  <c r="G35" i="1"/>
  <c r="H35" i="1"/>
  <c r="I35" i="1"/>
  <c r="J35" i="1"/>
  <c r="K35" i="1"/>
  <c r="B44" i="1" s="1"/>
  <c r="L35" i="1"/>
  <c r="M35" i="1"/>
  <c r="N35" i="1"/>
  <c r="O35" i="1"/>
  <c r="P35" i="1"/>
  <c r="Q35" i="1"/>
  <c r="R35" i="1"/>
  <c r="S35" i="1"/>
  <c r="T35" i="1"/>
  <c r="U35" i="1"/>
  <c r="V35" i="1"/>
  <c r="W35" i="1"/>
  <c r="B43" i="1" s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B40" i="1" s="1"/>
  <c r="B41" i="1" l="1"/>
</calcChain>
</file>

<file path=xl/sharedStrings.xml><?xml version="1.0" encoding="utf-8"?>
<sst xmlns="http://schemas.openxmlformats.org/spreadsheetml/2006/main" count="77" uniqueCount="61">
  <si>
    <t>Levels</t>
  </si>
  <si>
    <t>Jan-2019</t>
  </si>
  <si>
    <t>Feb-2019</t>
  </si>
  <si>
    <t>Mar-2019</t>
  </si>
  <si>
    <t>Apr-2019</t>
  </si>
  <si>
    <t>May-2019</t>
  </si>
  <si>
    <t>Jun-2019</t>
  </si>
  <si>
    <t>Jul-2019</t>
  </si>
  <si>
    <t>Aug-2019</t>
  </si>
  <si>
    <t>Sep-2019</t>
  </si>
  <si>
    <t>Oct-2019</t>
  </si>
  <si>
    <t>Nov-2019</t>
  </si>
  <si>
    <t>Dec-2019</t>
  </si>
  <si>
    <t>Jan-2020</t>
  </si>
  <si>
    <t>Feb-2020</t>
  </si>
  <si>
    <t>Mar-2020</t>
  </si>
  <si>
    <t>Apr-2020</t>
  </si>
  <si>
    <t>May-2020</t>
  </si>
  <si>
    <t>Jun-2020</t>
  </si>
  <si>
    <t>Jul-2020</t>
  </si>
  <si>
    <t>Aug-2020</t>
  </si>
  <si>
    <t>Sep-2020</t>
  </si>
  <si>
    <t>Oct-2020</t>
  </si>
  <si>
    <t>Nov-2020</t>
  </si>
  <si>
    <t>Dec-2020</t>
  </si>
  <si>
    <t>Jan-2021</t>
  </si>
  <si>
    <t>Feb-2021</t>
  </si>
  <si>
    <t>Mar-2021</t>
  </si>
  <si>
    <t>Apr-2021</t>
  </si>
  <si>
    <t>May-2021</t>
  </si>
  <si>
    <t>Jun-2021</t>
  </si>
  <si>
    <t>Jul-2021</t>
  </si>
  <si>
    <t>Aug-2021</t>
  </si>
  <si>
    <t>Sep-2021</t>
  </si>
  <si>
    <t>Oct-2021</t>
  </si>
  <si>
    <t>Nov-2021</t>
  </si>
  <si>
    <t>Dec-2021</t>
  </si>
  <si>
    <t>Jan-2022</t>
  </si>
  <si>
    <t>Feb-2022</t>
  </si>
  <si>
    <t>Mar-2022</t>
  </si>
  <si>
    <t>Apr-2022</t>
  </si>
  <si>
    <t xml:space="preserve">    State of Kentucky</t>
  </si>
  <si>
    <t xml:space="preserve">      860 - State of KY Cost Center</t>
  </si>
  <si>
    <t xml:space="preserve">        001080 - State of KY Cost Center</t>
  </si>
  <si>
    <t xml:space="preserve">        Total</t>
  </si>
  <si>
    <t xml:space="preserve">      1138 - Water Service Corporation Of Kentucky</t>
  </si>
  <si>
    <t xml:space="preserve">        345 - Water Serv Corp Kentucky</t>
  </si>
  <si>
    <t xml:space="preserve">          041810 - Water Serv Corp Kentucky</t>
  </si>
  <si>
    <t xml:space="preserve">          041910 - Clinton W</t>
  </si>
  <si>
    <t xml:space="preserve">          042010 - Middlesboro W</t>
  </si>
  <si>
    <t xml:space="preserve">          042115 - Clinton S</t>
  </si>
  <si>
    <t>Testing Water only</t>
  </si>
  <si>
    <t>Account 515002</t>
  </si>
  <si>
    <t>Oct 21 -&gt; Mar 22 Actual Base period</t>
  </si>
  <si>
    <t>April 22 -&gt; Sep 22 Forecasted base period</t>
  </si>
  <si>
    <t>total Base period</t>
  </si>
  <si>
    <t>Base Period testing  cost</t>
  </si>
  <si>
    <t>Oct 20 -&gt; Sep 21 testing Cost</t>
  </si>
  <si>
    <t>Oct 19 -&gt;  Sep 20 testing cost</t>
  </si>
  <si>
    <t xml:space="preserve">Water Service Kentucky </t>
  </si>
  <si>
    <t>Work Paper Testing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</si>
</sst>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0"/>
      <color indexed="8"/>
      <name val="Calibri"/>
    </font>
    <font>
      <sz val="10"/>
      <color indexed="8"/>
      <name val="Calibri"/>
    </font>
    <font>
      <b/>
      <sz val="10"/>
      <color indexed="8"/>
      <name val="Calibri"/>
    </font>
    <font>
      <sz val="10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none">
        <fgColor indexed="9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3" fontId="4" fillId="4" borderId="0" xfId="0" applyNumberFormat="1" applyFont="1" applyFill="1" applyAlignment="1">
      <alignment horizontal="right"/>
    </xf>
    <xf numFmtId="3" fontId="3" fillId="4" borderId="0" xfId="0" applyNumberFormat="1" applyFont="1" applyFill="1" applyAlignment="1">
      <alignment horizontal="right"/>
    </xf>
    <xf numFmtId="3" fontId="4" fillId="4" borderId="0" xfId="0" quotePrefix="1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3" fontId="2" fillId="4" borderId="0" xfId="0" applyNumberFormat="1" applyFont="1" applyFill="1" applyAlignment="1">
      <alignment horizontal="right"/>
    </xf>
    <xf numFmtId="3" fontId="1" fillId="4" borderId="0" xfId="0" applyNumberFormat="1" applyFont="1" applyFill="1" applyAlignment="1">
      <alignment horizontal="right"/>
    </xf>
    <xf numFmtId="3" fontId="2" fillId="4" borderId="0" xfId="0" quotePrefix="1" applyNumberFormat="1" applyFont="1" applyFill="1" applyAlignment="1">
      <alignment horizontal="right"/>
    </xf>
    <xf numFmtId="0" fontId="0" fillId="5" borderId="0" xfId="0" applyFill="1"/>
    <xf numFmtId="3" fontId="0" fillId="0" borderId="0" xfId="0" applyNumberFormat="1"/>
    <xf numFmtId="0" fontId="1" fillId="5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4"/>
  <sheetViews>
    <sheetView tabSelected="1" zoomScaleNormal="100" workbookViewId="0">
      <selection activeCell="F5" sqref="F5"/>
    </sheetView>
  </sheetViews>
  <sheetFormatPr defaultRowHeight="14.5" x14ac:dyDescent="0.35"/>
  <cols>
    <col min="1" max="1" width="49.453125" customWidth="1"/>
  </cols>
  <sheetData>
    <row r="1" spans="1:41" x14ac:dyDescent="0.35">
      <c r="A1" t="s">
        <v>59</v>
      </c>
    </row>
    <row r="2" spans="1:41" x14ac:dyDescent="0.35">
      <c r="A2" t="s">
        <v>60</v>
      </c>
    </row>
    <row r="4" spans="1:41" x14ac:dyDescent="0.3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1" t="s">
        <v>24</v>
      </c>
      <c r="Z4" s="1" t="s">
        <v>25</v>
      </c>
      <c r="AA4" s="1" t="s">
        <v>26</v>
      </c>
      <c r="AB4" s="1" t="s">
        <v>27</v>
      </c>
      <c r="AC4" s="1" t="s">
        <v>28</v>
      </c>
      <c r="AD4" s="1" t="s">
        <v>29</v>
      </c>
      <c r="AE4" s="1" t="s">
        <v>30</v>
      </c>
      <c r="AF4" s="1" t="s">
        <v>31</v>
      </c>
      <c r="AG4" s="1" t="s">
        <v>32</v>
      </c>
      <c r="AH4" s="1" t="s">
        <v>33</v>
      </c>
      <c r="AI4" s="1" t="s">
        <v>34</v>
      </c>
      <c r="AJ4" s="1" t="s">
        <v>35</v>
      </c>
      <c r="AK4" s="1" t="s">
        <v>36</v>
      </c>
      <c r="AL4" s="1" t="s">
        <v>37</v>
      </c>
      <c r="AM4" s="1" t="s">
        <v>38</v>
      </c>
      <c r="AN4" s="1" t="s">
        <v>39</v>
      </c>
      <c r="AO4" s="1" t="s">
        <v>40</v>
      </c>
    </row>
    <row r="5" spans="1:41" x14ac:dyDescent="0.35">
      <c r="A5" s="2" t="s">
        <v>43</v>
      </c>
      <c r="AH5" s="3">
        <v>299.08999999999997</v>
      </c>
    </row>
    <row r="6" spans="1:41" x14ac:dyDescent="0.35">
      <c r="A6" s="12" t="s">
        <v>52</v>
      </c>
      <c r="AH6" s="4">
        <v>299.08999999999997</v>
      </c>
    </row>
    <row r="7" spans="1:41" x14ac:dyDescent="0.35">
      <c r="A7" s="2" t="s">
        <v>45</v>
      </c>
    </row>
    <row r="8" spans="1:41" x14ac:dyDescent="0.35">
      <c r="A8" s="2" t="s">
        <v>46</v>
      </c>
    </row>
    <row r="9" spans="1:41" x14ac:dyDescent="0.35">
      <c r="A9" s="2" t="s">
        <v>47</v>
      </c>
      <c r="T9" s="3">
        <v>180</v>
      </c>
    </row>
    <row r="10" spans="1:41" x14ac:dyDescent="0.35">
      <c r="A10" s="2" t="s">
        <v>48</v>
      </c>
      <c r="B10" s="3">
        <v>175</v>
      </c>
      <c r="C10" s="3">
        <v>34.5</v>
      </c>
      <c r="D10" s="3">
        <v>106</v>
      </c>
      <c r="G10" s="3">
        <v>323</v>
      </c>
      <c r="H10" s="3">
        <v>0</v>
      </c>
      <c r="I10" s="3">
        <v>1065</v>
      </c>
      <c r="J10" s="3">
        <v>323</v>
      </c>
      <c r="K10" s="3">
        <v>450</v>
      </c>
      <c r="L10" s="3">
        <v>254</v>
      </c>
      <c r="M10" s="3">
        <v>202.5</v>
      </c>
      <c r="O10" s="3">
        <v>623.5</v>
      </c>
      <c r="P10" s="3">
        <v>69</v>
      </c>
      <c r="Q10" s="3">
        <v>0</v>
      </c>
      <c r="R10" s="5">
        <v>-161.5</v>
      </c>
      <c r="S10" s="3">
        <v>69</v>
      </c>
      <c r="W10" s="3">
        <v>421</v>
      </c>
      <c r="AB10" s="3">
        <v>180</v>
      </c>
      <c r="AE10" s="3">
        <v>277.43</v>
      </c>
      <c r="AG10" s="3">
        <v>371.38</v>
      </c>
      <c r="AJ10" s="3">
        <v>171.5</v>
      </c>
      <c r="AK10" s="3">
        <v>291.01</v>
      </c>
      <c r="AO10" s="3">
        <v>365.91</v>
      </c>
    </row>
    <row r="11" spans="1:41" x14ac:dyDescent="0.35">
      <c r="A11" s="2" t="s">
        <v>49</v>
      </c>
      <c r="B11" s="3">
        <v>755</v>
      </c>
      <c r="C11" s="3">
        <v>1250</v>
      </c>
      <c r="D11" s="3">
        <v>937.13</v>
      </c>
      <c r="E11" s="3">
        <v>661</v>
      </c>
      <c r="F11" s="3">
        <v>2490</v>
      </c>
      <c r="G11" s="3">
        <v>912</v>
      </c>
      <c r="H11" s="3">
        <v>347</v>
      </c>
      <c r="I11" s="3">
        <v>1125</v>
      </c>
      <c r="J11" s="3">
        <v>1187</v>
      </c>
      <c r="K11" s="3">
        <v>610</v>
      </c>
      <c r="L11" s="3">
        <v>1197</v>
      </c>
      <c r="M11" s="3">
        <v>1509.25</v>
      </c>
      <c r="N11" s="5">
        <v>-330</v>
      </c>
      <c r="O11" s="3">
        <v>1915.1</v>
      </c>
      <c r="P11" s="3">
        <v>1249</v>
      </c>
      <c r="Q11" s="3">
        <v>725</v>
      </c>
      <c r="R11" s="3">
        <v>844.33</v>
      </c>
      <c r="S11" s="3">
        <v>1897</v>
      </c>
      <c r="T11" s="3">
        <v>170</v>
      </c>
      <c r="U11" s="3">
        <v>2476.1999999999998</v>
      </c>
      <c r="Y11" s="3">
        <v>3565</v>
      </c>
      <c r="Z11" s="5">
        <v>-90.8</v>
      </c>
      <c r="AE11" s="3">
        <v>257.5</v>
      </c>
      <c r="AF11" s="3">
        <v>2132</v>
      </c>
      <c r="AL11" s="3">
        <v>92.36</v>
      </c>
    </row>
    <row r="12" spans="1:41" x14ac:dyDescent="0.35">
      <c r="A12" s="2" t="s">
        <v>50</v>
      </c>
      <c r="S12" s="3">
        <v>1256</v>
      </c>
      <c r="W12" s="3">
        <v>912</v>
      </c>
      <c r="AB12" s="3">
        <v>1228</v>
      </c>
      <c r="AJ12" s="3">
        <v>1229.5999999999999</v>
      </c>
      <c r="AK12" s="3">
        <v>1229.5999999999999</v>
      </c>
    </row>
    <row r="13" spans="1:41" x14ac:dyDescent="0.35">
      <c r="A13" s="10">
        <v>515003</v>
      </c>
    </row>
    <row r="14" spans="1:41" x14ac:dyDescent="0.35">
      <c r="A14" s="6" t="s">
        <v>41</v>
      </c>
    </row>
    <row r="15" spans="1:41" x14ac:dyDescent="0.35">
      <c r="A15" s="6" t="s">
        <v>42</v>
      </c>
    </row>
    <row r="16" spans="1:41" x14ac:dyDescent="0.35">
      <c r="A16" s="6" t="s">
        <v>43</v>
      </c>
      <c r="T16" s="7">
        <v>250.95</v>
      </c>
      <c r="W16" s="7">
        <v>360.7</v>
      </c>
      <c r="X16" s="7">
        <v>117.42</v>
      </c>
      <c r="Y16" s="7">
        <v>1571.19</v>
      </c>
      <c r="Z16" s="7">
        <v>0</v>
      </c>
      <c r="AG16" s="7">
        <v>184.85</v>
      </c>
    </row>
    <row r="17" spans="1:41" x14ac:dyDescent="0.35">
      <c r="A17" s="6" t="s">
        <v>44</v>
      </c>
      <c r="T17" s="8">
        <v>250.95</v>
      </c>
      <c r="W17" s="8">
        <v>360.7</v>
      </c>
      <c r="X17" s="8">
        <v>117.42</v>
      </c>
      <c r="Y17" s="8">
        <v>1571.19</v>
      </c>
      <c r="Z17" s="8">
        <v>0</v>
      </c>
      <c r="AG17" s="8">
        <v>184.85</v>
      </c>
    </row>
    <row r="18" spans="1:41" x14ac:dyDescent="0.35">
      <c r="A18" s="6" t="s">
        <v>45</v>
      </c>
    </row>
    <row r="19" spans="1:41" x14ac:dyDescent="0.35">
      <c r="A19" s="6" t="s">
        <v>46</v>
      </c>
    </row>
    <row r="20" spans="1:41" x14ac:dyDescent="0.35">
      <c r="A20" s="6" t="s">
        <v>47</v>
      </c>
    </row>
    <row r="21" spans="1:41" x14ac:dyDescent="0.35">
      <c r="A21" s="6" t="s">
        <v>48</v>
      </c>
      <c r="B21" s="7">
        <v>287.91000000000003</v>
      </c>
      <c r="C21" s="7">
        <v>227.3</v>
      </c>
      <c r="H21" s="7">
        <v>173.52</v>
      </c>
      <c r="J21" s="7">
        <v>331.29</v>
      </c>
      <c r="L21" s="7">
        <v>201.63</v>
      </c>
      <c r="R21" s="7">
        <v>198.39</v>
      </c>
      <c r="AB21" s="7">
        <v>564.47</v>
      </c>
    </row>
    <row r="22" spans="1:41" x14ac:dyDescent="0.35">
      <c r="A22" s="6" t="s">
        <v>49</v>
      </c>
      <c r="B22" s="7">
        <v>659.41</v>
      </c>
      <c r="C22" s="7">
        <v>1456.5</v>
      </c>
      <c r="D22" s="7">
        <v>686.66</v>
      </c>
      <c r="E22" s="7">
        <v>0</v>
      </c>
      <c r="F22" s="7">
        <v>376.27</v>
      </c>
      <c r="G22" s="7">
        <v>1500.18</v>
      </c>
      <c r="H22" s="9">
        <v>-18.64</v>
      </c>
      <c r="J22" s="7">
        <v>155.99</v>
      </c>
      <c r="K22" s="7">
        <v>473.59</v>
      </c>
      <c r="M22" s="7">
        <v>239.67</v>
      </c>
      <c r="P22" s="7">
        <v>827.62</v>
      </c>
      <c r="S22" s="7">
        <v>244.76</v>
      </c>
      <c r="V22" s="7">
        <v>243.28</v>
      </c>
      <c r="W22" s="7">
        <v>363.11</v>
      </c>
      <c r="Y22" s="7">
        <v>479.88</v>
      </c>
      <c r="Z22" s="7">
        <v>556.01</v>
      </c>
      <c r="AA22" s="7">
        <v>449.11</v>
      </c>
      <c r="AB22" s="7">
        <v>615.17999999999995</v>
      </c>
      <c r="AC22" s="7">
        <v>1018.15</v>
      </c>
      <c r="AE22" s="7">
        <v>526.77</v>
      </c>
      <c r="AG22" s="7">
        <v>447.02</v>
      </c>
      <c r="AH22" s="7">
        <v>733.91</v>
      </c>
      <c r="AI22" s="7">
        <v>899.43</v>
      </c>
      <c r="AJ22" s="7">
        <v>439.39</v>
      </c>
      <c r="AK22" s="7">
        <v>457.04</v>
      </c>
      <c r="AL22" s="7">
        <v>2690.06</v>
      </c>
      <c r="AM22" s="7">
        <v>1257.81</v>
      </c>
      <c r="AN22" s="7">
        <v>209.09</v>
      </c>
      <c r="AO22" s="7">
        <v>133.16999999999999</v>
      </c>
    </row>
    <row r="23" spans="1:41" x14ac:dyDescent="0.35">
      <c r="A23" s="6" t="s">
        <v>50</v>
      </c>
      <c r="B23" s="7">
        <v>2308</v>
      </c>
      <c r="O23" s="7">
        <v>3000</v>
      </c>
      <c r="R23" s="7">
        <v>127.62</v>
      </c>
    </row>
    <row r="24" spans="1:41" x14ac:dyDescent="0.35">
      <c r="A24" s="10">
        <v>515001</v>
      </c>
    </row>
    <row r="25" spans="1:41" x14ac:dyDescent="0.35">
      <c r="A25" s="6" t="s">
        <v>41</v>
      </c>
    </row>
    <row r="26" spans="1:41" x14ac:dyDescent="0.35">
      <c r="A26" s="6" t="s">
        <v>42</v>
      </c>
    </row>
    <row r="27" spans="1:41" x14ac:dyDescent="0.35">
      <c r="A27" s="6" t="s">
        <v>43</v>
      </c>
      <c r="T27" s="7">
        <v>85</v>
      </c>
      <c r="U27" s="7">
        <v>285</v>
      </c>
      <c r="W27" s="7">
        <v>1124.5</v>
      </c>
      <c r="X27" s="7">
        <v>1233.5999999999999</v>
      </c>
      <c r="Y27" s="7">
        <v>741</v>
      </c>
      <c r="Z27" s="7">
        <v>0</v>
      </c>
      <c r="AJ27" s="7">
        <v>695</v>
      </c>
    </row>
    <row r="28" spans="1:41" x14ac:dyDescent="0.35">
      <c r="A28" s="6" t="s">
        <v>44</v>
      </c>
      <c r="T28" s="8">
        <v>85</v>
      </c>
      <c r="U28" s="8">
        <v>285</v>
      </c>
      <c r="W28" s="8">
        <v>1124.5</v>
      </c>
      <c r="X28" s="8">
        <v>1233.5999999999999</v>
      </c>
      <c r="Y28" s="8">
        <v>741</v>
      </c>
      <c r="Z28" s="8">
        <v>0</v>
      </c>
      <c r="AJ28" s="8">
        <v>695</v>
      </c>
    </row>
    <row r="29" spans="1:41" x14ac:dyDescent="0.35">
      <c r="A29" s="6" t="s">
        <v>45</v>
      </c>
    </row>
    <row r="30" spans="1:41" x14ac:dyDescent="0.35">
      <c r="A30" s="6" t="s">
        <v>46</v>
      </c>
    </row>
    <row r="31" spans="1:41" x14ac:dyDescent="0.35">
      <c r="A31" s="6" t="s">
        <v>48</v>
      </c>
      <c r="T31" s="7">
        <v>106</v>
      </c>
      <c r="W31" s="7">
        <v>715</v>
      </c>
      <c r="Y31" s="7">
        <v>106</v>
      </c>
      <c r="AB31" s="7">
        <v>317.2</v>
      </c>
      <c r="AC31" s="7">
        <v>134.5</v>
      </c>
      <c r="AG31" s="7">
        <v>134.5</v>
      </c>
      <c r="AH31" s="7">
        <v>1386</v>
      </c>
      <c r="AI31" s="7">
        <v>79</v>
      </c>
      <c r="AM31" s="7">
        <v>84.67</v>
      </c>
      <c r="AO31" s="7">
        <v>289.56</v>
      </c>
    </row>
    <row r="32" spans="1:41" x14ac:dyDescent="0.35">
      <c r="A32" s="6" t="s">
        <v>49</v>
      </c>
      <c r="V32" s="7">
        <v>884.6</v>
      </c>
      <c r="AA32" s="7">
        <v>493</v>
      </c>
      <c r="AB32" s="7">
        <v>1920.76</v>
      </c>
      <c r="AC32" s="7">
        <v>660</v>
      </c>
      <c r="AD32" s="7">
        <v>555</v>
      </c>
      <c r="AE32" s="7">
        <v>451</v>
      </c>
      <c r="AF32" s="7">
        <v>465.79</v>
      </c>
      <c r="AG32" s="7">
        <v>485</v>
      </c>
      <c r="AH32" s="7">
        <v>1935</v>
      </c>
      <c r="AI32" s="7">
        <v>720</v>
      </c>
      <c r="AJ32" s="7">
        <v>148.63</v>
      </c>
      <c r="AK32" s="7">
        <v>1545</v>
      </c>
      <c r="AL32" s="7">
        <v>455</v>
      </c>
      <c r="AM32" s="7">
        <v>1600.37</v>
      </c>
      <c r="AN32" s="7">
        <v>832.07</v>
      </c>
      <c r="AO32" s="7">
        <v>865</v>
      </c>
    </row>
    <row r="33" spans="1:41" x14ac:dyDescent="0.35">
      <c r="A33" s="6" t="s">
        <v>50</v>
      </c>
      <c r="T33" s="7">
        <v>1037</v>
      </c>
      <c r="W33" s="7">
        <v>2337</v>
      </c>
      <c r="Y33" s="7">
        <v>1256</v>
      </c>
      <c r="Z33" s="7">
        <v>359</v>
      </c>
      <c r="AB33" s="7">
        <v>1761.26</v>
      </c>
      <c r="AC33" s="7">
        <v>2155.5</v>
      </c>
      <c r="AG33" s="7">
        <v>1229.5999999999999</v>
      </c>
      <c r="AH33" s="7">
        <v>4502</v>
      </c>
      <c r="AI33" s="7">
        <v>725</v>
      </c>
    </row>
    <row r="35" spans="1:41" x14ac:dyDescent="0.35">
      <c r="A35" s="6" t="s">
        <v>51</v>
      </c>
      <c r="B35" s="11">
        <f>B31+B32+B21+B22+B10+B11+B5+B27+B16</f>
        <v>1877.32</v>
      </c>
      <c r="C35" s="11">
        <f t="shared" ref="C35:AO35" si="0">C31+C32+C21+C22+C10+C11+C5+C27+C16</f>
        <v>2968.3</v>
      </c>
      <c r="D35" s="11">
        <f t="shared" si="0"/>
        <v>1729.79</v>
      </c>
      <c r="E35" s="11">
        <f t="shared" si="0"/>
        <v>661</v>
      </c>
      <c r="F35" s="11">
        <f t="shared" si="0"/>
        <v>2866.27</v>
      </c>
      <c r="G35" s="11">
        <f t="shared" si="0"/>
        <v>2735.1800000000003</v>
      </c>
      <c r="H35" s="11">
        <f t="shared" si="0"/>
        <v>501.88</v>
      </c>
      <c r="I35" s="11">
        <f t="shared" si="0"/>
        <v>2190</v>
      </c>
      <c r="J35" s="11">
        <f t="shared" si="0"/>
        <v>1997.28</v>
      </c>
      <c r="K35" s="11">
        <f t="shared" si="0"/>
        <v>1533.59</v>
      </c>
      <c r="L35" s="11">
        <f t="shared" si="0"/>
        <v>1652.63</v>
      </c>
      <c r="M35" s="11">
        <f t="shared" si="0"/>
        <v>1951.42</v>
      </c>
      <c r="N35" s="11">
        <f t="shared" si="0"/>
        <v>-330</v>
      </c>
      <c r="O35" s="11">
        <f t="shared" si="0"/>
        <v>2538.6</v>
      </c>
      <c r="P35" s="11">
        <f t="shared" si="0"/>
        <v>2145.62</v>
      </c>
      <c r="Q35" s="11">
        <f t="shared" si="0"/>
        <v>725</v>
      </c>
      <c r="R35" s="11">
        <f t="shared" si="0"/>
        <v>881.22</v>
      </c>
      <c r="S35" s="11">
        <f t="shared" si="0"/>
        <v>2210.7600000000002</v>
      </c>
      <c r="T35" s="11">
        <f t="shared" si="0"/>
        <v>611.95000000000005</v>
      </c>
      <c r="U35" s="11">
        <f t="shared" si="0"/>
        <v>2761.2</v>
      </c>
      <c r="V35" s="11">
        <f t="shared" si="0"/>
        <v>1127.8800000000001</v>
      </c>
      <c r="W35" s="11">
        <f t="shared" si="0"/>
        <v>2984.31</v>
      </c>
      <c r="X35" s="11">
        <f t="shared" si="0"/>
        <v>1351.02</v>
      </c>
      <c r="Y35" s="11">
        <f t="shared" si="0"/>
        <v>6463.07</v>
      </c>
      <c r="Z35" s="11">
        <f t="shared" si="0"/>
        <v>465.21</v>
      </c>
      <c r="AA35" s="11">
        <f t="shared" si="0"/>
        <v>942.11</v>
      </c>
      <c r="AB35" s="11">
        <f t="shared" si="0"/>
        <v>3597.61</v>
      </c>
      <c r="AC35" s="11">
        <f t="shared" si="0"/>
        <v>1812.65</v>
      </c>
      <c r="AD35" s="11">
        <f t="shared" si="0"/>
        <v>555</v>
      </c>
      <c r="AE35" s="11">
        <f t="shared" si="0"/>
        <v>1512.7</v>
      </c>
      <c r="AF35" s="11">
        <f t="shared" si="0"/>
        <v>2597.79</v>
      </c>
      <c r="AG35" s="11">
        <f t="shared" si="0"/>
        <v>1622.75</v>
      </c>
      <c r="AH35" s="11">
        <f t="shared" si="0"/>
        <v>4354</v>
      </c>
      <c r="AI35" s="11">
        <f t="shared" si="0"/>
        <v>1698.4299999999998</v>
      </c>
      <c r="AJ35" s="11">
        <f t="shared" si="0"/>
        <v>1454.52</v>
      </c>
      <c r="AK35" s="11">
        <f t="shared" si="0"/>
        <v>2293.0500000000002</v>
      </c>
      <c r="AL35" s="11">
        <f t="shared" si="0"/>
        <v>3237.42</v>
      </c>
      <c r="AM35" s="11">
        <f t="shared" si="0"/>
        <v>2942.85</v>
      </c>
      <c r="AN35" s="11">
        <f t="shared" si="0"/>
        <v>1041.1600000000001</v>
      </c>
      <c r="AO35" s="11">
        <f t="shared" si="0"/>
        <v>1653.64</v>
      </c>
    </row>
    <row r="38" spans="1:41" x14ac:dyDescent="0.35">
      <c r="B38" t="s">
        <v>56</v>
      </c>
    </row>
    <row r="39" spans="1:41" x14ac:dyDescent="0.35">
      <c r="A39" t="s">
        <v>53</v>
      </c>
      <c r="B39" s="11">
        <f>SUM(AI35:AN35)+64</f>
        <v>12731.43</v>
      </c>
      <c r="E39" s="11"/>
    </row>
    <row r="40" spans="1:41" x14ac:dyDescent="0.35">
      <c r="A40" t="s">
        <v>54</v>
      </c>
      <c r="B40" s="11">
        <f>AO35+AH35+AG35+AF35+AE35+AD35</f>
        <v>12295.880000000001</v>
      </c>
    </row>
    <row r="41" spans="1:41" x14ac:dyDescent="0.35">
      <c r="A41" t="s">
        <v>55</v>
      </c>
      <c r="B41" s="11">
        <f>B40+B39</f>
        <v>25027.31</v>
      </c>
    </row>
    <row r="43" spans="1:41" x14ac:dyDescent="0.35">
      <c r="A43" t="s">
        <v>57</v>
      </c>
      <c r="B43" s="11">
        <f>SUM(W35:AH35)</f>
        <v>28258.22</v>
      </c>
    </row>
    <row r="44" spans="1:41" x14ac:dyDescent="0.35">
      <c r="A44" t="s">
        <v>58</v>
      </c>
      <c r="B44" s="11">
        <f>SUM(K35:V35)</f>
        <v>17809.870000000003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7E557A-3AE9-4FCC-8210-FE50DE2D52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556299-129F-4B29-B8A5-3060D17CEC74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customXml/itemProps3.xml><?xml version="1.0" encoding="utf-8"?>
<ds:datastoreItem xmlns:ds="http://schemas.openxmlformats.org/officeDocument/2006/customXml" ds:itemID="{FA18F267-9FF2-45F9-AC32-D9E854F21E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515002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James Kilbane</cp:lastModifiedBy>
  <dcterms:created xsi:type="dcterms:W3CDTF">2022-05-21T14:46:43Z</dcterms:created>
  <dcterms:modified xsi:type="dcterms:W3CDTF">2022-06-23T00:40:01Z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