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Work papers/"/>
    </mc:Choice>
  </mc:AlternateContent>
  <xr:revisionPtr revIDLastSave="77" documentId="8_{34F24FD4-8971-4592-B76A-0FB88BA27E14}" xr6:coauthVersionLast="47" xr6:coauthVersionMax="47" xr10:uidLastSave="{1E02607E-DBE4-49BC-96E6-9C9326DC46AC}"/>
  <bookViews>
    <workbookView xWindow="-110" yWindow="-110" windowWidth="19420" windowHeight="10420" xr2:uid="{49414A63-44AE-4FA0-8B6C-7BB6FB9D3A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" i="1" l="1"/>
  <c r="N6" i="1"/>
  <c r="M6" i="1"/>
  <c r="L6" i="1"/>
  <c r="J6" i="1"/>
  <c r="I6" i="1"/>
  <c r="H6" i="1"/>
  <c r="D6" i="1"/>
  <c r="F6" i="1"/>
  <c r="R7" i="1"/>
  <c r="R8" i="1"/>
  <c r="P7" i="1"/>
  <c r="P8" i="1"/>
  <c r="E6" i="1"/>
  <c r="R6" i="1" l="1"/>
  <c r="P6" i="1"/>
  <c r="J8" i="1"/>
  <c r="J7" i="1"/>
  <c r="Q8" i="1" l="1"/>
  <c r="Q7" i="1"/>
  <c r="Q6" i="1"/>
  <c r="T8" i="1" l="1"/>
  <c r="U8" i="1" s="1"/>
  <c r="S8" i="1"/>
  <c r="T7" i="1"/>
  <c r="S7" i="1"/>
  <c r="U7" i="1"/>
  <c r="V7" i="1"/>
  <c r="V6" i="1"/>
  <c r="S6" i="1"/>
  <c r="U6" i="1" s="1"/>
  <c r="W8" i="1" l="1"/>
  <c r="V8" i="1"/>
  <c r="W7" i="1"/>
  <c r="W6" i="1"/>
</calcChain>
</file>

<file path=xl/sharedStrings.xml><?xml version="1.0" encoding="utf-8"?>
<sst xmlns="http://schemas.openxmlformats.org/spreadsheetml/2006/main" count="16" uniqueCount="10">
  <si>
    <t>Single</t>
  </si>
  <si>
    <t>Married</t>
  </si>
  <si>
    <t>Health</t>
  </si>
  <si>
    <t>Vision</t>
  </si>
  <si>
    <t>Family</t>
  </si>
  <si>
    <t>Dental</t>
  </si>
  <si>
    <t>2021 Increase</t>
  </si>
  <si>
    <t>2022 increase</t>
  </si>
  <si>
    <t>Average</t>
  </si>
  <si>
    <t>Benefit cost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</si>
</sst>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0" applyNumberFormat="1"/>
    <xf numFmtId="10" fontId="0" fillId="0" borderId="0" xfId="2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164" fontId="0" fillId="0" borderId="1" xfId="2" applyNumberFormat="1" applyFont="1" applyBorder="1"/>
    <xf numFmtId="9" fontId="0" fillId="0" borderId="1" xfId="2" applyFont="1" applyBorder="1"/>
    <xf numFmtId="10" fontId="0" fillId="0" borderId="1" xfId="2" applyNumberFormat="1" applyFont="1" applyBorder="1"/>
    <xf numFmtId="9" fontId="0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01A2-B308-4DF0-9C06-E4765B6305CD}">
  <dimension ref="B1:W9"/>
  <sheetViews>
    <sheetView tabSelected="1" view="pageBreakPreview" zoomScale="60" zoomScaleNormal="100" workbookViewId="0">
      <selection activeCell="C2" sqref="C2"/>
    </sheetView>
  </sheetViews>
  <sheetFormatPr defaultRowHeight="14.5" x14ac:dyDescent="0.35"/>
  <cols>
    <col min="8" max="8" width="8.81640625" bestFit="1" customWidth="1"/>
    <col min="9" max="10" width="10.1796875" customWidth="1"/>
    <col min="17" max="17" width="10" customWidth="1"/>
    <col min="19" max="19" width="13" customWidth="1"/>
  </cols>
  <sheetData>
    <row r="1" spans="2:23" x14ac:dyDescent="0.35">
      <c r="C1" t="s">
        <v>9</v>
      </c>
      <c r="H1" s="1"/>
      <c r="I1" s="1"/>
      <c r="J1" s="1"/>
    </row>
    <row r="2" spans="2:23" x14ac:dyDescent="0.35">
      <c r="H2" s="2"/>
      <c r="I2" s="2"/>
      <c r="J2" s="2"/>
    </row>
    <row r="4" spans="2:23" x14ac:dyDescent="0.35">
      <c r="D4" s="3">
        <v>2020</v>
      </c>
      <c r="E4" s="3"/>
      <c r="F4" s="3"/>
      <c r="H4" s="3">
        <v>2021</v>
      </c>
      <c r="I4" s="3"/>
      <c r="J4" s="3"/>
      <c r="L4" s="3">
        <v>2022</v>
      </c>
      <c r="M4" s="3"/>
      <c r="N4" s="3"/>
    </row>
    <row r="5" spans="2:23" x14ac:dyDescent="0.35">
      <c r="D5" s="4" t="s">
        <v>0</v>
      </c>
      <c r="E5" s="4" t="s">
        <v>1</v>
      </c>
      <c r="F5" s="4" t="s">
        <v>4</v>
      </c>
      <c r="H5" s="4" t="s">
        <v>0</v>
      </c>
      <c r="I5" s="4" t="s">
        <v>1</v>
      </c>
      <c r="J5" s="4" t="s">
        <v>4</v>
      </c>
      <c r="L5" s="4" t="s">
        <v>0</v>
      </c>
      <c r="M5" s="4" t="s">
        <v>1</v>
      </c>
      <c r="N5" s="4" t="s">
        <v>4</v>
      </c>
      <c r="P5" s="4">
        <v>2020</v>
      </c>
      <c r="Q5" s="4">
        <v>2021</v>
      </c>
      <c r="R5" s="4">
        <v>2022</v>
      </c>
      <c r="S5" s="4" t="s">
        <v>6</v>
      </c>
      <c r="T5" s="4" t="s">
        <v>7</v>
      </c>
      <c r="U5" s="4"/>
      <c r="V5" s="4"/>
      <c r="W5" s="4" t="s">
        <v>8</v>
      </c>
    </row>
    <row r="6" spans="2:23" x14ac:dyDescent="0.35">
      <c r="B6" t="s">
        <v>2</v>
      </c>
      <c r="D6" s="4">
        <f>694.89-138.72</f>
        <v>556.16999999999996</v>
      </c>
      <c r="E6" s="4">
        <f>1667.73-358.1</f>
        <v>1309.6300000000001</v>
      </c>
      <c r="F6" s="4">
        <f>2432-522.24</f>
        <v>1909.76</v>
      </c>
      <c r="H6" s="5">
        <f>723.19-144.37</f>
        <v>578.82000000000005</v>
      </c>
      <c r="I6" s="5">
        <f>1735.65-372.68</f>
        <v>1362.97</v>
      </c>
      <c r="J6" s="5">
        <f>2531.15-543.51</f>
        <v>1987.64</v>
      </c>
      <c r="L6" s="4">
        <f>781.25-155.96</f>
        <v>625.29</v>
      </c>
      <c r="M6" s="4">
        <f>1875-402.61</f>
        <v>1472.3899999999999</v>
      </c>
      <c r="N6" s="4">
        <f>2734.37-587.15</f>
        <v>2147.2199999999998</v>
      </c>
      <c r="P6" s="4">
        <f>SUM(D6:F6)</f>
        <v>3775.5600000000004</v>
      </c>
      <c r="Q6" s="6">
        <f>H6+I6+J6</f>
        <v>3929.4300000000003</v>
      </c>
      <c r="R6" s="4">
        <f>L6+M6+N6</f>
        <v>4244.8999999999996</v>
      </c>
      <c r="S6" s="6">
        <f>Q6-P6</f>
        <v>153.86999999999989</v>
      </c>
      <c r="T6" s="6">
        <f>R6-Q6</f>
        <v>315.46999999999935</v>
      </c>
      <c r="U6" s="7">
        <f>S6/P6</f>
        <v>4.075421924164889E-2</v>
      </c>
      <c r="V6" s="8">
        <f>T6/Q6</f>
        <v>8.0283908862099421E-2</v>
      </c>
      <c r="W6" s="9">
        <f>(U6+V6)/2</f>
        <v>6.0519064051874155E-2</v>
      </c>
    </row>
    <row r="7" spans="2:23" x14ac:dyDescent="0.35">
      <c r="B7" t="s">
        <v>3</v>
      </c>
      <c r="D7" s="4">
        <v>7.04</v>
      </c>
      <c r="E7" s="4">
        <v>11.28</v>
      </c>
      <c r="F7" s="4">
        <v>18.54</v>
      </c>
      <c r="H7" s="5">
        <v>7.04</v>
      </c>
      <c r="I7" s="5">
        <v>11.28</v>
      </c>
      <c r="J7" s="5">
        <f>9.27*2</f>
        <v>18.54</v>
      </c>
      <c r="L7" s="4">
        <v>7.04</v>
      </c>
      <c r="M7" s="4">
        <v>11.28</v>
      </c>
      <c r="N7" s="4">
        <v>18.54</v>
      </c>
      <c r="P7" s="4">
        <f t="shared" ref="P7:P8" si="0">SUM(D7:F7)</f>
        <v>36.86</v>
      </c>
      <c r="Q7" s="6">
        <f t="shared" ref="Q7:Q8" si="1">H7+I7+J7</f>
        <v>36.86</v>
      </c>
      <c r="R7" s="4">
        <f t="shared" ref="R7:R8" si="2">L7+M7+N7</f>
        <v>36.86</v>
      </c>
      <c r="S7" s="6">
        <f t="shared" ref="S7:S8" si="3">Q7-P7</f>
        <v>0</v>
      </c>
      <c r="T7" s="6">
        <f t="shared" ref="T7:T8" si="4">R7-Q7</f>
        <v>0</v>
      </c>
      <c r="U7" s="7">
        <f t="shared" ref="U7:U8" si="5">T7/Q7</f>
        <v>0</v>
      </c>
      <c r="V7" s="8">
        <f t="shared" ref="V7:V8" si="6">T7/Q7</f>
        <v>0</v>
      </c>
      <c r="W7" s="8">
        <f t="shared" ref="W7:W8" si="7">(U7+V7)/2</f>
        <v>0</v>
      </c>
    </row>
    <row r="8" spans="2:23" x14ac:dyDescent="0.35">
      <c r="B8" t="s">
        <v>5</v>
      </c>
      <c r="D8" s="4">
        <v>17</v>
      </c>
      <c r="E8" s="4">
        <v>35.17</v>
      </c>
      <c r="F8" s="4">
        <v>64.03</v>
      </c>
      <c r="H8" s="5">
        <v>18.190000000000001</v>
      </c>
      <c r="I8" s="5">
        <v>37.619999999999997</v>
      </c>
      <c r="J8" s="5">
        <f>34.26*2</f>
        <v>68.52</v>
      </c>
      <c r="L8" s="4">
        <v>20.010000000000002</v>
      </c>
      <c r="M8" s="4">
        <v>41.38</v>
      </c>
      <c r="N8" s="4">
        <v>75.36</v>
      </c>
      <c r="P8" s="4">
        <f t="shared" si="0"/>
        <v>116.2</v>
      </c>
      <c r="Q8" s="6">
        <f t="shared" si="1"/>
        <v>124.33</v>
      </c>
      <c r="R8" s="4">
        <f t="shared" si="2"/>
        <v>136.75</v>
      </c>
      <c r="S8" s="6">
        <f t="shared" si="3"/>
        <v>8.1299999999999955</v>
      </c>
      <c r="T8" s="6">
        <f t="shared" si="4"/>
        <v>12.420000000000002</v>
      </c>
      <c r="U8" s="7">
        <f t="shared" si="5"/>
        <v>9.9895439556020288E-2</v>
      </c>
      <c r="V8" s="8">
        <f t="shared" si="6"/>
        <v>9.9895439556020288E-2</v>
      </c>
      <c r="W8" s="10">
        <f t="shared" si="7"/>
        <v>9.9895439556020288E-2</v>
      </c>
    </row>
    <row r="9" spans="2:23" x14ac:dyDescent="0.35">
      <c r="H9" s="4"/>
      <c r="I9" s="4"/>
      <c r="J9" s="4"/>
    </row>
  </sheetData>
  <mergeCells count="3">
    <mergeCell ref="H4:J4"/>
    <mergeCell ref="L4:N4"/>
    <mergeCell ref="D4:F4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BCF41-0029-4B28-80DD-C32846D0D0F8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BC3FE185-63E8-486C-AA04-DA9C3BA6A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8E75B0-F4BF-4A7E-87FC-A2AFFE663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2022-05-18T17:31:38Z</dcterms:created>
  <dcterms:modified xsi:type="dcterms:W3CDTF">2022-06-23T00:32:46Z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