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SC Case Filings\PSC Case 2022_00141\"/>
    </mc:Choice>
  </mc:AlternateContent>
  <xr:revisionPtr revIDLastSave="0" documentId="13_ncr:1_{5883B101-97F2-4099-9DB9-440592B249D6}" xr6:coauthVersionLast="36" xr6:coauthVersionMax="36" xr10:uidLastSave="{00000000-0000-0000-0000-000000000000}"/>
  <bookViews>
    <workbookView xWindow="360" yWindow="360" windowWidth="14850" windowHeight="8940" xr2:uid="{00000000-000D-0000-FFFF-FFFF00000000}"/>
  </bookViews>
  <sheets>
    <sheet name="A" sheetId="1" r:id="rId1"/>
    <sheet name="Sheet1" sheetId="2" r:id="rId2"/>
  </sheets>
  <definedNames>
    <definedName name="_xlnm.Print_Area" localSheetId="0">A!$A$1:$K$46</definedName>
    <definedName name="_xlnm.Print_Area">A!$A$1:$J$32</definedName>
  </definedNames>
  <calcPr calcId="191029"/>
</workbook>
</file>

<file path=xl/calcChain.xml><?xml version="1.0" encoding="utf-8"?>
<calcChain xmlns="http://schemas.openxmlformats.org/spreadsheetml/2006/main">
  <c r="C44" i="1" l="1"/>
  <c r="C46" i="1" l="1"/>
  <c r="F7" i="1" s="1"/>
  <c r="F11" i="1"/>
  <c r="I11" i="1"/>
  <c r="H15" i="1"/>
  <c r="I7" i="1" l="1"/>
  <c r="I15" i="1" s="1"/>
  <c r="F15" i="1"/>
  <c r="F13" i="1"/>
  <c r="I13" i="1" l="1"/>
  <c r="I17" i="1" s="1"/>
  <c r="I19" i="1" s="1"/>
  <c r="I21" i="1" s="1"/>
  <c r="F17" i="1"/>
  <c r="F19" i="1" s="1"/>
  <c r="F21" i="1" s="1"/>
  <c r="I23" i="1" l="1"/>
</calcChain>
</file>

<file path=xl/sharedStrings.xml><?xml version="1.0" encoding="utf-8"?>
<sst xmlns="http://schemas.openxmlformats.org/spreadsheetml/2006/main" count="30" uniqueCount="25">
  <si>
    <t>Salt River Electric Cooperative Corporation</t>
  </si>
  <si>
    <t>12-month Average Residential kwh</t>
  </si>
  <si>
    <t>Residential Rate:</t>
  </si>
  <si>
    <t>Customer Charge</t>
  </si>
  <si>
    <t>Kwh Charge</t>
  </si>
  <si>
    <t>FAC Charge</t>
  </si>
  <si>
    <t>Subtotal</t>
  </si>
  <si>
    <t>Total</t>
  </si>
  <si>
    <t>Impact</t>
  </si>
  <si>
    <t>(1)</t>
  </si>
  <si>
    <t>Actual</t>
  </si>
  <si>
    <t xml:space="preserve">              6 month</t>
  </si>
  <si>
    <t xml:space="preserve">             Recovery</t>
  </si>
  <si>
    <t>(2)</t>
  </si>
  <si>
    <t>Schedule A</t>
  </si>
  <si>
    <t>Month</t>
  </si>
  <si>
    <t>KWH</t>
  </si>
  <si>
    <t>Average</t>
  </si>
  <si>
    <t>Page 1 of 3</t>
  </si>
  <si>
    <t xml:space="preserve"> </t>
  </si>
  <si>
    <t>(1) See Schedule A Page 2 of 3</t>
  </si>
  <si>
    <t>(2) See Schedule A Page 3 of 3</t>
  </si>
  <si>
    <t>March 202022 was used as a representative month for the calculation.</t>
  </si>
  <si>
    <t>Response to Question 7</t>
  </si>
  <si>
    <t>Surcharge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</si>
</sst>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0.00000_);\(0.00000\)"/>
    <numFmt numFmtId="166" formatCode="[$$-409]#,##0.00_);\([$$-409]#,##0.00\)"/>
  </numFmts>
  <fonts count="7" x14ac:knownFonts="1">
    <font>
      <sz val="12"/>
      <name val="Arial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4"/>
      <color rgb="FF1F497D"/>
      <name val="Calibri"/>
      <family val="2"/>
    </font>
    <font>
      <sz val="14"/>
      <color rgb="FF1F497D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 applyAlignment="1"/>
    <xf numFmtId="0" fontId="1" fillId="0" borderId="0" xfId="0" applyNumberFormat="1" applyFont="1"/>
    <xf numFmtId="0" fontId="2" fillId="0" borderId="0" xfId="0" applyNumberFormat="1" applyFont="1" applyAlignment="1"/>
    <xf numFmtId="0" fontId="1" fillId="0" borderId="1" xfId="0" applyNumberFormat="1" applyFont="1" applyBorder="1"/>
    <xf numFmtId="0" fontId="2" fillId="0" borderId="1" xfId="0" applyNumberFormat="1" applyFont="1" applyBorder="1" applyAlignment="1"/>
    <xf numFmtId="0" fontId="2" fillId="0" borderId="2" xfId="0" applyNumberFormat="1" applyFont="1" applyBorder="1" applyAlignment="1"/>
    <xf numFmtId="0" fontId="1" fillId="0" borderId="2" xfId="0" applyNumberFormat="1" applyFont="1" applyBorder="1"/>
    <xf numFmtId="0" fontId="1" fillId="0" borderId="3" xfId="0" applyNumberFormat="1" applyFont="1" applyBorder="1"/>
    <xf numFmtId="0" fontId="2" fillId="0" borderId="3" xfId="0" applyNumberFormat="1" applyFont="1" applyBorder="1" applyAlignment="1"/>
    <xf numFmtId="164" fontId="1" fillId="0" borderId="0" xfId="0" applyNumberFormat="1" applyFont="1"/>
    <xf numFmtId="0" fontId="2" fillId="0" borderId="0" xfId="0" applyNumberFormat="1" applyFont="1" applyAlignment="1">
      <alignment horizontal="right"/>
    </xf>
    <xf numFmtId="3" fontId="1" fillId="0" borderId="0" xfId="0" applyNumberFormat="1" applyFont="1" applyAlignment="1"/>
    <xf numFmtId="0" fontId="3" fillId="0" borderId="0" xfId="0" applyNumberFormat="1" applyFont="1" applyAlignment="1"/>
    <xf numFmtId="165" fontId="1" fillId="0" borderId="0" xfId="0" applyNumberFormat="1" applyFont="1"/>
    <xf numFmtId="166" fontId="1" fillId="0" borderId="0" xfId="0" applyNumberFormat="1" applyFont="1"/>
    <xf numFmtId="0" fontId="2" fillId="2" borderId="0" xfId="0" applyNumberFormat="1" applyFont="1" applyFill="1" applyAlignment="1">
      <alignment horizontal="right"/>
    </xf>
    <xf numFmtId="164" fontId="1" fillId="2" borderId="0" xfId="0" applyNumberFormat="1" applyFont="1" applyFill="1"/>
    <xf numFmtId="164" fontId="1" fillId="0" borderId="0" xfId="0" applyNumberFormat="1" applyFont="1" applyFill="1"/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9" fontId="6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/>
    <xf numFmtId="0" fontId="6" fillId="0" borderId="0" xfId="0" applyFont="1" applyBorder="1" applyAlignment="1">
      <alignment vertical="center"/>
    </xf>
    <xf numFmtId="17" fontId="1" fillId="0" borderId="0" xfId="0" applyNumberFormat="1" applyFont="1" applyFill="1" applyAlignment="1"/>
    <xf numFmtId="3" fontId="1" fillId="0" borderId="0" xfId="0" applyNumberFormat="1" applyFont="1" applyFill="1" applyAlignment="1"/>
    <xf numFmtId="0" fontId="1" fillId="0" borderId="0" xfId="0" applyNumberFormat="1" applyFont="1" applyFill="1" applyAlignment="1"/>
    <xf numFmtId="10" fontId="2" fillId="3" borderId="0" xfId="0" applyNumberFormat="1" applyFont="1" applyFill="1" applyAlignment="1" applyProtection="1">
      <protection locked="0"/>
    </xf>
    <xf numFmtId="165" fontId="1" fillId="3" borderId="0" xfId="0" applyNumberFormat="1" applyFont="1" applyFill="1" applyProtection="1">
      <protection locked="0"/>
    </xf>
    <xf numFmtId="3" fontId="1" fillId="3" borderId="0" xfId="0" applyNumberFormat="1" applyFont="1" applyFill="1" applyProtection="1">
      <protection locked="0"/>
    </xf>
    <xf numFmtId="0" fontId="1" fillId="3" borderId="0" xfId="0" applyNumberFormat="1" applyFont="1" applyFill="1" applyProtection="1">
      <protection locked="0"/>
    </xf>
    <xf numFmtId="10" fontId="2" fillId="4" borderId="3" xfId="0" applyNumberFormat="1" applyFont="1" applyFill="1" applyBorder="1" applyAlignment="1">
      <alignment horizontal="right"/>
    </xf>
    <xf numFmtId="10" fontId="2" fillId="4" borderId="0" xfId="0" applyNumberFormat="1" applyFont="1" applyFill="1" applyAlignment="1" applyProtection="1">
      <protection locked="0"/>
    </xf>
    <xf numFmtId="16" fontId="1" fillId="0" borderId="0" xfId="0" applyNumberFormat="1" applyFont="1" applyAlignment="1"/>
    <xf numFmtId="0" fontId="1" fillId="3" borderId="0" xfId="0" applyNumberFormat="1" applyFont="1" applyFill="1" applyAlignment="1"/>
    <xf numFmtId="0" fontId="2" fillId="3" borderId="0" xfId="0" applyNumberFormat="1" applyFont="1" applyFill="1" applyAlignme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5"/>
  <sheetViews>
    <sheetView tabSelected="1" view="pageLayout" topLeftCell="L47" zoomScaleNormal="91" workbookViewId="0">
      <selection activeCell="L16" sqref="L16"/>
    </sheetView>
  </sheetViews>
  <sheetFormatPr defaultColWidth="9.6640625" defaultRowHeight="15.75" x14ac:dyDescent="0.25"/>
  <cols>
    <col min="1" max="2" width="9.6640625" style="1" customWidth="1"/>
    <col min="3" max="3" width="10.5546875" style="1" customWidth="1"/>
    <col min="4" max="4" width="3.6640625" style="1" customWidth="1"/>
    <col min="5" max="6" width="9.6640625" style="1" customWidth="1"/>
    <col min="7" max="7" width="3.6640625" style="1" customWidth="1"/>
    <col min="8" max="18" width="9.6640625" style="1"/>
    <col min="19" max="19" width="17.33203125" style="1" bestFit="1" customWidth="1"/>
    <col min="20" max="20" width="11.44140625" style="1" bestFit="1" customWidth="1"/>
    <col min="21" max="21" width="17" style="1" bestFit="1" customWidth="1"/>
    <col min="22" max="22" width="13" style="1" bestFit="1" customWidth="1"/>
    <col min="23" max="25" width="9.6640625" style="1"/>
    <col min="26" max="26" width="16.33203125" style="1" customWidth="1"/>
    <col min="27" max="27" width="16.6640625" style="1" customWidth="1"/>
    <col min="28" max="16384" width="9.6640625" style="1"/>
  </cols>
  <sheetData>
    <row r="1" spans="1:10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 t="s">
        <v>14</v>
      </c>
    </row>
    <row r="2" spans="1:10" x14ac:dyDescent="0.25">
      <c r="A2" s="2"/>
      <c r="B2" s="1" t="s">
        <v>23</v>
      </c>
      <c r="C2" s="3"/>
      <c r="J2" s="13" t="s">
        <v>18</v>
      </c>
    </row>
    <row r="3" spans="1:10" x14ac:dyDescent="0.25">
      <c r="A3" s="2"/>
      <c r="J3" s="13" t="s">
        <v>19</v>
      </c>
    </row>
    <row r="4" spans="1:10" x14ac:dyDescent="0.25">
      <c r="A4" s="2"/>
      <c r="F4" s="4"/>
      <c r="G4" s="5" t="s">
        <v>11</v>
      </c>
      <c r="H4" s="6"/>
      <c r="I4" s="7"/>
      <c r="J4" s="8"/>
    </row>
    <row r="5" spans="1:10" x14ac:dyDescent="0.25">
      <c r="A5" s="2"/>
      <c r="F5" s="8" t="s">
        <v>10</v>
      </c>
      <c r="G5" s="9" t="s">
        <v>12</v>
      </c>
      <c r="H5" s="3"/>
      <c r="J5" s="8"/>
    </row>
    <row r="6" spans="1:10" x14ac:dyDescent="0.25">
      <c r="A6" s="2"/>
      <c r="F6" s="7"/>
      <c r="G6" s="4"/>
      <c r="H6" s="7"/>
      <c r="I6" s="7"/>
      <c r="J6" s="8"/>
    </row>
    <row r="7" spans="1:10" x14ac:dyDescent="0.25">
      <c r="A7" s="2"/>
      <c r="B7" s="3" t="s">
        <v>1</v>
      </c>
      <c r="C7" s="3"/>
      <c r="F7" s="29">
        <f>+C46</f>
        <v>1275.1666666666667</v>
      </c>
      <c r="G7" s="8"/>
      <c r="I7" s="12">
        <f>F7</f>
        <v>1275.1666666666667</v>
      </c>
      <c r="J7" s="8"/>
    </row>
    <row r="8" spans="1:10" x14ac:dyDescent="0.25">
      <c r="A8" s="2"/>
      <c r="G8" s="8"/>
      <c r="J8" s="8"/>
    </row>
    <row r="9" spans="1:10" x14ac:dyDescent="0.25">
      <c r="A9" s="2"/>
      <c r="B9" s="3" t="s">
        <v>2</v>
      </c>
      <c r="C9" s="3"/>
      <c r="G9" s="8"/>
      <c r="J9" s="8"/>
    </row>
    <row r="10" spans="1:10" x14ac:dyDescent="0.25">
      <c r="A10" s="2"/>
      <c r="G10" s="8"/>
      <c r="J10" s="8"/>
    </row>
    <row r="11" spans="1:10" x14ac:dyDescent="0.25">
      <c r="A11" s="2"/>
      <c r="B11" s="1" t="s">
        <v>3</v>
      </c>
      <c r="E11" s="30">
        <v>9.1999999999999993</v>
      </c>
      <c r="F11" s="1">
        <f>E11</f>
        <v>9.1999999999999993</v>
      </c>
      <c r="G11" s="8"/>
      <c r="I11" s="1">
        <f>E11</f>
        <v>9.1999999999999993</v>
      </c>
      <c r="J11" s="8"/>
    </row>
    <row r="12" spans="1:10" x14ac:dyDescent="0.25">
      <c r="A12" s="2"/>
      <c r="G12" s="8"/>
      <c r="J12" s="8"/>
    </row>
    <row r="13" spans="1:10" x14ac:dyDescent="0.25">
      <c r="A13" s="2"/>
      <c r="B13" s="1" t="s">
        <v>4</v>
      </c>
      <c r="E13" s="30">
        <v>7.8490000000000004E-2</v>
      </c>
      <c r="F13" s="10">
        <f>(F7*E13)</f>
        <v>100.08783166666667</v>
      </c>
      <c r="G13" s="8"/>
      <c r="I13" s="10">
        <f>(I7*E13)</f>
        <v>100.08783166666667</v>
      </c>
      <c r="J13" s="8"/>
    </row>
    <row r="14" spans="1:10" x14ac:dyDescent="0.25">
      <c r="A14" s="2"/>
      <c r="G14" s="8"/>
      <c r="J14" s="8"/>
    </row>
    <row r="15" spans="1:10" x14ac:dyDescent="0.25">
      <c r="A15" s="2"/>
      <c r="B15" s="1" t="s">
        <v>5</v>
      </c>
      <c r="E15" s="28">
        <v>-2.1299999999999999E-3</v>
      </c>
      <c r="F15" s="15">
        <f>(F7*E15)</f>
        <v>-2.7161050000000002</v>
      </c>
      <c r="G15" s="8"/>
      <c r="H15" s="14">
        <f>E15</f>
        <v>-2.1299999999999999E-3</v>
      </c>
      <c r="I15" s="15">
        <f>(I7*H15)</f>
        <v>-2.7161050000000002</v>
      </c>
      <c r="J15" s="8"/>
    </row>
    <row r="16" spans="1:10" x14ac:dyDescent="0.25">
      <c r="A16" s="2"/>
      <c r="G16" s="8"/>
      <c r="J16" s="8"/>
    </row>
    <row r="17" spans="1:10" x14ac:dyDescent="0.25">
      <c r="A17" s="2"/>
      <c r="B17" s="1" t="s">
        <v>6</v>
      </c>
      <c r="F17" s="10">
        <f>SUM(F11:F15)</f>
        <v>106.57172666666668</v>
      </c>
      <c r="G17" s="8"/>
      <c r="I17" s="10">
        <f>SUM(I11:I15)</f>
        <v>106.57172666666668</v>
      </c>
      <c r="J17" s="8"/>
    </row>
    <row r="18" spans="1:10" x14ac:dyDescent="0.25">
      <c r="A18" s="2"/>
      <c r="G18" s="8"/>
      <c r="J18" s="8"/>
    </row>
    <row r="19" spans="1:10" x14ac:dyDescent="0.25">
      <c r="A19" s="11"/>
      <c r="B19" s="34" t="s">
        <v>24</v>
      </c>
      <c r="C19" s="35"/>
      <c r="D19" s="16" t="s">
        <v>9</v>
      </c>
      <c r="E19" s="27">
        <v>0.1089</v>
      </c>
      <c r="F19" s="17">
        <f>(F17*E19)</f>
        <v>11.605661034000001</v>
      </c>
      <c r="G19" s="31" t="s">
        <v>13</v>
      </c>
      <c r="H19" s="32">
        <v>0.1234</v>
      </c>
      <c r="I19" s="18">
        <f>(I17*H19)</f>
        <v>13.150951070666668</v>
      </c>
      <c r="J19" s="8"/>
    </row>
    <row r="20" spans="1:10" x14ac:dyDescent="0.25">
      <c r="A20" s="2"/>
      <c r="G20" s="8"/>
      <c r="J20" s="8"/>
    </row>
    <row r="21" spans="1:10" x14ac:dyDescent="0.25">
      <c r="A21" s="2"/>
      <c r="B21" s="1" t="s">
        <v>7</v>
      </c>
      <c r="F21" s="10">
        <f>(F19+F17)</f>
        <v>118.17738770066669</v>
      </c>
      <c r="G21" s="8"/>
      <c r="I21" s="10">
        <f>(I19+I17)</f>
        <v>119.72267773733334</v>
      </c>
      <c r="J21" s="8"/>
    </row>
    <row r="22" spans="1:10" x14ac:dyDescent="0.25">
      <c r="A22" s="2"/>
      <c r="G22" s="8"/>
      <c r="J22" s="8"/>
    </row>
    <row r="23" spans="1:10" x14ac:dyDescent="0.25">
      <c r="A23" s="2"/>
      <c r="B23" s="1" t="s">
        <v>8</v>
      </c>
      <c r="G23" s="8"/>
      <c r="I23" s="15">
        <f>(I21-F21)</f>
        <v>1.5452900366666569</v>
      </c>
      <c r="J23" s="8"/>
    </row>
    <row r="24" spans="1:10" x14ac:dyDescent="0.25">
      <c r="A24" s="2"/>
    </row>
    <row r="25" spans="1:10" x14ac:dyDescent="0.25">
      <c r="A25" s="2"/>
    </row>
    <row r="26" spans="1:10" x14ac:dyDescent="0.25">
      <c r="A26" s="2"/>
      <c r="B26" s="1" t="s">
        <v>20</v>
      </c>
      <c r="C26" s="3"/>
    </row>
    <row r="27" spans="1:10" x14ac:dyDescent="0.25">
      <c r="A27" s="2"/>
      <c r="B27" s="1" t="s">
        <v>21</v>
      </c>
      <c r="C27" s="3"/>
    </row>
    <row r="28" spans="1:10" x14ac:dyDescent="0.25">
      <c r="A28" s="2"/>
      <c r="B28" s="1" t="s">
        <v>22</v>
      </c>
      <c r="C28" s="3"/>
    </row>
    <row r="29" spans="1:10" x14ac:dyDescent="0.25">
      <c r="A29" s="2"/>
    </row>
    <row r="30" spans="1:10" x14ac:dyDescent="0.25">
      <c r="A30" s="2"/>
      <c r="B30" s="1" t="s">
        <v>15</v>
      </c>
      <c r="C30" s="1" t="s">
        <v>16</v>
      </c>
    </row>
    <row r="31" spans="1:10" x14ac:dyDescent="0.25">
      <c r="A31" s="2"/>
      <c r="B31" s="24">
        <v>44166</v>
      </c>
      <c r="C31" s="25">
        <v>1515</v>
      </c>
    </row>
    <row r="32" spans="1:10" x14ac:dyDescent="0.25">
      <c r="A32" s="2"/>
      <c r="B32" s="24">
        <v>44197</v>
      </c>
      <c r="C32" s="25">
        <v>1729</v>
      </c>
    </row>
    <row r="33" spans="2:29" x14ac:dyDescent="0.25">
      <c r="B33" s="24">
        <v>44228</v>
      </c>
      <c r="C33" s="25">
        <v>1773</v>
      </c>
      <c r="L33" s="1" t="s">
        <v>19</v>
      </c>
      <c r="M33" s="1" t="s">
        <v>19</v>
      </c>
    </row>
    <row r="34" spans="2:29" x14ac:dyDescent="0.25">
      <c r="B34" s="24">
        <v>44256</v>
      </c>
      <c r="C34" s="25">
        <v>1060</v>
      </c>
      <c r="L34" s="1" t="s">
        <v>19</v>
      </c>
    </row>
    <row r="35" spans="2:29" x14ac:dyDescent="0.25">
      <c r="B35" s="24">
        <v>44287</v>
      </c>
      <c r="C35" s="25">
        <v>908</v>
      </c>
    </row>
    <row r="36" spans="2:29" x14ac:dyDescent="0.25">
      <c r="B36" s="24">
        <v>44317</v>
      </c>
      <c r="C36" s="25">
        <v>967</v>
      </c>
    </row>
    <row r="37" spans="2:29" ht="18.75" x14ac:dyDescent="0.25">
      <c r="B37" s="24">
        <v>44348</v>
      </c>
      <c r="C37" s="25">
        <v>1259</v>
      </c>
      <c r="S37" s="36"/>
      <c r="T37" s="36"/>
      <c r="U37" s="36"/>
      <c r="V37" s="36"/>
      <c r="W37" s="19"/>
      <c r="Y37" s="36"/>
      <c r="Z37" s="36"/>
      <c r="AA37" s="36"/>
      <c r="AB37" s="36"/>
      <c r="AC37" s="19"/>
    </row>
    <row r="38" spans="2:29" ht="18.75" x14ac:dyDescent="0.25">
      <c r="B38" s="24">
        <v>44378</v>
      </c>
      <c r="C38" s="25">
        <v>1409</v>
      </c>
      <c r="S38" s="37"/>
      <c r="T38" s="37"/>
      <c r="U38" s="37"/>
      <c r="V38" s="19"/>
      <c r="W38" s="19"/>
      <c r="Y38" s="37"/>
      <c r="Z38" s="37"/>
      <c r="AA38" s="37"/>
      <c r="AB38" s="19"/>
      <c r="AC38" s="19"/>
    </row>
    <row r="39" spans="2:29" x14ac:dyDescent="0.25">
      <c r="B39" s="24">
        <v>44409</v>
      </c>
      <c r="C39" s="25">
        <v>1431</v>
      </c>
      <c r="S39" s="19"/>
      <c r="T39" s="19"/>
      <c r="U39" s="19"/>
      <c r="V39" s="19"/>
      <c r="W39" s="19"/>
      <c r="Y39" s="19"/>
      <c r="Z39" s="19"/>
      <c r="AA39" s="19"/>
      <c r="AB39" s="19"/>
      <c r="AC39" s="19"/>
    </row>
    <row r="40" spans="2:29" ht="18.75" x14ac:dyDescent="0.25">
      <c r="B40" s="24">
        <v>44440</v>
      </c>
      <c r="C40" s="25">
        <v>1148</v>
      </c>
      <c r="S40" s="19"/>
      <c r="T40" s="23"/>
      <c r="U40" s="23"/>
      <c r="V40" s="23"/>
      <c r="W40" s="23"/>
      <c r="Y40" s="19"/>
      <c r="Z40" s="20"/>
      <c r="AA40" s="20"/>
      <c r="AB40" s="20"/>
      <c r="AC40" s="20"/>
    </row>
    <row r="41" spans="2:29" x14ac:dyDescent="0.25">
      <c r="B41" s="24">
        <v>44470</v>
      </c>
      <c r="C41" s="25">
        <v>946</v>
      </c>
      <c r="S41" s="19"/>
      <c r="T41" s="19"/>
      <c r="U41" s="19"/>
      <c r="V41" s="19"/>
      <c r="W41" s="19"/>
      <c r="Y41" s="19"/>
      <c r="Z41" s="19"/>
      <c r="AA41" s="19"/>
      <c r="AB41" s="19"/>
      <c r="AC41" s="19"/>
    </row>
    <row r="42" spans="2:29" ht="18.75" x14ac:dyDescent="0.25">
      <c r="B42" s="24">
        <v>44501</v>
      </c>
      <c r="C42" s="25">
        <v>1157</v>
      </c>
      <c r="H42" s="33"/>
      <c r="S42" s="23"/>
      <c r="T42" s="23"/>
      <c r="U42" s="23"/>
      <c r="V42" s="23"/>
      <c r="W42" s="21"/>
      <c r="Y42" s="20"/>
      <c r="Z42" s="20"/>
      <c r="AA42" s="20"/>
      <c r="AB42" s="20"/>
      <c r="AC42" s="21"/>
    </row>
    <row r="43" spans="2:29" ht="18.75" x14ac:dyDescent="0.25">
      <c r="B43" s="26"/>
      <c r="C43" s="25" t="s">
        <v>19</v>
      </c>
      <c r="S43" s="23"/>
      <c r="T43" s="23"/>
      <c r="U43" s="23"/>
      <c r="V43" s="23"/>
      <c r="W43" s="21"/>
      <c r="Y43" s="20"/>
      <c r="Z43" s="20"/>
      <c r="AA43" s="20"/>
      <c r="AB43" s="20"/>
      <c r="AC43" s="21"/>
    </row>
    <row r="44" spans="2:29" ht="18.75" x14ac:dyDescent="0.25">
      <c r="B44" s="26" t="s">
        <v>7</v>
      </c>
      <c r="C44" s="25">
        <f>SUM(C31:C43)</f>
        <v>15302</v>
      </c>
      <c r="S44" s="23"/>
      <c r="T44" s="23"/>
      <c r="U44" s="23"/>
      <c r="V44" s="23"/>
      <c r="W44" s="21"/>
      <c r="Y44" s="20"/>
      <c r="Z44" s="20"/>
      <c r="AA44" s="20"/>
      <c r="AB44" s="20"/>
      <c r="AC44" s="21"/>
    </row>
    <row r="45" spans="2:29" ht="18.75" x14ac:dyDescent="0.25">
      <c r="B45" s="26"/>
      <c r="C45" s="26"/>
      <c r="S45" s="23"/>
      <c r="T45" s="23"/>
      <c r="U45" s="23"/>
      <c r="V45" s="23"/>
      <c r="W45" s="21"/>
      <c r="Y45" s="20"/>
      <c r="Z45" s="20"/>
      <c r="AA45" s="20"/>
      <c r="AB45" s="20"/>
      <c r="AC45" s="21"/>
    </row>
    <row r="46" spans="2:29" ht="18.75" x14ac:dyDescent="0.25">
      <c r="B46" s="26" t="s">
        <v>17</v>
      </c>
      <c r="C46" s="25">
        <f>(C44/12)</f>
        <v>1275.1666666666667</v>
      </c>
      <c r="S46" s="23"/>
      <c r="T46" s="23"/>
      <c r="U46" s="23"/>
      <c r="V46" s="23"/>
      <c r="W46" s="21"/>
      <c r="Y46" s="20"/>
      <c r="Z46" s="20"/>
      <c r="AA46" s="20"/>
      <c r="AB46" s="20"/>
      <c r="AC46" s="21"/>
    </row>
    <row r="47" spans="2:29" ht="18.75" x14ac:dyDescent="0.25">
      <c r="S47" s="23"/>
      <c r="T47" s="23"/>
      <c r="U47" s="23"/>
      <c r="V47" s="23"/>
      <c r="W47" s="21"/>
      <c r="Y47" s="20"/>
      <c r="Z47" s="20"/>
      <c r="AA47" s="20"/>
      <c r="AB47" s="20"/>
      <c r="AC47" s="21"/>
    </row>
    <row r="48" spans="2:29" ht="18.75" x14ac:dyDescent="0.25">
      <c r="S48" s="23"/>
      <c r="T48" s="23"/>
      <c r="U48" s="23"/>
      <c r="V48" s="23"/>
      <c r="W48" s="21"/>
      <c r="Y48" s="20"/>
      <c r="Z48" s="20"/>
      <c r="AA48" s="20"/>
      <c r="AB48" s="20"/>
      <c r="AC48" s="21"/>
    </row>
    <row r="49" spans="19:29" ht="18.75" x14ac:dyDescent="0.25">
      <c r="S49" s="23"/>
      <c r="T49" s="23"/>
      <c r="U49" s="23"/>
      <c r="V49" s="23"/>
      <c r="W49" s="21"/>
      <c r="Y49" s="20"/>
      <c r="Z49" s="20"/>
      <c r="AA49" s="20"/>
      <c r="AB49" s="20"/>
      <c r="AC49" s="21"/>
    </row>
    <row r="50" spans="19:29" ht="18.75" x14ac:dyDescent="0.25">
      <c r="S50" s="23"/>
      <c r="T50" s="23"/>
      <c r="U50" s="23"/>
      <c r="V50" s="23"/>
      <c r="W50" s="21"/>
      <c r="Y50" s="20"/>
      <c r="Z50" s="20"/>
      <c r="AA50" s="20"/>
      <c r="AB50" s="20"/>
      <c r="AC50" s="21"/>
    </row>
    <row r="51" spans="19:29" ht="18.75" x14ac:dyDescent="0.25">
      <c r="S51" s="23"/>
      <c r="T51" s="23"/>
      <c r="U51" s="23"/>
      <c r="V51" s="23"/>
      <c r="W51" s="21"/>
      <c r="Y51" s="20"/>
      <c r="Z51" s="20"/>
      <c r="AA51" s="20"/>
      <c r="AB51" s="20"/>
      <c r="AC51" s="21"/>
    </row>
    <row r="52" spans="19:29" ht="18.75" x14ac:dyDescent="0.25">
      <c r="S52" s="23"/>
      <c r="T52" s="23"/>
      <c r="U52" s="23"/>
      <c r="V52" s="23"/>
      <c r="W52" s="21"/>
      <c r="Y52" s="20"/>
      <c r="Z52" s="20"/>
      <c r="AA52" s="20"/>
      <c r="AB52" s="20"/>
      <c r="AC52" s="21"/>
    </row>
    <row r="53" spans="19:29" ht="18.75" x14ac:dyDescent="0.25">
      <c r="S53" s="23"/>
      <c r="T53" s="23"/>
      <c r="U53" s="23"/>
      <c r="V53" s="23"/>
      <c r="W53" s="21"/>
      <c r="Y53" s="20"/>
      <c r="Z53" s="20"/>
      <c r="AA53" s="20"/>
      <c r="AB53" s="20"/>
      <c r="AC53" s="21"/>
    </row>
    <row r="54" spans="19:29" ht="18.75" x14ac:dyDescent="0.25">
      <c r="S54" s="23"/>
      <c r="T54" s="23"/>
      <c r="U54" s="23"/>
      <c r="V54" s="23"/>
      <c r="W54" s="21"/>
      <c r="Y54" s="20"/>
      <c r="Z54" s="20"/>
      <c r="AA54" s="20"/>
      <c r="AB54" s="20"/>
      <c r="AC54" s="21"/>
    </row>
    <row r="55" spans="19:29" ht="18.75" x14ac:dyDescent="0.25">
      <c r="S55" s="23"/>
      <c r="T55" s="23"/>
      <c r="U55" s="23"/>
      <c r="V55" s="23"/>
      <c r="W55" s="21"/>
      <c r="Y55" s="20"/>
      <c r="Z55" s="20"/>
      <c r="AA55" s="20"/>
      <c r="AB55" s="20"/>
      <c r="AC55" s="21"/>
    </row>
    <row r="56" spans="19:29" ht="18.75" x14ac:dyDescent="0.25">
      <c r="S56" s="23"/>
      <c r="T56" s="23"/>
      <c r="U56" s="23"/>
      <c r="V56" s="23"/>
      <c r="W56" s="21"/>
      <c r="Y56" s="20"/>
      <c r="Z56" s="20"/>
      <c r="AA56" s="20"/>
      <c r="AB56" s="20"/>
      <c r="AC56" s="21"/>
    </row>
    <row r="57" spans="19:29" ht="18.75" x14ac:dyDescent="0.25">
      <c r="S57" s="23"/>
      <c r="T57" s="23"/>
      <c r="U57" s="23"/>
      <c r="V57" s="23"/>
      <c r="W57" s="21"/>
      <c r="Y57" s="20"/>
      <c r="Z57" s="20"/>
      <c r="AA57" s="20"/>
      <c r="AB57" s="20"/>
      <c r="AC57" s="21"/>
    </row>
    <row r="58" spans="19:29" ht="18.75" x14ac:dyDescent="0.25">
      <c r="S58" s="23"/>
      <c r="T58" s="23"/>
      <c r="U58" s="23"/>
      <c r="V58" s="23"/>
      <c r="W58" s="21"/>
      <c r="Y58" s="20"/>
      <c r="Z58" s="20"/>
      <c r="AA58" s="20"/>
      <c r="AB58" s="20"/>
      <c r="AC58" s="21"/>
    </row>
    <row r="59" spans="19:29" ht="18.75" x14ac:dyDescent="0.25">
      <c r="S59" s="23"/>
      <c r="T59" s="23"/>
      <c r="U59" s="23"/>
      <c r="V59" s="23"/>
      <c r="W59" s="21"/>
      <c r="Y59" s="20"/>
      <c r="Z59" s="20"/>
      <c r="AA59" s="20"/>
      <c r="AB59" s="20"/>
      <c r="AC59" s="21"/>
    </row>
    <row r="60" spans="19:29" ht="18.75" x14ac:dyDescent="0.25">
      <c r="S60" s="23"/>
      <c r="T60" s="23"/>
      <c r="U60" s="23"/>
      <c r="V60" s="23"/>
      <c r="W60" s="21"/>
      <c r="Y60" s="20"/>
      <c r="Z60" s="20"/>
      <c r="AA60" s="20"/>
      <c r="AB60" s="20"/>
      <c r="AC60" s="21"/>
    </row>
    <row r="61" spans="19:29" ht="18.75" x14ac:dyDescent="0.25">
      <c r="S61" s="23"/>
      <c r="T61" s="23"/>
      <c r="U61" s="23"/>
      <c r="V61" s="23"/>
      <c r="W61" s="21"/>
      <c r="Y61" s="20"/>
      <c r="Z61" s="20"/>
      <c r="AA61" s="20"/>
      <c r="AB61" s="20"/>
      <c r="AC61" s="21"/>
    </row>
    <row r="62" spans="19:29" ht="18.75" x14ac:dyDescent="0.25">
      <c r="S62" s="23"/>
      <c r="T62" s="23"/>
      <c r="U62" s="23"/>
      <c r="V62" s="23"/>
      <c r="W62" s="21"/>
      <c r="Y62" s="20"/>
      <c r="Z62" s="20"/>
      <c r="AA62" s="20"/>
      <c r="AB62" s="20"/>
      <c r="AC62" s="21"/>
    </row>
    <row r="63" spans="19:29" ht="18.75" x14ac:dyDescent="0.25">
      <c r="S63" s="23"/>
      <c r="T63" s="23"/>
      <c r="U63" s="23"/>
      <c r="V63" s="23"/>
      <c r="W63" s="21"/>
      <c r="Y63" s="20"/>
      <c r="Z63" s="20"/>
      <c r="AA63" s="20"/>
      <c r="AB63" s="20"/>
      <c r="AC63" s="21"/>
    </row>
    <row r="64" spans="19:29" ht="18.75" x14ac:dyDescent="0.25">
      <c r="S64" s="23"/>
      <c r="T64" s="23"/>
      <c r="U64" s="23"/>
      <c r="V64" s="23"/>
      <c r="W64" s="21"/>
      <c r="Y64" s="20"/>
      <c r="Z64" s="20"/>
      <c r="AA64" s="20"/>
      <c r="AB64" s="20"/>
      <c r="AC64" s="21"/>
    </row>
    <row r="65" spans="25:29" x14ac:dyDescent="0.25">
      <c r="Y65" s="22"/>
      <c r="Z65" s="22"/>
      <c r="AA65" s="22"/>
      <c r="AB65" s="22"/>
      <c r="AC65" s="22"/>
    </row>
  </sheetData>
  <mergeCells count="4">
    <mergeCell ref="S37:V37"/>
    <mergeCell ref="S38:U38"/>
    <mergeCell ref="Y37:AB37"/>
    <mergeCell ref="Y38:AA38"/>
  </mergeCells>
  <pageMargins left="0.5" right="0.5" top="1.5" bottom="0.5" header="0" footer="0"/>
  <pageSetup scale="84" orientation="portrait" r:id="rId1"/>
  <headerFooter alignWithMargins="0">
    <oddFooter>&amp;RPage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Sheet1</vt:lpstr>
      <vt:lpstr>A!Print_Area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Eddie Boone</dc:creator>
  <cp:lastModifiedBy>Diana K. Edwards</cp:lastModifiedBy>
  <cp:lastPrinted>2022-06-20T19:08:47Z</cp:lastPrinted>
  <dcterms:created xsi:type="dcterms:W3CDTF">2014-03-24T13:27:57Z</dcterms:created>
  <dcterms:modified xsi:type="dcterms:W3CDTF">2022-06-23T20:23:12Z</dcterms:modified>
</cp:coreProperties>
</file>