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kpccoop-my.sharepoint.com/personal/jacob_watson_ekpc_coop/Documents/Desktop/"/>
    </mc:Choice>
  </mc:AlternateContent>
  <xr:revisionPtr revIDLastSave="9" documentId="13_ncr:1_{21AC9B4B-7D6F-48AE-85B0-D28B42271E8B}" xr6:coauthVersionLast="47" xr6:coauthVersionMax="47" xr10:uidLastSave="{BE6D5109-5BD8-436F-87C2-E990D6726E3B}"/>
  <bookViews>
    <workbookView xWindow="240" yWindow="5370" windowWidth="38700" windowHeight="15285" xr2:uid="{324C60B2-57F1-40E4-9C66-E558EB4572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I18" i="1" s="1"/>
  <c r="D41" i="1"/>
  <c r="D64" i="1"/>
  <c r="I64" i="1" s="1"/>
  <c r="D87" i="1"/>
  <c r="I87" i="1" s="1"/>
  <c r="D110" i="1"/>
  <c r="E110" i="1" s="1"/>
  <c r="F64" i="1"/>
  <c r="E64" i="1"/>
  <c r="I41" i="1"/>
  <c r="H41" i="1"/>
  <c r="G41" i="1"/>
  <c r="F41" i="1"/>
  <c r="E18" i="1"/>
  <c r="E41" i="1"/>
  <c r="E87" i="1" l="1"/>
  <c r="F87" i="1"/>
  <c r="G87" i="1"/>
  <c r="H87" i="1"/>
  <c r="G64" i="1"/>
  <c r="H64" i="1"/>
  <c r="H18" i="1"/>
  <c r="G18" i="1"/>
  <c r="F18" i="1"/>
  <c r="D31" i="1"/>
  <c r="D30" i="1"/>
  <c r="D26" i="1"/>
  <c r="D25" i="1"/>
  <c r="D22" i="1"/>
  <c r="D27" i="1" s="1"/>
  <c r="D32" i="1" s="1"/>
  <c r="D20" i="1"/>
  <c r="A124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F106" i="1" l="1"/>
  <c r="F114" i="1" s="1"/>
  <c r="F119" i="1" s="1"/>
  <c r="F124" i="1" s="1"/>
  <c r="E106" i="1"/>
  <c r="E114" i="1" s="1"/>
  <c r="E119" i="1" s="1"/>
  <c r="E124" i="1" s="1"/>
  <c r="D106" i="1"/>
  <c r="D114" i="1" s="1"/>
  <c r="D119" i="1" s="1"/>
  <c r="D124" i="1" s="1"/>
  <c r="H6" i="1" s="1"/>
  <c r="H9" i="1" s="1"/>
  <c r="I83" i="1"/>
  <c r="I91" i="1" s="1"/>
  <c r="I96" i="1" s="1"/>
  <c r="I101" i="1" s="1"/>
  <c r="H83" i="1"/>
  <c r="H91" i="1" s="1"/>
  <c r="H96" i="1" s="1"/>
  <c r="H101" i="1" s="1"/>
  <c r="G83" i="1"/>
  <c r="G91" i="1" s="1"/>
  <c r="G96" i="1" s="1"/>
  <c r="G101" i="1" s="1"/>
  <c r="F83" i="1"/>
  <c r="F89" i="1" s="1"/>
  <c r="F94" i="1" s="1"/>
  <c r="F99" i="1" s="1"/>
  <c r="E83" i="1"/>
  <c r="E89" i="1" s="1"/>
  <c r="E94" i="1" s="1"/>
  <c r="E99" i="1" s="1"/>
  <c r="D83" i="1"/>
  <c r="D89" i="1" s="1"/>
  <c r="D94" i="1" s="1"/>
  <c r="D99" i="1" s="1"/>
  <c r="I60" i="1"/>
  <c r="I67" i="1" s="1"/>
  <c r="I72" i="1" s="1"/>
  <c r="I77" i="1" s="1"/>
  <c r="H60" i="1"/>
  <c r="H67" i="1" s="1"/>
  <c r="H72" i="1" s="1"/>
  <c r="H77" i="1" s="1"/>
  <c r="G60" i="1"/>
  <c r="G67" i="1" s="1"/>
  <c r="G72" i="1" s="1"/>
  <c r="G77" i="1" s="1"/>
  <c r="F60" i="1"/>
  <c r="F68" i="1" s="1"/>
  <c r="F73" i="1" s="1"/>
  <c r="F78" i="1" s="1"/>
  <c r="E60" i="1"/>
  <c r="E68" i="1" s="1"/>
  <c r="E73" i="1" s="1"/>
  <c r="E78" i="1" s="1"/>
  <c r="D60" i="1"/>
  <c r="D68" i="1" s="1"/>
  <c r="D73" i="1" s="1"/>
  <c r="D78" i="1" s="1"/>
  <c r="I37" i="1"/>
  <c r="I45" i="1" s="1"/>
  <c r="I50" i="1" s="1"/>
  <c r="I55" i="1" s="1"/>
  <c r="H37" i="1"/>
  <c r="H44" i="1" s="1"/>
  <c r="H49" i="1" s="1"/>
  <c r="H54" i="1" s="1"/>
  <c r="G37" i="1"/>
  <c r="G44" i="1" s="1"/>
  <c r="G49" i="1" s="1"/>
  <c r="G54" i="1" s="1"/>
  <c r="F37" i="1"/>
  <c r="F43" i="1" s="1"/>
  <c r="F48" i="1" s="1"/>
  <c r="F53" i="1" s="1"/>
  <c r="E37" i="1"/>
  <c r="E43" i="1" s="1"/>
  <c r="E48" i="1" s="1"/>
  <c r="E53" i="1" s="1"/>
  <c r="D37" i="1"/>
  <c r="D43" i="1" s="1"/>
  <c r="D48" i="1" s="1"/>
  <c r="D53" i="1" s="1"/>
  <c r="I14" i="1"/>
  <c r="I21" i="1" s="1"/>
  <c r="I26" i="1" s="1"/>
  <c r="I31" i="1" s="1"/>
  <c r="H14" i="1"/>
  <c r="H20" i="1" s="1"/>
  <c r="H25" i="1" s="1"/>
  <c r="H30" i="1" s="1"/>
  <c r="G14" i="1"/>
  <c r="G21" i="1" s="1"/>
  <c r="G26" i="1" s="1"/>
  <c r="G31" i="1" s="1"/>
  <c r="F14" i="1"/>
  <c r="F22" i="1" s="1"/>
  <c r="F27" i="1" s="1"/>
  <c r="F32" i="1" s="1"/>
  <c r="E14" i="1"/>
  <c r="E22" i="1" s="1"/>
  <c r="E27" i="1" s="1"/>
  <c r="E32" i="1" s="1"/>
  <c r="D14" i="1"/>
  <c r="G68" i="1" l="1"/>
  <c r="G73" i="1" s="1"/>
  <c r="G78" i="1" s="1"/>
  <c r="D67" i="1"/>
  <c r="D72" i="1" s="1"/>
  <c r="D77" i="1" s="1"/>
  <c r="G22" i="1"/>
  <c r="G27" i="1" s="1"/>
  <c r="G32" i="1" s="1"/>
  <c r="D66" i="1"/>
  <c r="D71" i="1" s="1"/>
  <c r="D76" i="1" s="1"/>
  <c r="I89" i="1"/>
  <c r="I94" i="1" s="1"/>
  <c r="I99" i="1" s="1"/>
  <c r="E44" i="1"/>
  <c r="E49" i="1" s="1"/>
  <c r="E54" i="1" s="1"/>
  <c r="D90" i="1"/>
  <c r="D95" i="1" s="1"/>
  <c r="D100" i="1" s="1"/>
  <c r="D44" i="1"/>
  <c r="D49" i="1" s="1"/>
  <c r="D54" i="1" s="1"/>
  <c r="D91" i="1"/>
  <c r="D96" i="1" s="1"/>
  <c r="D101" i="1" s="1"/>
  <c r="E90" i="1"/>
  <c r="E95" i="1" s="1"/>
  <c r="E100" i="1" s="1"/>
  <c r="E45" i="1"/>
  <c r="E50" i="1" s="1"/>
  <c r="E55" i="1" s="1"/>
  <c r="E91" i="1"/>
  <c r="E96" i="1" s="1"/>
  <c r="E101" i="1" s="1"/>
  <c r="G90" i="1"/>
  <c r="G95" i="1" s="1"/>
  <c r="G100" i="1" s="1"/>
  <c r="D21" i="1"/>
  <c r="H90" i="1"/>
  <c r="H95" i="1" s="1"/>
  <c r="H100" i="1" s="1"/>
  <c r="H68" i="1"/>
  <c r="H73" i="1" s="1"/>
  <c r="H78" i="1" s="1"/>
  <c r="I90" i="1"/>
  <c r="I95" i="1" s="1"/>
  <c r="I100" i="1" s="1"/>
  <c r="I68" i="1"/>
  <c r="I73" i="1" s="1"/>
  <c r="I78" i="1" s="1"/>
  <c r="G45" i="1"/>
  <c r="G50" i="1" s="1"/>
  <c r="G55" i="1" s="1"/>
  <c r="H45" i="1"/>
  <c r="H50" i="1" s="1"/>
  <c r="H55" i="1" s="1"/>
  <c r="D112" i="1"/>
  <c r="D117" i="1" s="1"/>
  <c r="D122" i="1" s="1"/>
  <c r="D113" i="1"/>
  <c r="D118" i="1" s="1"/>
  <c r="D123" i="1" s="1"/>
  <c r="G89" i="1"/>
  <c r="G94" i="1" s="1"/>
  <c r="G99" i="1" s="1"/>
  <c r="F91" i="1"/>
  <c r="F96" i="1" s="1"/>
  <c r="F101" i="1" s="1"/>
  <c r="F45" i="1"/>
  <c r="F50" i="1" s="1"/>
  <c r="F55" i="1" s="1"/>
  <c r="F44" i="1"/>
  <c r="F49" i="1" s="1"/>
  <c r="F54" i="1" s="1"/>
  <c r="G43" i="1"/>
  <c r="G48" i="1" s="1"/>
  <c r="G53" i="1" s="1"/>
  <c r="H43" i="1"/>
  <c r="H48" i="1" s="1"/>
  <c r="H53" i="1" s="1"/>
  <c r="I22" i="1"/>
  <c r="I27" i="1" s="1"/>
  <c r="I32" i="1" s="1"/>
  <c r="H89" i="1"/>
  <c r="H94" i="1" s="1"/>
  <c r="H99" i="1" s="1"/>
  <c r="F90" i="1"/>
  <c r="F95" i="1" s="1"/>
  <c r="F100" i="1" s="1"/>
  <c r="H22" i="1"/>
  <c r="H27" i="1" s="1"/>
  <c r="H32" i="1" s="1"/>
  <c r="I43" i="1"/>
  <c r="I48" i="1" s="1"/>
  <c r="I53" i="1" s="1"/>
  <c r="I44" i="1"/>
  <c r="I49" i="1" s="1"/>
  <c r="I54" i="1" s="1"/>
  <c r="D45" i="1"/>
  <c r="D50" i="1" s="1"/>
  <c r="D55" i="1" s="1"/>
  <c r="E20" i="1"/>
  <c r="E25" i="1" s="1"/>
  <c r="E30" i="1" s="1"/>
  <c r="E66" i="1"/>
  <c r="E71" i="1" s="1"/>
  <c r="E76" i="1" s="1"/>
  <c r="E113" i="1"/>
  <c r="E118" i="1" s="1"/>
  <c r="E123" i="1" s="1"/>
  <c r="E112" i="1"/>
  <c r="E117" i="1" s="1"/>
  <c r="E122" i="1" s="1"/>
  <c r="G20" i="1"/>
  <c r="G25" i="1" s="1"/>
  <c r="G30" i="1" s="1"/>
  <c r="E67" i="1"/>
  <c r="E72" i="1" s="1"/>
  <c r="E77" i="1" s="1"/>
  <c r="I20" i="1"/>
  <c r="I25" i="1" s="1"/>
  <c r="I30" i="1" s="1"/>
  <c r="I66" i="1"/>
  <c r="I71" i="1" s="1"/>
  <c r="I76" i="1" s="1"/>
  <c r="F21" i="1"/>
  <c r="F26" i="1" s="1"/>
  <c r="F31" i="1" s="1"/>
  <c r="F67" i="1"/>
  <c r="F72" i="1" s="1"/>
  <c r="F77" i="1" s="1"/>
  <c r="F113" i="1"/>
  <c r="F118" i="1" s="1"/>
  <c r="F123" i="1" s="1"/>
  <c r="F112" i="1"/>
  <c r="F117" i="1" s="1"/>
  <c r="F122" i="1" s="1"/>
  <c r="G66" i="1"/>
  <c r="G71" i="1" s="1"/>
  <c r="G76" i="1" s="1"/>
  <c r="E21" i="1"/>
  <c r="E26" i="1" s="1"/>
  <c r="E31" i="1" s="1"/>
  <c r="F20" i="1"/>
  <c r="F25" i="1" s="1"/>
  <c r="F30" i="1" s="1"/>
  <c r="H66" i="1"/>
  <c r="H71" i="1" s="1"/>
  <c r="H76" i="1" s="1"/>
  <c r="H21" i="1"/>
  <c r="H26" i="1" s="1"/>
  <c r="H31" i="1" s="1"/>
  <c r="F66" i="1"/>
  <c r="F71" i="1" s="1"/>
  <c r="F76" i="1" s="1"/>
  <c r="H5" i="1" l="1"/>
  <c r="H4" i="1"/>
  <c r="G6" i="1"/>
  <c r="G5" i="1"/>
  <c r="G4" i="1"/>
  <c r="F6" i="1"/>
  <c r="F5" i="1"/>
  <c r="F4" i="1"/>
  <c r="E6" i="1"/>
  <c r="E5" i="1"/>
  <c r="E4" i="1"/>
  <c r="D6" i="1"/>
  <c r="D5" i="1"/>
  <c r="D4" i="1"/>
  <c r="I4" i="1" l="1"/>
  <c r="I6" i="1"/>
  <c r="I5" i="1"/>
  <c r="H8" i="1"/>
  <c r="G8" i="1" l="1"/>
  <c r="E8" i="1"/>
  <c r="D9" i="1"/>
  <c r="F9" i="1"/>
  <c r="F8" i="1"/>
  <c r="E9" i="1"/>
  <c r="G9" i="1"/>
  <c r="D8" i="1"/>
  <c r="I8" i="1" s="1"/>
  <c r="I9" i="1" l="1"/>
</calcChain>
</file>

<file path=xl/sharedStrings.xml><?xml version="1.0" encoding="utf-8"?>
<sst xmlns="http://schemas.openxmlformats.org/spreadsheetml/2006/main" count="153" uniqueCount="58">
  <si>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</si>
  <si>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</si>
  <si>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</si>
  <si>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</si>
  <si>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</si>
  <si>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</si>
  <si>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</si>
  <si>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</si>
  <si>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</si>
  <si>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</si>
  <si>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</si>
  <si>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</si>
  <si>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</si>
  <si>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</si>
  <si>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</si>
  <si>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</si>
  <si>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</si>
  <si>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</si>
  <si>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</si>
  <si>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</si>
  <si>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</si>
  <si>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</si>
  <si>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</si>
  <si>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</si>
  <si>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</si>
  <si>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</si>
  <si>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</si>
  <si>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Rate Base</t>
  </si>
  <si>
    <t>6-months ending May '22</t>
  </si>
  <si>
    <t>6-months ending November '22</t>
  </si>
  <si>
    <t>6-months ending May '23</t>
  </si>
  <si>
    <t>6-months ending November '23</t>
  </si>
  <si>
    <t>6-month review ending May 2022</t>
  </si>
  <si>
    <t>6-month review ending November 2022</t>
  </si>
  <si>
    <t>6-month review ending May 2023</t>
  </si>
  <si>
    <t>6-month review ending November 2023</t>
  </si>
  <si>
    <t>3-months of 6-month review ending May 2024</t>
  </si>
  <si>
    <t>Rate Base / 12</t>
  </si>
  <si>
    <t>Return on Rate Base (RORB)</t>
  </si>
  <si>
    <t>Historic</t>
  </si>
  <si>
    <t>Rate of Return
(ROR)</t>
  </si>
  <si>
    <t>Operating Expenses (OE)</t>
  </si>
  <si>
    <t>Member System Allocation Ratio for the Month</t>
  </si>
  <si>
    <t>Difference
(over)/under</t>
  </si>
  <si>
    <t>Total</t>
  </si>
  <si>
    <t>3 months of the 
6-months ending May '24</t>
  </si>
  <si>
    <t>Sub-Total E(m)</t>
  </si>
  <si>
    <t>ESC to Recover from Member Systems (line 10)</t>
  </si>
  <si>
    <t>Summary of ROR Impact on ESC Recovery</t>
  </si>
  <si>
    <t>Proposed Rate of Return by Period</t>
  </si>
  <si>
    <t>6-months ending May '22
Rate as of 11/30/21</t>
  </si>
  <si>
    <t>6-months ending May '23
Rate as of 11/30/22</t>
  </si>
  <si>
    <t>6-months ending November '22
Rate as of 5/31/22</t>
  </si>
  <si>
    <t>6-months ending November '23
Rate as of 5/31/23</t>
  </si>
  <si>
    <t>Order - 2022-00141</t>
  </si>
  <si>
    <t>Proposed</t>
  </si>
  <si>
    <t>2022-00141 - Rehearing - ROR Proposal.xlsx</t>
  </si>
  <si>
    <t>3-months of the 
6-months ending May '24
Rate as of 11/30/23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</si>
</sst>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%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00_);_(&quot;$&quot;* \(#,##0.000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164" fontId="0" fillId="0" borderId="0" xfId="2" applyNumberFormat="1" applyFont="1"/>
    <xf numFmtId="165" fontId="0" fillId="0" borderId="0" xfId="1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165" fontId="0" fillId="0" borderId="5" xfId="1" applyNumberFormat="1" applyFont="1" applyBorder="1"/>
    <xf numFmtId="165" fontId="0" fillId="0" borderId="6" xfId="1" applyNumberFormat="1" applyFont="1" applyBorder="1"/>
    <xf numFmtId="0" fontId="0" fillId="0" borderId="6" xfId="0" applyBorder="1"/>
    <xf numFmtId="164" fontId="0" fillId="0" borderId="6" xfId="2" applyNumberFormat="1" applyFont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165" fontId="0" fillId="0" borderId="7" xfId="1" applyNumberFormat="1" applyFont="1" applyBorder="1"/>
    <xf numFmtId="165" fontId="0" fillId="0" borderId="13" xfId="1" applyNumberFormat="1" applyFont="1" applyBorder="1"/>
    <xf numFmtId="165" fontId="0" fillId="0" borderId="14" xfId="1" applyNumberFormat="1" applyFont="1" applyBorder="1"/>
    <xf numFmtId="0" fontId="0" fillId="0" borderId="13" xfId="0" applyBorder="1"/>
    <xf numFmtId="0" fontId="0" fillId="0" borderId="14" xfId="0" applyBorder="1"/>
    <xf numFmtId="164" fontId="0" fillId="0" borderId="13" xfId="2" applyNumberFormat="1" applyFont="1" applyBorder="1" applyAlignment="1">
      <alignment horizontal="center" vertical="center"/>
    </xf>
    <xf numFmtId="164" fontId="0" fillId="0" borderId="14" xfId="2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165" fontId="0" fillId="0" borderId="14" xfId="1" applyNumberFormat="1" applyFont="1" applyBorder="1" applyAlignment="1">
      <alignment horizontal="center" vertical="center"/>
    </xf>
    <xf numFmtId="165" fontId="0" fillId="0" borderId="15" xfId="1" applyNumberFormat="1" applyFont="1" applyBorder="1"/>
    <xf numFmtId="165" fontId="0" fillId="0" borderId="16" xfId="1" applyNumberFormat="1" applyFont="1" applyBorder="1"/>
    <xf numFmtId="165" fontId="0" fillId="0" borderId="17" xfId="1" applyNumberFormat="1" applyFont="1" applyBorder="1"/>
    <xf numFmtId="164" fontId="0" fillId="0" borderId="13" xfId="2" applyNumberFormat="1" applyFont="1" applyBorder="1" applyAlignment="1">
      <alignment vertical="center"/>
    </xf>
    <xf numFmtId="164" fontId="0" fillId="0" borderId="6" xfId="2" applyNumberFormat="1" applyFont="1" applyBorder="1" applyAlignment="1">
      <alignment vertical="center"/>
    </xf>
    <xf numFmtId="164" fontId="0" fillId="0" borderId="14" xfId="2" applyNumberFormat="1" applyFont="1" applyBorder="1" applyAlignment="1">
      <alignment vertical="center"/>
    </xf>
    <xf numFmtId="165" fontId="0" fillId="0" borderId="14" xfId="0" applyNumberFormat="1" applyBorder="1"/>
    <xf numFmtId="165" fontId="0" fillId="0" borderId="17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19" xfId="0" quotePrefix="1" applyBorder="1" applyAlignment="1">
      <alignment horizontal="center"/>
    </xf>
    <xf numFmtId="0" fontId="0" fillId="0" borderId="18" xfId="0" quotePrefix="1" applyBorder="1" applyAlignment="1">
      <alignment horizontal="center"/>
    </xf>
    <xf numFmtId="0" fontId="0" fillId="0" borderId="20" xfId="0" quotePrefix="1" applyBorder="1" applyAlignment="1">
      <alignment horizontal="center"/>
    </xf>
    <xf numFmtId="0" fontId="0" fillId="0" borderId="8" xfId="0" applyBorder="1" applyAlignment="1">
      <alignment horizontal="right"/>
    </xf>
    <xf numFmtId="165" fontId="0" fillId="0" borderId="11" xfId="1" applyNumberFormat="1" applyFont="1" applyBorder="1"/>
    <xf numFmtId="0" fontId="0" fillId="0" borderId="21" xfId="0" applyBorder="1" applyAlignment="1">
      <alignment horizontal="right"/>
    </xf>
    <xf numFmtId="164" fontId="0" fillId="0" borderId="19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0" fillId="0" borderId="1" xfId="0" applyBorder="1" applyAlignment="1">
      <alignment horizontal="right" wrapText="1"/>
    </xf>
    <xf numFmtId="164" fontId="0" fillId="0" borderId="22" xfId="2" applyNumberFormat="1" applyFont="1" applyBorder="1" applyAlignment="1">
      <alignment vertical="center"/>
    </xf>
    <xf numFmtId="164" fontId="0" fillId="0" borderId="7" xfId="2" applyNumberFormat="1" applyFont="1" applyBorder="1" applyAlignment="1">
      <alignment vertical="center"/>
    </xf>
    <xf numFmtId="0" fontId="0" fillId="0" borderId="21" xfId="0" applyBorder="1" applyAlignment="1">
      <alignment horizontal="right" wrapText="1"/>
    </xf>
    <xf numFmtId="165" fontId="0" fillId="0" borderId="19" xfId="1" applyNumberFormat="1" applyFont="1" applyBorder="1" applyAlignment="1">
      <alignment vertical="center"/>
    </xf>
    <xf numFmtId="165" fontId="0" fillId="0" borderId="18" xfId="1" applyNumberFormat="1" applyFont="1" applyBorder="1" applyAlignment="1">
      <alignment vertical="center"/>
    </xf>
    <xf numFmtId="165" fontId="0" fillId="0" borderId="22" xfId="1" applyNumberFormat="1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10" fontId="0" fillId="0" borderId="11" xfId="2" applyNumberFormat="1" applyFont="1" applyBorder="1"/>
    <xf numFmtId="10" fontId="0" fillId="0" borderId="5" xfId="2" applyNumberFormat="1" applyFont="1" applyBorder="1"/>
    <xf numFmtId="0" fontId="0" fillId="0" borderId="8" xfId="0" applyFill="1" applyBorder="1" applyAlignment="1">
      <alignment horizontal="right" wrapText="1"/>
    </xf>
    <xf numFmtId="165" fontId="0" fillId="0" borderId="19" xfId="1" applyNumberFormat="1" applyFont="1" applyBorder="1"/>
    <xf numFmtId="165" fontId="0" fillId="0" borderId="18" xfId="1" applyNumberFormat="1" applyFont="1" applyBorder="1"/>
    <xf numFmtId="0" fontId="0" fillId="0" borderId="1" xfId="0" applyBorder="1" applyAlignment="1">
      <alignment horizontal="right"/>
    </xf>
    <xf numFmtId="165" fontId="0" fillId="0" borderId="22" xfId="1" applyNumberFormat="1" applyFont="1" applyBorder="1"/>
    <xf numFmtId="165" fontId="0" fillId="0" borderId="12" xfId="1" applyNumberFormat="1" applyFont="1" applyBorder="1"/>
    <xf numFmtId="164" fontId="0" fillId="0" borderId="20" xfId="0" applyNumberFormat="1" applyBorder="1" applyAlignment="1">
      <alignment vertical="center"/>
    </xf>
    <xf numFmtId="164" fontId="0" fillId="0" borderId="23" xfId="2" applyNumberFormat="1" applyFont="1" applyBorder="1" applyAlignment="1">
      <alignment vertical="center"/>
    </xf>
    <xf numFmtId="165" fontId="0" fillId="0" borderId="20" xfId="1" applyNumberFormat="1" applyFont="1" applyBorder="1" applyAlignment="1">
      <alignment vertical="center"/>
    </xf>
    <xf numFmtId="165" fontId="0" fillId="0" borderId="23" xfId="1" applyNumberFormat="1" applyFont="1" applyBorder="1" applyAlignment="1">
      <alignment horizontal="center" vertical="center"/>
    </xf>
    <xf numFmtId="10" fontId="0" fillId="0" borderId="12" xfId="2" applyNumberFormat="1" applyFont="1" applyBorder="1"/>
    <xf numFmtId="165" fontId="0" fillId="0" borderId="20" xfId="1" applyNumberFormat="1" applyFont="1" applyBorder="1"/>
    <xf numFmtId="0" fontId="0" fillId="0" borderId="6" xfId="0" applyBorder="1" applyAlignment="1">
      <alignment horizontal="center" vertical="center" wrapText="1"/>
    </xf>
    <xf numFmtId="0" fontId="0" fillId="0" borderId="27" xfId="0" applyBorder="1"/>
    <xf numFmtId="0" fontId="0" fillId="0" borderId="21" xfId="0" applyBorder="1"/>
    <xf numFmtId="164" fontId="0" fillId="0" borderId="27" xfId="2" applyNumberFormat="1" applyFont="1" applyBorder="1" applyAlignment="1">
      <alignment horizontal="center" vertical="center"/>
    </xf>
    <xf numFmtId="164" fontId="0" fillId="0" borderId="21" xfId="2" applyNumberFormat="1" applyFont="1" applyBorder="1" applyAlignment="1">
      <alignment horizontal="center" vertical="center"/>
    </xf>
    <xf numFmtId="0" fontId="0" fillId="0" borderId="28" xfId="0" applyBorder="1"/>
    <xf numFmtId="164" fontId="0" fillId="0" borderId="28" xfId="2" applyNumberFormat="1" applyFont="1" applyBorder="1" applyAlignment="1">
      <alignment horizontal="center" vertical="center"/>
    </xf>
    <xf numFmtId="165" fontId="0" fillId="0" borderId="20" xfId="0" applyNumberFormat="1" applyBorder="1"/>
    <xf numFmtId="165" fontId="0" fillId="0" borderId="23" xfId="0" applyNumberFormat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8" xfId="0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A90C1-87A2-4ED9-ABCD-935DA6109514}">
  <dimension ref="A1:AF124"/>
  <sheetViews>
    <sheetView tabSelected="1" zoomScaleNormal="100" workbookViewId="0">
      <selection activeCell="M9" sqref="M9"/>
    </sheetView>
  </sheetViews>
  <sheetFormatPr defaultRowHeight="15" x14ac:dyDescent="0.25"/>
  <cols>
    <col min="1" max="1" width="4" bestFit="1" customWidth="1"/>
    <col min="2" max="2" width="17.140625" customWidth="1"/>
    <col min="3" max="3" width="25.5703125" customWidth="1"/>
    <col min="4" max="4" width="16.28515625" bestFit="1" customWidth="1"/>
    <col min="5" max="5" width="15.7109375" customWidth="1"/>
    <col min="6" max="6" width="16.28515625" bestFit="1" customWidth="1"/>
    <col min="7" max="8" width="16.7109375" customWidth="1"/>
    <col min="9" max="9" width="16.28515625" bestFit="1" customWidth="1"/>
    <col min="10" max="10" width="4.28515625" customWidth="1"/>
    <col min="11" max="11" width="18.7109375" customWidth="1"/>
    <col min="12" max="12" width="16.85546875" customWidth="1"/>
    <col min="13" max="13" width="17.85546875" customWidth="1"/>
    <col min="14" max="14" width="17" customWidth="1"/>
    <col min="15" max="15" width="18.140625" customWidth="1"/>
    <col min="16" max="30" width="16.28515625" bestFit="1" customWidth="1"/>
    <col min="31" max="31" width="12.5703125" bestFit="1" customWidth="1"/>
    <col min="32" max="32" width="12.28515625" bestFit="1" customWidth="1"/>
  </cols>
  <sheetData>
    <row r="1" spans="1:15" ht="15.75" thickBot="1" x14ac:dyDescent="0.3">
      <c r="A1">
        <v>1</v>
      </c>
      <c r="B1" t="s">
        <v>56</v>
      </c>
    </row>
    <row r="2" spans="1:15" x14ac:dyDescent="0.25">
      <c r="A2">
        <f>+A1+1</f>
        <v>2</v>
      </c>
      <c r="D2" s="88" t="s">
        <v>48</v>
      </c>
      <c r="E2" s="89"/>
      <c r="F2" s="89"/>
      <c r="G2" s="89"/>
      <c r="H2" s="89"/>
      <c r="I2" s="90"/>
      <c r="K2" s="82" t="s">
        <v>49</v>
      </c>
      <c r="L2" s="83"/>
      <c r="M2" s="83"/>
      <c r="N2" s="83"/>
      <c r="O2" s="84"/>
    </row>
    <row r="3" spans="1:15" ht="60" x14ac:dyDescent="0.25">
      <c r="A3">
        <f t="shared" ref="A3:A75" si="0">+A2+1</f>
        <v>3</v>
      </c>
      <c r="D3" s="70" t="s">
        <v>28</v>
      </c>
      <c r="E3" s="61" t="s">
        <v>29</v>
      </c>
      <c r="F3" s="61" t="s">
        <v>30</v>
      </c>
      <c r="G3" s="61" t="s">
        <v>31</v>
      </c>
      <c r="H3" s="61" t="s">
        <v>45</v>
      </c>
      <c r="I3" s="71" t="s">
        <v>44</v>
      </c>
      <c r="K3" s="76" t="s">
        <v>50</v>
      </c>
      <c r="L3" s="75" t="s">
        <v>52</v>
      </c>
      <c r="M3" s="75" t="s">
        <v>51</v>
      </c>
      <c r="N3" s="75" t="s">
        <v>53</v>
      </c>
      <c r="O3" s="77" t="s">
        <v>57</v>
      </c>
    </row>
    <row r="4" spans="1:15" ht="15.75" thickBot="1" x14ac:dyDescent="0.3">
      <c r="A4">
        <f t="shared" si="0"/>
        <v>4</v>
      </c>
      <c r="B4" s="93" t="s">
        <v>47</v>
      </c>
      <c r="C4" s="36" t="s">
        <v>39</v>
      </c>
      <c r="D4" s="50">
        <f>SUM(D30:I30)</f>
        <v>73778899.683351025</v>
      </c>
      <c r="E4" s="51">
        <f>SUM(D53:I53)</f>
        <v>75095138.74495548</v>
      </c>
      <c r="F4" s="51">
        <f>SUM(D76:I76)</f>
        <v>75948595.377474695</v>
      </c>
      <c r="G4" s="51">
        <f>SUM(D99:I99)</f>
        <v>74346770.188266277</v>
      </c>
      <c r="H4" s="51">
        <f>SUM(D122:F122)</f>
        <v>38159133.967604436</v>
      </c>
      <c r="I4" s="68">
        <f>SUM(D4:H4)</f>
        <v>337328537.96165198</v>
      </c>
      <c r="K4" s="78">
        <v>4.8939999999999997E-2</v>
      </c>
      <c r="L4" s="79">
        <v>4.9180000000000001E-2</v>
      </c>
      <c r="M4" s="79">
        <v>6.164E-2</v>
      </c>
      <c r="N4" s="79">
        <v>6.7466500000000013E-2</v>
      </c>
      <c r="O4" s="80">
        <v>6.4811500000000008E-2</v>
      </c>
    </row>
    <row r="5" spans="1:15" x14ac:dyDescent="0.25">
      <c r="A5">
        <f t="shared" si="0"/>
        <v>5</v>
      </c>
      <c r="B5" s="94"/>
      <c r="C5" s="29" t="s">
        <v>54</v>
      </c>
      <c r="D5" s="13">
        <f>SUM(D31:I31)</f>
        <v>72977601.542151555</v>
      </c>
      <c r="E5" s="8">
        <f>SUM(D54:I54)</f>
        <v>74307456.160632327</v>
      </c>
      <c r="F5" s="8">
        <f>SUM(D77:I77)</f>
        <v>75182250.563336939</v>
      </c>
      <c r="G5" s="8">
        <f>SUM(D100:I100)</f>
        <v>73606129.429708868</v>
      </c>
      <c r="H5" s="8">
        <f>SUM(D123:F123)</f>
        <v>37917332.942366987</v>
      </c>
      <c r="I5" s="27">
        <f t="shared" ref="I5:I8" si="1">SUM(D5:H5)</f>
        <v>333990770.63819671</v>
      </c>
    </row>
    <row r="6" spans="1:15" x14ac:dyDescent="0.25">
      <c r="A6">
        <f t="shared" si="0"/>
        <v>6</v>
      </c>
      <c r="B6" s="95"/>
      <c r="C6" s="52" t="s">
        <v>55</v>
      </c>
      <c r="D6" s="53">
        <f>SUM(D32:I32)</f>
        <v>72977601.542151555</v>
      </c>
      <c r="E6" s="12">
        <f>SUM(D55:I55)</f>
        <v>74402453.055224046</v>
      </c>
      <c r="F6" s="12">
        <f>SUM(D78:I78)</f>
        <v>80072993.849542677</v>
      </c>
      <c r="G6" s="12">
        <f>SUM(D101:I101)</f>
        <v>80501346.019364089</v>
      </c>
      <c r="H6" s="12">
        <f>SUM(D124:F124)</f>
        <v>39845848.003701732</v>
      </c>
      <c r="I6" s="69">
        <f t="shared" si="1"/>
        <v>347800242.46998411</v>
      </c>
    </row>
    <row r="7" spans="1:15" x14ac:dyDescent="0.25">
      <c r="A7">
        <f t="shared" si="0"/>
        <v>7</v>
      </c>
      <c r="D7" s="15"/>
      <c r="E7" s="9"/>
      <c r="F7" s="9"/>
      <c r="G7" s="9"/>
      <c r="H7" s="9"/>
      <c r="I7" s="16"/>
    </row>
    <row r="8" spans="1:15" x14ac:dyDescent="0.25">
      <c r="A8">
        <f t="shared" si="0"/>
        <v>8</v>
      </c>
      <c r="B8" s="93" t="s">
        <v>43</v>
      </c>
      <c r="C8" s="36" t="s">
        <v>54</v>
      </c>
      <c r="D8" s="50">
        <f>D5-$D$4</f>
        <v>-801298.14119946957</v>
      </c>
      <c r="E8" s="51">
        <f>E5-$E$4</f>
        <v>-787682.5843231529</v>
      </c>
      <c r="F8" s="51">
        <f>F5-$F$4</f>
        <v>-766344.81413775682</v>
      </c>
      <c r="G8" s="51">
        <f>G5-$G$4</f>
        <v>-740640.75855740905</v>
      </c>
      <c r="H8" s="51">
        <f>H5-$H$4</f>
        <v>-241801.02523744851</v>
      </c>
      <c r="I8" s="68">
        <f t="shared" si="1"/>
        <v>-3337767.3234552369</v>
      </c>
      <c r="K8" s="74"/>
      <c r="L8" s="74"/>
      <c r="M8" s="74"/>
    </row>
    <row r="9" spans="1:15" ht="15.75" thickBot="1" x14ac:dyDescent="0.3">
      <c r="A9">
        <f t="shared" si="0"/>
        <v>9</v>
      </c>
      <c r="B9" s="95"/>
      <c r="C9" s="52" t="s">
        <v>55</v>
      </c>
      <c r="D9" s="21">
        <f>D6-$D$4</f>
        <v>-801298.14119946957</v>
      </c>
      <c r="E9" s="22">
        <f>E6-$E$4</f>
        <v>-692685.68973143399</v>
      </c>
      <c r="F9" s="22">
        <f>F6-$F$4</f>
        <v>4124398.472067982</v>
      </c>
      <c r="G9" s="22">
        <f>G6-$G$4</f>
        <v>6154575.8310978115</v>
      </c>
      <c r="H9" s="22">
        <f>H6-$H$4</f>
        <v>1686714.0360972956</v>
      </c>
      <c r="I9" s="28">
        <f>SUM(D9:H9)</f>
        <v>10471704.508332185</v>
      </c>
      <c r="K9" s="2"/>
      <c r="L9" s="73"/>
      <c r="M9" s="72"/>
    </row>
    <row r="10" spans="1:15" ht="15.75" thickBot="1" x14ac:dyDescent="0.3">
      <c r="A10">
        <f t="shared" si="0"/>
        <v>10</v>
      </c>
      <c r="B10" s="5"/>
      <c r="C10" s="6"/>
      <c r="D10" s="2"/>
      <c r="E10" s="2"/>
      <c r="F10" s="2"/>
      <c r="G10" s="2"/>
      <c r="H10" s="2"/>
    </row>
    <row r="11" spans="1:15" x14ac:dyDescent="0.25">
      <c r="A11">
        <f t="shared" si="0"/>
        <v>11</v>
      </c>
      <c r="D11" s="82" t="s">
        <v>32</v>
      </c>
      <c r="E11" s="83"/>
      <c r="F11" s="83"/>
      <c r="G11" s="83"/>
      <c r="H11" s="83"/>
      <c r="I11" s="84"/>
      <c r="M11" s="72"/>
    </row>
    <row r="12" spans="1:15" x14ac:dyDescent="0.25">
      <c r="A12">
        <f t="shared" si="0"/>
        <v>12</v>
      </c>
      <c r="D12" s="31" t="s">
        <v>0</v>
      </c>
      <c r="E12" s="32" t="s">
        <v>1</v>
      </c>
      <c r="F12" s="32" t="s">
        <v>2</v>
      </c>
      <c r="G12" s="32" t="s">
        <v>3</v>
      </c>
      <c r="H12" s="32" t="s">
        <v>4</v>
      </c>
      <c r="I12" s="33" t="s">
        <v>5</v>
      </c>
    </row>
    <row r="13" spans="1:15" x14ac:dyDescent="0.25">
      <c r="A13">
        <f t="shared" si="0"/>
        <v>13</v>
      </c>
      <c r="C13" s="34" t="s">
        <v>27</v>
      </c>
      <c r="D13" s="35">
        <v>823713239</v>
      </c>
      <c r="E13" s="7">
        <v>830551318</v>
      </c>
      <c r="F13" s="7">
        <v>827207848</v>
      </c>
      <c r="G13" s="7">
        <v>823974509</v>
      </c>
      <c r="H13" s="7">
        <v>820363869</v>
      </c>
      <c r="I13" s="54">
        <v>816903061</v>
      </c>
    </row>
    <row r="14" spans="1:15" x14ac:dyDescent="0.25">
      <c r="A14">
        <f t="shared" si="0"/>
        <v>14</v>
      </c>
      <c r="C14" s="34" t="s">
        <v>37</v>
      </c>
      <c r="D14" s="35">
        <f>D13/12</f>
        <v>68642769.916666672</v>
      </c>
      <c r="E14" s="7">
        <f t="shared" ref="E14:I14" si="2">E13/12</f>
        <v>69212609.833333328</v>
      </c>
      <c r="F14" s="7">
        <f t="shared" si="2"/>
        <v>68933987.333333328</v>
      </c>
      <c r="G14" s="7">
        <f t="shared" si="2"/>
        <v>68664542.416666672</v>
      </c>
      <c r="H14" s="7">
        <f t="shared" si="2"/>
        <v>68363655.75</v>
      </c>
      <c r="I14" s="54">
        <f t="shared" si="2"/>
        <v>68075255.083333328</v>
      </c>
    </row>
    <row r="15" spans="1:15" x14ac:dyDescent="0.25">
      <c r="A15">
        <f t="shared" si="0"/>
        <v>15</v>
      </c>
      <c r="C15" s="6"/>
      <c r="D15" s="15"/>
      <c r="E15" s="9"/>
      <c r="F15" s="9"/>
      <c r="G15" s="9"/>
      <c r="H15" s="9"/>
      <c r="I15" s="16"/>
    </row>
    <row r="16" spans="1:15" x14ac:dyDescent="0.25">
      <c r="A16">
        <f t="shared" si="0"/>
        <v>16</v>
      </c>
      <c r="B16" s="85" t="s">
        <v>40</v>
      </c>
      <c r="C16" s="36" t="s">
        <v>39</v>
      </c>
      <c r="D16" s="37">
        <v>5.0930000000000003E-2</v>
      </c>
      <c r="E16" s="38">
        <v>5.0930000000000003E-2</v>
      </c>
      <c r="F16" s="38">
        <v>5.0930000000000003E-2</v>
      </c>
      <c r="G16" s="38">
        <v>5.0930000000000003E-2</v>
      </c>
      <c r="H16" s="38">
        <v>5.0930000000000003E-2</v>
      </c>
      <c r="I16" s="55">
        <v>5.0930000000000003E-2</v>
      </c>
    </row>
    <row r="17" spans="1:32" x14ac:dyDescent="0.25">
      <c r="A17">
        <f t="shared" si="0"/>
        <v>17</v>
      </c>
      <c r="B17" s="91"/>
      <c r="C17" s="29" t="s">
        <v>54</v>
      </c>
      <c r="D17" s="24">
        <v>4.8939999999999997E-2</v>
      </c>
      <c r="E17" s="25">
        <v>4.8939999999999997E-2</v>
      </c>
      <c r="F17" s="25">
        <v>4.8939999999999997E-2</v>
      </c>
      <c r="G17" s="25">
        <v>4.8939999999999997E-2</v>
      </c>
      <c r="H17" s="25">
        <v>4.8939999999999997E-2</v>
      </c>
      <c r="I17" s="26">
        <v>4.8939999999999997E-2</v>
      </c>
      <c r="AE17" s="1"/>
    </row>
    <row r="18" spans="1:32" x14ac:dyDescent="0.25">
      <c r="A18">
        <f t="shared" si="0"/>
        <v>18</v>
      </c>
      <c r="B18" s="92"/>
      <c r="C18" s="39" t="s">
        <v>55</v>
      </c>
      <c r="D18" s="40">
        <f>$K$4</f>
        <v>4.8939999999999997E-2</v>
      </c>
      <c r="E18" s="41">
        <f>$D$18</f>
        <v>4.8939999999999997E-2</v>
      </c>
      <c r="F18" s="41">
        <f t="shared" ref="F18:I18" si="3">$D$18</f>
        <v>4.8939999999999997E-2</v>
      </c>
      <c r="G18" s="41">
        <f t="shared" si="3"/>
        <v>4.8939999999999997E-2</v>
      </c>
      <c r="H18" s="41">
        <f t="shared" si="3"/>
        <v>4.8939999999999997E-2</v>
      </c>
      <c r="I18" s="56">
        <f t="shared" si="3"/>
        <v>4.8939999999999997E-2</v>
      </c>
      <c r="AE18" s="1"/>
    </row>
    <row r="19" spans="1:32" x14ac:dyDescent="0.25">
      <c r="A19">
        <f t="shared" si="0"/>
        <v>19</v>
      </c>
      <c r="C19" s="4"/>
      <c r="D19" s="17"/>
      <c r="E19" s="10"/>
      <c r="F19" s="10"/>
      <c r="G19" s="10"/>
      <c r="H19" s="10"/>
      <c r="I19" s="18"/>
      <c r="AE19" s="1"/>
    </row>
    <row r="20" spans="1:32" x14ac:dyDescent="0.25">
      <c r="A20">
        <f t="shared" si="0"/>
        <v>20</v>
      </c>
      <c r="B20" s="85" t="s">
        <v>38</v>
      </c>
      <c r="C20" s="42" t="s">
        <v>39</v>
      </c>
      <c r="D20" s="43">
        <f>D$14*D16</f>
        <v>3495976.2718558339</v>
      </c>
      <c r="E20" s="44">
        <f t="shared" ref="D20:I22" si="4">E$14*E16</f>
        <v>3524998.2188116666</v>
      </c>
      <c r="F20" s="44">
        <f t="shared" si="4"/>
        <v>3510807.9748866665</v>
      </c>
      <c r="G20" s="44">
        <f t="shared" si="4"/>
        <v>3497085.1452808338</v>
      </c>
      <c r="H20" s="44">
        <f t="shared" si="4"/>
        <v>3481760.9873475004</v>
      </c>
      <c r="I20" s="57">
        <f t="shared" si="4"/>
        <v>3467072.7413941668</v>
      </c>
      <c r="AE20" s="1"/>
    </row>
    <row r="21" spans="1:32" x14ac:dyDescent="0.25">
      <c r="A21">
        <f t="shared" si="0"/>
        <v>21</v>
      </c>
      <c r="B21" s="86"/>
      <c r="C21" s="30" t="s">
        <v>54</v>
      </c>
      <c r="D21" s="19">
        <f t="shared" si="4"/>
        <v>3359377.1597216669</v>
      </c>
      <c r="E21" s="11">
        <f t="shared" si="4"/>
        <v>3387265.1252433327</v>
      </c>
      <c r="F21" s="11">
        <f t="shared" si="4"/>
        <v>3373629.3400933328</v>
      </c>
      <c r="G21" s="11">
        <f t="shared" si="4"/>
        <v>3360442.7058716668</v>
      </c>
      <c r="H21" s="11">
        <f t="shared" si="4"/>
        <v>3345717.312405</v>
      </c>
      <c r="I21" s="20">
        <f t="shared" si="4"/>
        <v>3331602.9837783328</v>
      </c>
      <c r="AE21" s="1"/>
    </row>
    <row r="22" spans="1:32" x14ac:dyDescent="0.25">
      <c r="A22">
        <f t="shared" si="0"/>
        <v>22</v>
      </c>
      <c r="B22" s="87"/>
      <c r="C22" s="39" t="s">
        <v>55</v>
      </c>
      <c r="D22" s="45">
        <f>D$14*D18</f>
        <v>3359377.1597216669</v>
      </c>
      <c r="E22" s="46">
        <f t="shared" si="4"/>
        <v>3387265.1252433327</v>
      </c>
      <c r="F22" s="46">
        <f t="shared" si="4"/>
        <v>3373629.3400933328</v>
      </c>
      <c r="G22" s="46">
        <f t="shared" si="4"/>
        <v>3360442.7058716668</v>
      </c>
      <c r="H22" s="46">
        <f t="shared" si="4"/>
        <v>3345717.312405</v>
      </c>
      <c r="I22" s="58">
        <f t="shared" si="4"/>
        <v>3331602.9837783328</v>
      </c>
    </row>
    <row r="23" spans="1:32" x14ac:dyDescent="0.25">
      <c r="A23">
        <f t="shared" si="0"/>
        <v>23</v>
      </c>
      <c r="C23" s="6"/>
      <c r="D23" s="15"/>
      <c r="E23" s="9"/>
      <c r="F23" s="9"/>
      <c r="G23" s="9"/>
      <c r="H23" s="9"/>
      <c r="I23" s="16"/>
    </row>
    <row r="24" spans="1:32" x14ac:dyDescent="0.25">
      <c r="A24">
        <f t="shared" si="0"/>
        <v>24</v>
      </c>
      <c r="C24" s="49" t="s">
        <v>41</v>
      </c>
      <c r="D24" s="35">
        <v>9398572</v>
      </c>
      <c r="E24" s="7">
        <v>9471764</v>
      </c>
      <c r="F24" s="7">
        <v>8498573</v>
      </c>
      <c r="G24" s="7">
        <v>9541832</v>
      </c>
      <c r="H24" s="7">
        <v>8773103</v>
      </c>
      <c r="I24" s="54">
        <v>8807604</v>
      </c>
    </row>
    <row r="25" spans="1:32" x14ac:dyDescent="0.25">
      <c r="A25">
        <f t="shared" si="0"/>
        <v>25</v>
      </c>
      <c r="B25" s="85" t="s">
        <v>46</v>
      </c>
      <c r="C25" s="42" t="s">
        <v>39</v>
      </c>
      <c r="D25" s="43">
        <f>+D24+D20</f>
        <v>12894548.271855835</v>
      </c>
      <c r="E25" s="44">
        <f t="shared" ref="E25:I25" si="5">+E24+E20</f>
        <v>12996762.218811667</v>
      </c>
      <c r="F25" s="44">
        <f t="shared" si="5"/>
        <v>12009380.974886667</v>
      </c>
      <c r="G25" s="44">
        <f t="shared" si="5"/>
        <v>13038917.145280834</v>
      </c>
      <c r="H25" s="44">
        <f t="shared" si="5"/>
        <v>12254863.9873475</v>
      </c>
      <c r="I25" s="57">
        <f t="shared" si="5"/>
        <v>12274676.741394166</v>
      </c>
    </row>
    <row r="26" spans="1:32" x14ac:dyDescent="0.25">
      <c r="A26">
        <f t="shared" si="0"/>
        <v>26</v>
      </c>
      <c r="B26" s="86"/>
      <c r="C26" s="30" t="s">
        <v>54</v>
      </c>
      <c r="D26" s="19">
        <f>+D24+D21</f>
        <v>12757949.159721667</v>
      </c>
      <c r="E26" s="11">
        <f t="shared" ref="E26:I26" si="6">+E24+E21</f>
        <v>12859029.125243332</v>
      </c>
      <c r="F26" s="11">
        <f t="shared" si="6"/>
        <v>11872202.340093333</v>
      </c>
      <c r="G26" s="11">
        <f t="shared" si="6"/>
        <v>12902274.705871668</v>
      </c>
      <c r="H26" s="11">
        <f t="shared" si="6"/>
        <v>12118820.312405</v>
      </c>
      <c r="I26" s="20">
        <f t="shared" si="6"/>
        <v>12139206.983778333</v>
      </c>
    </row>
    <row r="27" spans="1:32" x14ac:dyDescent="0.25">
      <c r="A27">
        <f t="shared" si="0"/>
        <v>27</v>
      </c>
      <c r="B27" s="87"/>
      <c r="C27" s="39" t="s">
        <v>55</v>
      </c>
      <c r="D27" s="45">
        <f>+D24+D22</f>
        <v>12757949.159721667</v>
      </c>
      <c r="E27" s="46">
        <f t="shared" ref="E27:I27" si="7">+E24+E22</f>
        <v>12859029.125243332</v>
      </c>
      <c r="F27" s="46">
        <f t="shared" si="7"/>
        <v>11872202.340093333</v>
      </c>
      <c r="G27" s="46">
        <f t="shared" si="7"/>
        <v>12902274.705871668</v>
      </c>
      <c r="H27" s="46">
        <f t="shared" si="7"/>
        <v>12118820.312405</v>
      </c>
      <c r="I27" s="58">
        <f t="shared" si="7"/>
        <v>12139206.983778333</v>
      </c>
    </row>
    <row r="28" spans="1:32" ht="29.25" customHeight="1" x14ac:dyDescent="0.25">
      <c r="A28">
        <f t="shared" si="0"/>
        <v>28</v>
      </c>
      <c r="C28" s="81" t="s">
        <v>42</v>
      </c>
      <c r="D28" s="47">
        <v>0.97819999999999996</v>
      </c>
      <c r="E28" s="48">
        <v>0.97799999999999998</v>
      </c>
      <c r="F28" s="48">
        <v>0.97840000000000005</v>
      </c>
      <c r="G28" s="48">
        <v>0.97899999999999998</v>
      </c>
      <c r="H28" s="48">
        <v>0.97919999999999996</v>
      </c>
      <c r="I28" s="59">
        <v>0.97270000000000001</v>
      </c>
    </row>
    <row r="29" spans="1:32" x14ac:dyDescent="0.25">
      <c r="A29">
        <f t="shared" si="0"/>
        <v>29</v>
      </c>
      <c r="C29" s="6"/>
      <c r="D29" s="15"/>
      <c r="E29" s="9"/>
      <c r="F29" s="9"/>
      <c r="G29" s="9"/>
      <c r="H29" s="9"/>
      <c r="I29" s="16"/>
      <c r="AE29" s="3"/>
    </row>
    <row r="30" spans="1:32" x14ac:dyDescent="0.25">
      <c r="A30">
        <f t="shared" si="0"/>
        <v>30</v>
      </c>
      <c r="B30" s="85" t="s">
        <v>47</v>
      </c>
      <c r="C30" s="36" t="s">
        <v>39</v>
      </c>
      <c r="D30" s="50">
        <f>(D25)*D$28</f>
        <v>12613447.119529378</v>
      </c>
      <c r="E30" s="51">
        <f t="shared" ref="E30:I32" si="8">(E25)*E$28</f>
        <v>12710833.449997809</v>
      </c>
      <c r="F30" s="51">
        <f t="shared" si="8"/>
        <v>11749978.345829116</v>
      </c>
      <c r="G30" s="51">
        <f t="shared" si="8"/>
        <v>12765099.885229936</v>
      </c>
      <c r="H30" s="51">
        <f t="shared" si="8"/>
        <v>11999962.816410672</v>
      </c>
      <c r="I30" s="60">
        <f t="shared" si="8"/>
        <v>11939578.066354105</v>
      </c>
      <c r="AE30" s="3"/>
      <c r="AF30" s="3"/>
    </row>
    <row r="31" spans="1:32" x14ac:dyDescent="0.25">
      <c r="A31">
        <f t="shared" si="0"/>
        <v>31</v>
      </c>
      <c r="B31" s="86"/>
      <c r="C31" s="29" t="s">
        <v>54</v>
      </c>
      <c r="D31" s="13">
        <f>(D26)*D$28</f>
        <v>12479825.868039735</v>
      </c>
      <c r="E31" s="8">
        <f t="shared" si="8"/>
        <v>12576130.484487979</v>
      </c>
      <c r="F31" s="8">
        <f t="shared" si="8"/>
        <v>11615762.769547317</v>
      </c>
      <c r="G31" s="8">
        <f t="shared" si="8"/>
        <v>12631326.937048363</v>
      </c>
      <c r="H31" s="8">
        <f t="shared" si="8"/>
        <v>11866748.849906975</v>
      </c>
      <c r="I31" s="14">
        <f t="shared" si="8"/>
        <v>11807806.633121185</v>
      </c>
      <c r="AE31" s="3"/>
      <c r="AF31" s="3"/>
    </row>
    <row r="32" spans="1:32" ht="15.75" thickBot="1" x14ac:dyDescent="0.3">
      <c r="A32">
        <f t="shared" si="0"/>
        <v>32</v>
      </c>
      <c r="B32" s="87"/>
      <c r="C32" s="52" t="s">
        <v>55</v>
      </c>
      <c r="D32" s="21">
        <f>(D27)*D$28</f>
        <v>12479825.868039735</v>
      </c>
      <c r="E32" s="22">
        <f t="shared" si="8"/>
        <v>12576130.484487979</v>
      </c>
      <c r="F32" s="22">
        <f t="shared" si="8"/>
        <v>11615762.769547317</v>
      </c>
      <c r="G32" s="22">
        <f t="shared" si="8"/>
        <v>12631326.937048363</v>
      </c>
      <c r="H32" s="22">
        <f t="shared" si="8"/>
        <v>11866748.849906975</v>
      </c>
      <c r="I32" s="23">
        <f t="shared" si="8"/>
        <v>11807806.633121185</v>
      </c>
    </row>
    <row r="33" spans="1:31" ht="15.75" thickBot="1" x14ac:dyDescent="0.3">
      <c r="A33">
        <f t="shared" si="0"/>
        <v>33</v>
      </c>
    </row>
    <row r="34" spans="1:31" x14ac:dyDescent="0.25">
      <c r="A34">
        <f t="shared" si="0"/>
        <v>34</v>
      </c>
      <c r="D34" s="82" t="s">
        <v>33</v>
      </c>
      <c r="E34" s="83"/>
      <c r="F34" s="83"/>
      <c r="G34" s="83"/>
      <c r="H34" s="83"/>
      <c r="I34" s="84"/>
    </row>
    <row r="35" spans="1:31" x14ac:dyDescent="0.25">
      <c r="A35">
        <f t="shared" si="0"/>
        <v>35</v>
      </c>
      <c r="D35" s="31" t="s">
        <v>6</v>
      </c>
      <c r="E35" s="32" t="s">
        <v>7</v>
      </c>
      <c r="F35" s="32" t="s">
        <v>8</v>
      </c>
      <c r="G35" s="32" t="s">
        <v>9</v>
      </c>
      <c r="H35" s="32" t="s">
        <v>10</v>
      </c>
      <c r="I35" s="33" t="s">
        <v>11</v>
      </c>
    </row>
    <row r="36" spans="1:31" x14ac:dyDescent="0.25">
      <c r="A36">
        <f t="shared" si="0"/>
        <v>36</v>
      </c>
      <c r="C36" s="34" t="s">
        <v>27</v>
      </c>
      <c r="D36" s="35">
        <v>816342598</v>
      </c>
      <c r="E36" s="7">
        <v>814298674</v>
      </c>
      <c r="F36" s="7">
        <v>811953283</v>
      </c>
      <c r="G36" s="7">
        <v>808952058</v>
      </c>
      <c r="H36" s="7">
        <v>805345744</v>
      </c>
      <c r="I36" s="54">
        <v>801830562</v>
      </c>
    </row>
    <row r="37" spans="1:31" x14ac:dyDescent="0.25">
      <c r="A37">
        <f t="shared" si="0"/>
        <v>37</v>
      </c>
      <c r="C37" s="34" t="s">
        <v>37</v>
      </c>
      <c r="D37" s="35">
        <f t="shared" ref="D37:I37" si="9">D36/12</f>
        <v>68028549.833333328</v>
      </c>
      <c r="E37" s="7">
        <f t="shared" si="9"/>
        <v>67858222.833333328</v>
      </c>
      <c r="F37" s="7">
        <f t="shared" si="9"/>
        <v>67662773.583333328</v>
      </c>
      <c r="G37" s="7">
        <f t="shared" si="9"/>
        <v>67412671.5</v>
      </c>
      <c r="H37" s="7">
        <f t="shared" si="9"/>
        <v>67112145.333333328</v>
      </c>
      <c r="I37" s="54">
        <f t="shared" si="9"/>
        <v>66819213.5</v>
      </c>
    </row>
    <row r="38" spans="1:31" x14ac:dyDescent="0.25">
      <c r="A38">
        <f t="shared" si="0"/>
        <v>38</v>
      </c>
      <c r="C38" s="6"/>
      <c r="D38" s="15"/>
      <c r="E38" s="9"/>
      <c r="F38" s="9"/>
      <c r="G38" s="9"/>
      <c r="H38" s="9"/>
      <c r="I38" s="16"/>
    </row>
    <row r="39" spans="1:31" x14ac:dyDescent="0.25">
      <c r="A39">
        <f t="shared" si="0"/>
        <v>39</v>
      </c>
      <c r="B39" s="85" t="s">
        <v>40</v>
      </c>
      <c r="C39" s="36" t="s">
        <v>39</v>
      </c>
      <c r="D39" s="37">
        <v>5.0930000000000003E-2</v>
      </c>
      <c r="E39" s="38">
        <v>5.0930000000000003E-2</v>
      </c>
      <c r="F39" s="38">
        <v>5.0930000000000003E-2</v>
      </c>
      <c r="G39" s="38">
        <v>5.0930000000000003E-2</v>
      </c>
      <c r="H39" s="38">
        <v>5.0930000000000003E-2</v>
      </c>
      <c r="I39" s="55">
        <v>5.0930000000000003E-2</v>
      </c>
    </row>
    <row r="40" spans="1:31" x14ac:dyDescent="0.25">
      <c r="A40">
        <f t="shared" si="0"/>
        <v>40</v>
      </c>
      <c r="B40" s="91"/>
      <c r="C40" s="29" t="s">
        <v>54</v>
      </c>
      <c r="D40" s="24">
        <v>4.8939999999999997E-2</v>
      </c>
      <c r="E40" s="25">
        <v>4.8939999999999997E-2</v>
      </c>
      <c r="F40" s="25">
        <v>4.8939999999999997E-2</v>
      </c>
      <c r="G40" s="25">
        <v>4.8939999999999997E-2</v>
      </c>
      <c r="H40" s="25">
        <v>4.8939999999999997E-2</v>
      </c>
      <c r="I40" s="26">
        <v>4.8939999999999997E-2</v>
      </c>
      <c r="AE40" s="1"/>
    </row>
    <row r="41" spans="1:31" x14ac:dyDescent="0.25">
      <c r="A41">
        <f t="shared" si="0"/>
        <v>41</v>
      </c>
      <c r="B41" s="92"/>
      <c r="C41" s="39" t="s">
        <v>55</v>
      </c>
      <c r="D41" s="40">
        <f>$L$4</f>
        <v>4.9180000000000001E-2</v>
      </c>
      <c r="E41" s="41">
        <f>$D$41</f>
        <v>4.9180000000000001E-2</v>
      </c>
      <c r="F41" s="41">
        <f t="shared" ref="F41:I41" si="10">$D$41</f>
        <v>4.9180000000000001E-2</v>
      </c>
      <c r="G41" s="41">
        <f t="shared" si="10"/>
        <v>4.9180000000000001E-2</v>
      </c>
      <c r="H41" s="41">
        <f t="shared" si="10"/>
        <v>4.9180000000000001E-2</v>
      </c>
      <c r="I41" s="56">
        <f t="shared" si="10"/>
        <v>4.9180000000000001E-2</v>
      </c>
      <c r="AE41" s="1"/>
    </row>
    <row r="42" spans="1:31" x14ac:dyDescent="0.25">
      <c r="A42">
        <f t="shared" si="0"/>
        <v>42</v>
      </c>
      <c r="C42" s="4"/>
      <c r="D42" s="17"/>
      <c r="E42" s="10"/>
      <c r="F42" s="10"/>
      <c r="G42" s="10"/>
      <c r="H42" s="10"/>
      <c r="I42" s="18"/>
      <c r="AE42" s="1"/>
    </row>
    <row r="43" spans="1:31" x14ac:dyDescent="0.25">
      <c r="A43">
        <f t="shared" si="0"/>
        <v>43</v>
      </c>
      <c r="B43" s="85" t="s">
        <v>38</v>
      </c>
      <c r="C43" s="42" t="s">
        <v>39</v>
      </c>
      <c r="D43" s="43">
        <f t="shared" ref="D43:I45" si="11">D$37*D39</f>
        <v>3464694.0430116667</v>
      </c>
      <c r="E43" s="44">
        <f t="shared" si="11"/>
        <v>3456019.2889016666</v>
      </c>
      <c r="F43" s="44">
        <f t="shared" si="11"/>
        <v>3446065.0585991666</v>
      </c>
      <c r="G43" s="44">
        <f t="shared" si="11"/>
        <v>3433327.359495</v>
      </c>
      <c r="H43" s="44">
        <f t="shared" si="11"/>
        <v>3418021.5618266668</v>
      </c>
      <c r="I43" s="57">
        <f t="shared" si="11"/>
        <v>3403102.5435550003</v>
      </c>
      <c r="AE43" s="1"/>
    </row>
    <row r="44" spans="1:31" x14ac:dyDescent="0.25">
      <c r="A44">
        <f t="shared" si="0"/>
        <v>44</v>
      </c>
      <c r="B44" s="86"/>
      <c r="C44" s="30" t="s">
        <v>54</v>
      </c>
      <c r="D44" s="19">
        <f t="shared" si="11"/>
        <v>3329317.2288433327</v>
      </c>
      <c r="E44" s="11">
        <f t="shared" si="11"/>
        <v>3320981.4254633328</v>
      </c>
      <c r="F44" s="11">
        <f t="shared" si="11"/>
        <v>3311416.1391683328</v>
      </c>
      <c r="G44" s="11">
        <f t="shared" si="11"/>
        <v>3299176.1432099999</v>
      </c>
      <c r="H44" s="11">
        <f t="shared" si="11"/>
        <v>3284468.3926133327</v>
      </c>
      <c r="I44" s="20">
        <f t="shared" si="11"/>
        <v>3270132.3086899999</v>
      </c>
      <c r="AE44" s="1"/>
    </row>
    <row r="45" spans="1:31" x14ac:dyDescent="0.25">
      <c r="A45">
        <f t="shared" si="0"/>
        <v>45</v>
      </c>
      <c r="B45" s="87"/>
      <c r="C45" s="39" t="s">
        <v>55</v>
      </c>
      <c r="D45" s="45">
        <f t="shared" si="11"/>
        <v>3345644.0808033333</v>
      </c>
      <c r="E45" s="46">
        <f t="shared" si="11"/>
        <v>3337267.3989433334</v>
      </c>
      <c r="F45" s="46">
        <f t="shared" si="11"/>
        <v>3327655.2048283331</v>
      </c>
      <c r="G45" s="46">
        <f t="shared" si="11"/>
        <v>3315355.1843699999</v>
      </c>
      <c r="H45" s="46">
        <f t="shared" si="11"/>
        <v>3300575.3074933332</v>
      </c>
      <c r="I45" s="58">
        <f t="shared" si="11"/>
        <v>3286168.9199300003</v>
      </c>
    </row>
    <row r="46" spans="1:31" x14ac:dyDescent="0.25">
      <c r="A46">
        <f t="shared" si="0"/>
        <v>46</v>
      </c>
      <c r="C46" s="6"/>
      <c r="D46" s="15"/>
      <c r="E46" s="9"/>
      <c r="F46" s="9"/>
      <c r="G46" s="9"/>
      <c r="H46" s="9"/>
      <c r="I46" s="16"/>
    </row>
    <row r="47" spans="1:31" x14ac:dyDescent="0.25">
      <c r="A47">
        <f t="shared" si="0"/>
        <v>47</v>
      </c>
      <c r="C47" s="49" t="s">
        <v>41</v>
      </c>
      <c r="D47" s="35">
        <v>8935122</v>
      </c>
      <c r="E47" s="7">
        <v>9143960</v>
      </c>
      <c r="F47" s="7">
        <v>9409770</v>
      </c>
      <c r="G47" s="7">
        <v>9409389</v>
      </c>
      <c r="H47" s="7">
        <v>9532294</v>
      </c>
      <c r="I47" s="54">
        <v>9767188</v>
      </c>
    </row>
    <row r="48" spans="1:31" x14ac:dyDescent="0.25">
      <c r="A48">
        <f t="shared" si="0"/>
        <v>48</v>
      </c>
      <c r="B48" s="85" t="s">
        <v>46</v>
      </c>
      <c r="C48" s="42" t="s">
        <v>39</v>
      </c>
      <c r="D48" s="43">
        <f>+D47+D43</f>
        <v>12399816.043011667</v>
      </c>
      <c r="E48" s="44">
        <f t="shared" ref="E48" si="12">+E47+E43</f>
        <v>12599979.288901666</v>
      </c>
      <c r="F48" s="44">
        <f t="shared" ref="F48" si="13">+F47+F43</f>
        <v>12855835.058599167</v>
      </c>
      <c r="G48" s="44">
        <f t="shared" ref="G48" si="14">+G47+G43</f>
        <v>12842716.359494999</v>
      </c>
      <c r="H48" s="44">
        <f t="shared" ref="H48" si="15">+H47+H43</f>
        <v>12950315.561826667</v>
      </c>
      <c r="I48" s="57">
        <f t="shared" ref="I48" si="16">+I47+I43</f>
        <v>13170290.543555001</v>
      </c>
    </row>
    <row r="49" spans="1:32" x14ac:dyDescent="0.25">
      <c r="A49">
        <f t="shared" si="0"/>
        <v>49</v>
      </c>
      <c r="B49" s="86"/>
      <c r="C49" s="30" t="s">
        <v>54</v>
      </c>
      <c r="D49" s="19">
        <f>+D47+D44</f>
        <v>12264439.228843333</v>
      </c>
      <c r="E49" s="11">
        <f t="shared" ref="E49:I49" si="17">+E47+E44</f>
        <v>12464941.425463334</v>
      </c>
      <c r="F49" s="11">
        <f t="shared" si="17"/>
        <v>12721186.139168333</v>
      </c>
      <c r="G49" s="11">
        <f t="shared" si="17"/>
        <v>12708565.143209999</v>
      </c>
      <c r="H49" s="11">
        <f t="shared" si="17"/>
        <v>12816762.392613333</v>
      </c>
      <c r="I49" s="20">
        <f t="shared" si="17"/>
        <v>13037320.30869</v>
      </c>
    </row>
    <row r="50" spans="1:32" x14ac:dyDescent="0.25">
      <c r="A50">
        <f t="shared" si="0"/>
        <v>50</v>
      </c>
      <c r="B50" s="87"/>
      <c r="C50" s="39" t="s">
        <v>55</v>
      </c>
      <c r="D50" s="45">
        <f>+D47+D45</f>
        <v>12280766.080803333</v>
      </c>
      <c r="E50" s="46">
        <f t="shared" ref="E50:I50" si="18">+E47+E45</f>
        <v>12481227.398943333</v>
      </c>
      <c r="F50" s="46">
        <f t="shared" si="18"/>
        <v>12737425.204828333</v>
      </c>
      <c r="G50" s="46">
        <f t="shared" si="18"/>
        <v>12724744.18437</v>
      </c>
      <c r="H50" s="46">
        <f t="shared" si="18"/>
        <v>12832869.307493333</v>
      </c>
      <c r="I50" s="58">
        <f t="shared" si="18"/>
        <v>13053356.91993</v>
      </c>
    </row>
    <row r="51" spans="1:32" ht="30" x14ac:dyDescent="0.25">
      <c r="A51">
        <f t="shared" si="0"/>
        <v>51</v>
      </c>
      <c r="C51" s="81" t="s">
        <v>42</v>
      </c>
      <c r="D51" s="47">
        <v>0.96599999999999997</v>
      </c>
      <c r="E51" s="48">
        <v>0.95820000000000005</v>
      </c>
      <c r="F51" s="48">
        <v>0.9546</v>
      </c>
      <c r="G51" s="48">
        <v>0.9556</v>
      </c>
      <c r="H51" s="48">
        <v>0.95540000000000003</v>
      </c>
      <c r="I51" s="59">
        <v>0.95579999999999998</v>
      </c>
    </row>
    <row r="52" spans="1:32" x14ac:dyDescent="0.25">
      <c r="A52">
        <f t="shared" si="0"/>
        <v>52</v>
      </c>
      <c r="C52" s="6"/>
      <c r="D52" s="15"/>
      <c r="E52" s="9"/>
      <c r="F52" s="9"/>
      <c r="G52" s="9"/>
      <c r="H52" s="9"/>
      <c r="I52" s="16"/>
    </row>
    <row r="53" spans="1:32" x14ac:dyDescent="0.25">
      <c r="A53">
        <f t="shared" si="0"/>
        <v>53</v>
      </c>
      <c r="B53" s="85" t="s">
        <v>47</v>
      </c>
      <c r="C53" s="36" t="s">
        <v>39</v>
      </c>
      <c r="D53" s="50">
        <f t="shared" ref="D53:I55" si="19">(D48)*D$28</f>
        <v>12129500.053274013</v>
      </c>
      <c r="E53" s="51">
        <f t="shared" si="19"/>
        <v>12322779.744545829</v>
      </c>
      <c r="F53" s="51">
        <f t="shared" si="19"/>
        <v>12578149.021333424</v>
      </c>
      <c r="G53" s="51">
        <f t="shared" si="19"/>
        <v>12573019.315945603</v>
      </c>
      <c r="H53" s="51">
        <f t="shared" si="19"/>
        <v>12680948.998140672</v>
      </c>
      <c r="I53" s="60">
        <f t="shared" si="19"/>
        <v>12810741.61171595</v>
      </c>
      <c r="AE53" s="3"/>
    </row>
    <row r="54" spans="1:32" x14ac:dyDescent="0.25">
      <c r="A54">
        <f t="shared" si="0"/>
        <v>54</v>
      </c>
      <c r="B54" s="86"/>
      <c r="C54" s="29" t="s">
        <v>54</v>
      </c>
      <c r="D54" s="13">
        <f t="shared" si="19"/>
        <v>11997074.453654548</v>
      </c>
      <c r="E54" s="8">
        <f t="shared" si="19"/>
        <v>12190712.71410314</v>
      </c>
      <c r="F54" s="8">
        <f t="shared" si="19"/>
        <v>12446408.518562298</v>
      </c>
      <c r="G54" s="8">
        <f t="shared" si="19"/>
        <v>12441685.275202589</v>
      </c>
      <c r="H54" s="8">
        <f t="shared" si="19"/>
        <v>12550173.734846976</v>
      </c>
      <c r="I54" s="14">
        <f t="shared" si="19"/>
        <v>12681401.464262763</v>
      </c>
      <c r="AE54" s="3"/>
      <c r="AF54" s="3"/>
    </row>
    <row r="55" spans="1:32" ht="15.75" thickBot="1" x14ac:dyDescent="0.3">
      <c r="A55">
        <f t="shared" si="0"/>
        <v>55</v>
      </c>
      <c r="B55" s="87"/>
      <c r="C55" s="52" t="s">
        <v>55</v>
      </c>
      <c r="D55" s="21">
        <f t="shared" si="19"/>
        <v>12013045.380241821</v>
      </c>
      <c r="E55" s="22">
        <f t="shared" si="19"/>
        <v>12206640.39616658</v>
      </c>
      <c r="F55" s="22">
        <f t="shared" si="19"/>
        <v>12462296.820404042</v>
      </c>
      <c r="G55" s="22">
        <f t="shared" si="19"/>
        <v>12457524.55649823</v>
      </c>
      <c r="H55" s="22">
        <f t="shared" si="19"/>
        <v>12565945.625897471</v>
      </c>
      <c r="I55" s="23">
        <f t="shared" si="19"/>
        <v>12697000.276015911</v>
      </c>
      <c r="AE55" s="3"/>
      <c r="AF55" s="3"/>
    </row>
    <row r="56" spans="1:32" ht="15.75" thickBot="1" x14ac:dyDescent="0.3">
      <c r="A56">
        <f t="shared" si="0"/>
        <v>56</v>
      </c>
    </row>
    <row r="57" spans="1:32" x14ac:dyDescent="0.25">
      <c r="A57">
        <f t="shared" si="0"/>
        <v>57</v>
      </c>
      <c r="D57" s="82" t="s">
        <v>34</v>
      </c>
      <c r="E57" s="83"/>
      <c r="F57" s="83"/>
      <c r="G57" s="83"/>
      <c r="H57" s="83"/>
      <c r="I57" s="84"/>
    </row>
    <row r="58" spans="1:32" x14ac:dyDescent="0.25">
      <c r="A58">
        <f t="shared" si="0"/>
        <v>58</v>
      </c>
      <c r="D58" s="31" t="s">
        <v>12</v>
      </c>
      <c r="E58" s="32" t="s">
        <v>13</v>
      </c>
      <c r="F58" s="32" t="s">
        <v>14</v>
      </c>
      <c r="G58" s="32" t="s">
        <v>15</v>
      </c>
      <c r="H58" s="32" t="s">
        <v>16</v>
      </c>
      <c r="I58" s="33" t="s">
        <v>17</v>
      </c>
    </row>
    <row r="59" spans="1:32" x14ac:dyDescent="0.25">
      <c r="A59">
        <f t="shared" si="0"/>
        <v>59</v>
      </c>
      <c r="C59" s="34" t="s">
        <v>27</v>
      </c>
      <c r="D59" s="35">
        <v>798275139</v>
      </c>
      <c r="E59" s="7">
        <v>794188987</v>
      </c>
      <c r="F59" s="7">
        <v>789994573</v>
      </c>
      <c r="G59" s="7">
        <v>785577959</v>
      </c>
      <c r="H59" s="7">
        <v>781483005</v>
      </c>
      <c r="I59" s="54">
        <v>777573268</v>
      </c>
    </row>
    <row r="60" spans="1:32" x14ac:dyDescent="0.25">
      <c r="A60">
        <f t="shared" si="0"/>
        <v>60</v>
      </c>
      <c r="C60" s="34" t="s">
        <v>37</v>
      </c>
      <c r="D60" s="35">
        <f t="shared" ref="D60:I60" si="20">D59/12</f>
        <v>66522928.25</v>
      </c>
      <c r="E60" s="7">
        <f t="shared" si="20"/>
        <v>66182415.583333336</v>
      </c>
      <c r="F60" s="7">
        <f t="shared" si="20"/>
        <v>65832881.083333336</v>
      </c>
      <c r="G60" s="7">
        <f t="shared" si="20"/>
        <v>65464829.916666664</v>
      </c>
      <c r="H60" s="7">
        <f t="shared" si="20"/>
        <v>65123583.75</v>
      </c>
      <c r="I60" s="54">
        <f t="shared" si="20"/>
        <v>64797772.333333336</v>
      </c>
    </row>
    <row r="61" spans="1:32" x14ac:dyDescent="0.25">
      <c r="A61">
        <f t="shared" si="0"/>
        <v>61</v>
      </c>
      <c r="C61" s="6"/>
      <c r="D61" s="15"/>
      <c r="E61" s="9"/>
      <c r="F61" s="9"/>
      <c r="G61" s="9"/>
      <c r="H61" s="9"/>
      <c r="I61" s="16"/>
    </row>
    <row r="62" spans="1:32" x14ac:dyDescent="0.25">
      <c r="A62">
        <f t="shared" si="0"/>
        <v>62</v>
      </c>
      <c r="B62" s="85" t="s">
        <v>40</v>
      </c>
      <c r="C62" s="36" t="s">
        <v>39</v>
      </c>
      <c r="D62" s="37">
        <v>5.0930000000000003E-2</v>
      </c>
      <c r="E62" s="38">
        <v>5.0930000000000003E-2</v>
      </c>
      <c r="F62" s="38">
        <v>5.0930000000000003E-2</v>
      </c>
      <c r="G62" s="38">
        <v>5.0930000000000003E-2</v>
      </c>
      <c r="H62" s="38">
        <v>5.0930000000000003E-2</v>
      </c>
      <c r="I62" s="55">
        <v>5.0930000000000003E-2</v>
      </c>
    </row>
    <row r="63" spans="1:32" x14ac:dyDescent="0.25">
      <c r="A63">
        <f t="shared" si="0"/>
        <v>63</v>
      </c>
      <c r="B63" s="91"/>
      <c r="C63" s="29" t="s">
        <v>54</v>
      </c>
      <c r="D63" s="24">
        <v>4.8939999999999997E-2</v>
      </c>
      <c r="E63" s="25">
        <v>4.8939999999999997E-2</v>
      </c>
      <c r="F63" s="25">
        <v>4.8939999999999997E-2</v>
      </c>
      <c r="G63" s="25">
        <v>4.8939999999999997E-2</v>
      </c>
      <c r="H63" s="25">
        <v>4.8939999999999997E-2</v>
      </c>
      <c r="I63" s="26">
        <v>4.8939999999999997E-2</v>
      </c>
    </row>
    <row r="64" spans="1:32" x14ac:dyDescent="0.25">
      <c r="A64">
        <f t="shared" si="0"/>
        <v>64</v>
      </c>
      <c r="B64" s="92"/>
      <c r="C64" s="39" t="s">
        <v>55</v>
      </c>
      <c r="D64" s="40">
        <f>$M$4</f>
        <v>6.164E-2</v>
      </c>
      <c r="E64" s="41">
        <f>$D$64</f>
        <v>6.164E-2</v>
      </c>
      <c r="F64" s="41">
        <f t="shared" ref="F64:I64" si="21">$D$64</f>
        <v>6.164E-2</v>
      </c>
      <c r="G64" s="41">
        <f t="shared" si="21"/>
        <v>6.164E-2</v>
      </c>
      <c r="H64" s="41">
        <f t="shared" si="21"/>
        <v>6.164E-2</v>
      </c>
      <c r="I64" s="56">
        <f t="shared" si="21"/>
        <v>6.164E-2</v>
      </c>
    </row>
    <row r="65" spans="1:9" x14ac:dyDescent="0.25">
      <c r="A65">
        <f t="shared" si="0"/>
        <v>65</v>
      </c>
      <c r="C65" s="4"/>
      <c r="D65" s="17"/>
      <c r="E65" s="10"/>
      <c r="F65" s="10"/>
      <c r="G65" s="10"/>
      <c r="H65" s="10"/>
      <c r="I65" s="18"/>
    </row>
    <row r="66" spans="1:9" x14ac:dyDescent="0.25">
      <c r="A66">
        <f t="shared" si="0"/>
        <v>66</v>
      </c>
      <c r="B66" s="85" t="s">
        <v>38</v>
      </c>
      <c r="C66" s="42" t="s">
        <v>39</v>
      </c>
      <c r="D66" s="43">
        <f t="shared" ref="D66:I68" si="22">D$60*D62</f>
        <v>3388012.7357725003</v>
      </c>
      <c r="E66" s="44">
        <f t="shared" si="22"/>
        <v>3370670.4256591671</v>
      </c>
      <c r="F66" s="44">
        <f t="shared" si="22"/>
        <v>3352868.6335741668</v>
      </c>
      <c r="G66" s="44">
        <f t="shared" si="22"/>
        <v>3334123.7876558332</v>
      </c>
      <c r="H66" s="44">
        <f t="shared" si="22"/>
        <v>3316744.1203875002</v>
      </c>
      <c r="I66" s="57">
        <f t="shared" si="22"/>
        <v>3300150.5449366672</v>
      </c>
    </row>
    <row r="67" spans="1:9" x14ac:dyDescent="0.25">
      <c r="A67">
        <f t="shared" si="0"/>
        <v>67</v>
      </c>
      <c r="B67" s="86"/>
      <c r="C67" s="30" t="s">
        <v>54</v>
      </c>
      <c r="D67" s="19">
        <f t="shared" si="22"/>
        <v>3255632.1085549998</v>
      </c>
      <c r="E67" s="11">
        <f t="shared" si="22"/>
        <v>3238967.4186483333</v>
      </c>
      <c r="F67" s="11">
        <f t="shared" si="22"/>
        <v>3221861.2002183334</v>
      </c>
      <c r="G67" s="11">
        <f t="shared" si="22"/>
        <v>3203848.7761216662</v>
      </c>
      <c r="H67" s="11">
        <f t="shared" si="22"/>
        <v>3187148.1887249998</v>
      </c>
      <c r="I67" s="20">
        <f t="shared" si="22"/>
        <v>3171202.9779933332</v>
      </c>
    </row>
    <row r="68" spans="1:9" x14ac:dyDescent="0.25">
      <c r="A68">
        <f t="shared" si="0"/>
        <v>68</v>
      </c>
      <c r="B68" s="87"/>
      <c r="C68" s="39" t="s">
        <v>55</v>
      </c>
      <c r="D68" s="45">
        <f t="shared" si="22"/>
        <v>4100473.29733</v>
      </c>
      <c r="E68" s="46">
        <f t="shared" si="22"/>
        <v>4079484.0965566668</v>
      </c>
      <c r="F68" s="46">
        <f t="shared" si="22"/>
        <v>4057938.7899766667</v>
      </c>
      <c r="G68" s="46">
        <f t="shared" si="22"/>
        <v>4035252.1160633331</v>
      </c>
      <c r="H68" s="46">
        <f t="shared" si="22"/>
        <v>4014217.7023499999</v>
      </c>
      <c r="I68" s="58">
        <f t="shared" si="22"/>
        <v>3994134.6866266667</v>
      </c>
    </row>
    <row r="69" spans="1:9" x14ac:dyDescent="0.25">
      <c r="A69">
        <f t="shared" si="0"/>
        <v>69</v>
      </c>
      <c r="C69" s="6"/>
      <c r="D69" s="15"/>
      <c r="E69" s="9"/>
      <c r="F69" s="9"/>
      <c r="G69" s="9"/>
      <c r="H69" s="9"/>
      <c r="I69" s="16"/>
    </row>
    <row r="70" spans="1:9" x14ac:dyDescent="0.25">
      <c r="A70">
        <f t="shared" si="0"/>
        <v>70</v>
      </c>
      <c r="C70" s="49" t="s">
        <v>41</v>
      </c>
      <c r="D70" s="35">
        <v>9158385</v>
      </c>
      <c r="E70" s="7">
        <v>9381953</v>
      </c>
      <c r="F70" s="7">
        <v>9682625</v>
      </c>
      <c r="G70" s="7">
        <v>10129634</v>
      </c>
      <c r="H70" s="7">
        <v>9729617</v>
      </c>
      <c r="I70" s="54">
        <v>9544201</v>
      </c>
    </row>
    <row r="71" spans="1:9" x14ac:dyDescent="0.25">
      <c r="A71">
        <f t="shared" si="0"/>
        <v>71</v>
      </c>
      <c r="B71" s="85" t="s">
        <v>46</v>
      </c>
      <c r="C71" s="42" t="s">
        <v>39</v>
      </c>
      <c r="D71" s="43">
        <f>+D70+D66</f>
        <v>12546397.7357725</v>
      </c>
      <c r="E71" s="44">
        <f t="shared" ref="E71" si="23">+E70+E66</f>
        <v>12752623.425659167</v>
      </c>
      <c r="F71" s="44">
        <f t="shared" ref="F71" si="24">+F70+F66</f>
        <v>13035493.633574167</v>
      </c>
      <c r="G71" s="44">
        <f t="shared" ref="G71" si="25">+G70+G66</f>
        <v>13463757.787655834</v>
      </c>
      <c r="H71" s="44">
        <f t="shared" ref="H71" si="26">+H70+H66</f>
        <v>13046361.1203875</v>
      </c>
      <c r="I71" s="57">
        <f t="shared" ref="I71" si="27">+I70+I66</f>
        <v>12844351.544936668</v>
      </c>
    </row>
    <row r="72" spans="1:9" x14ac:dyDescent="0.25">
      <c r="A72">
        <f t="shared" si="0"/>
        <v>72</v>
      </c>
      <c r="B72" s="86"/>
      <c r="C72" s="30" t="s">
        <v>54</v>
      </c>
      <c r="D72" s="19">
        <f>+D70+D67</f>
        <v>12414017.108555</v>
      </c>
      <c r="E72" s="11">
        <f t="shared" ref="E72:I72" si="28">+E70+E67</f>
        <v>12620920.418648332</v>
      </c>
      <c r="F72" s="11">
        <f t="shared" si="28"/>
        <v>12904486.200218333</v>
      </c>
      <c r="G72" s="11">
        <f t="shared" si="28"/>
        <v>13333482.776121667</v>
      </c>
      <c r="H72" s="11">
        <f t="shared" si="28"/>
        <v>12916765.188725</v>
      </c>
      <c r="I72" s="20">
        <f t="shared" si="28"/>
        <v>12715403.977993334</v>
      </c>
    </row>
    <row r="73" spans="1:9" x14ac:dyDescent="0.25">
      <c r="A73">
        <f t="shared" si="0"/>
        <v>73</v>
      </c>
      <c r="B73" s="87"/>
      <c r="C73" s="39" t="s">
        <v>55</v>
      </c>
      <c r="D73" s="45">
        <f>+D70+D68</f>
        <v>13258858.29733</v>
      </c>
      <c r="E73" s="46">
        <f t="shared" ref="E73:I73" si="29">+E70+E68</f>
        <v>13461437.096556667</v>
      </c>
      <c r="F73" s="46">
        <f t="shared" si="29"/>
        <v>13740563.789976668</v>
      </c>
      <c r="G73" s="46">
        <f t="shared" si="29"/>
        <v>14164886.116063334</v>
      </c>
      <c r="H73" s="46">
        <f t="shared" si="29"/>
        <v>13743834.70235</v>
      </c>
      <c r="I73" s="58">
        <f t="shared" si="29"/>
        <v>13538335.686626667</v>
      </c>
    </row>
    <row r="74" spans="1:9" ht="30" x14ac:dyDescent="0.25">
      <c r="A74">
        <f t="shared" si="0"/>
        <v>74</v>
      </c>
      <c r="C74" s="81" t="s">
        <v>42</v>
      </c>
      <c r="D74" s="47">
        <v>0.9556</v>
      </c>
      <c r="E74" s="48">
        <v>0.95650000000000002</v>
      </c>
      <c r="F74" s="48">
        <v>0.95630000000000004</v>
      </c>
      <c r="G74" s="48">
        <v>0.95650000000000002</v>
      </c>
      <c r="H74" s="48">
        <v>0.9577</v>
      </c>
      <c r="I74" s="59">
        <v>0.96340000000000003</v>
      </c>
    </row>
    <row r="75" spans="1:9" x14ac:dyDescent="0.25">
      <c r="A75">
        <f t="shared" si="0"/>
        <v>75</v>
      </c>
      <c r="C75" s="6"/>
      <c r="D75" s="15"/>
      <c r="E75" s="9"/>
      <c r="F75" s="9"/>
      <c r="G75" s="9"/>
      <c r="H75" s="9"/>
      <c r="I75" s="16"/>
    </row>
    <row r="76" spans="1:9" x14ac:dyDescent="0.25">
      <c r="A76">
        <f t="shared" ref="A76:A124" si="30">+A75+1</f>
        <v>76</v>
      </c>
      <c r="B76" s="85" t="s">
        <v>47</v>
      </c>
      <c r="C76" s="36" t="s">
        <v>39</v>
      </c>
      <c r="D76" s="50">
        <f t="shared" ref="D76:I78" si="31">(D71)*D$28</f>
        <v>12272886.265132658</v>
      </c>
      <c r="E76" s="51">
        <f t="shared" si="31"/>
        <v>12472065.710294664</v>
      </c>
      <c r="F76" s="51">
        <f t="shared" si="31"/>
        <v>12753926.971088966</v>
      </c>
      <c r="G76" s="51">
        <f t="shared" si="31"/>
        <v>13181018.874115061</v>
      </c>
      <c r="H76" s="51">
        <f t="shared" si="31"/>
        <v>12774996.809083439</v>
      </c>
      <c r="I76" s="60">
        <f t="shared" si="31"/>
        <v>12493700.747759897</v>
      </c>
    </row>
    <row r="77" spans="1:9" x14ac:dyDescent="0.25">
      <c r="A77">
        <f t="shared" si="30"/>
        <v>77</v>
      </c>
      <c r="B77" s="86"/>
      <c r="C77" s="29" t="s">
        <v>54</v>
      </c>
      <c r="D77" s="13">
        <f t="shared" si="31"/>
        <v>12143391.535588501</v>
      </c>
      <c r="E77" s="8">
        <f t="shared" si="31"/>
        <v>12343260.16943807</v>
      </c>
      <c r="F77" s="8">
        <f t="shared" si="31"/>
        <v>12625749.298293617</v>
      </c>
      <c r="G77" s="8">
        <f t="shared" si="31"/>
        <v>13053479.637823112</v>
      </c>
      <c r="H77" s="8">
        <f t="shared" si="31"/>
        <v>12648096.472799519</v>
      </c>
      <c r="I77" s="14">
        <f t="shared" si="31"/>
        <v>12368273.449394116</v>
      </c>
    </row>
    <row r="78" spans="1:9" ht="15.75" thickBot="1" x14ac:dyDescent="0.3">
      <c r="A78">
        <f t="shared" si="30"/>
        <v>78</v>
      </c>
      <c r="B78" s="87"/>
      <c r="C78" s="52" t="s">
        <v>55</v>
      </c>
      <c r="D78" s="21">
        <f t="shared" si="31"/>
        <v>12969815.186448205</v>
      </c>
      <c r="E78" s="22">
        <f t="shared" si="31"/>
        <v>13165285.480432421</v>
      </c>
      <c r="F78" s="22">
        <f t="shared" si="31"/>
        <v>13443767.612113172</v>
      </c>
      <c r="G78" s="22">
        <f t="shared" si="31"/>
        <v>13867423.507626005</v>
      </c>
      <c r="H78" s="22">
        <f t="shared" si="31"/>
        <v>13457962.94054112</v>
      </c>
      <c r="I78" s="23">
        <f t="shared" si="31"/>
        <v>13168739.12238176</v>
      </c>
    </row>
    <row r="79" spans="1:9" ht="15.75" thickBot="1" x14ac:dyDescent="0.3">
      <c r="A79">
        <f t="shared" si="30"/>
        <v>79</v>
      </c>
    </row>
    <row r="80" spans="1:9" x14ac:dyDescent="0.25">
      <c r="A80">
        <f t="shared" si="30"/>
        <v>80</v>
      </c>
      <c r="D80" s="82" t="s">
        <v>35</v>
      </c>
      <c r="E80" s="83"/>
      <c r="F80" s="83"/>
      <c r="G80" s="83"/>
      <c r="H80" s="83"/>
      <c r="I80" s="84"/>
    </row>
    <row r="81" spans="1:9" x14ac:dyDescent="0.25">
      <c r="A81">
        <f t="shared" si="30"/>
        <v>81</v>
      </c>
      <c r="D81" s="31" t="s">
        <v>18</v>
      </c>
      <c r="E81" s="32" t="s">
        <v>19</v>
      </c>
      <c r="F81" s="32" t="s">
        <v>20</v>
      </c>
      <c r="G81" s="32" t="s">
        <v>21</v>
      </c>
      <c r="H81" s="32" t="s">
        <v>22</v>
      </c>
      <c r="I81" s="33" t="s">
        <v>23</v>
      </c>
    </row>
    <row r="82" spans="1:9" x14ac:dyDescent="0.25">
      <c r="A82">
        <f t="shared" si="30"/>
        <v>82</v>
      </c>
      <c r="C82" s="34" t="s">
        <v>27</v>
      </c>
      <c r="D82" s="35">
        <v>771465632</v>
      </c>
      <c r="E82" s="7">
        <v>767166020</v>
      </c>
      <c r="F82" s="7">
        <v>763531249</v>
      </c>
      <c r="G82" s="7">
        <v>759387022</v>
      </c>
      <c r="H82" s="7">
        <v>755483178</v>
      </c>
      <c r="I82" s="54">
        <v>751507539.06374967</v>
      </c>
    </row>
    <row r="83" spans="1:9" x14ac:dyDescent="0.25">
      <c r="A83">
        <f t="shared" si="30"/>
        <v>83</v>
      </c>
      <c r="C83" s="34" t="s">
        <v>37</v>
      </c>
      <c r="D83" s="35">
        <f t="shared" ref="D83:I83" si="32">D82/12</f>
        <v>64288802.666666664</v>
      </c>
      <c r="E83" s="7">
        <f t="shared" si="32"/>
        <v>63930501.666666664</v>
      </c>
      <c r="F83" s="7">
        <f t="shared" si="32"/>
        <v>63627604.083333336</v>
      </c>
      <c r="G83" s="7">
        <f t="shared" si="32"/>
        <v>63282251.833333336</v>
      </c>
      <c r="H83" s="7">
        <f t="shared" si="32"/>
        <v>62956931.5</v>
      </c>
      <c r="I83" s="54">
        <f t="shared" si="32"/>
        <v>62625628.255312473</v>
      </c>
    </row>
    <row r="84" spans="1:9" x14ac:dyDescent="0.25">
      <c r="A84">
        <f t="shared" si="30"/>
        <v>84</v>
      </c>
      <c r="C84" s="6"/>
      <c r="D84" s="15"/>
      <c r="E84" s="9"/>
      <c r="F84" s="9"/>
      <c r="G84" s="9"/>
      <c r="H84" s="9"/>
      <c r="I84" s="16"/>
    </row>
    <row r="85" spans="1:9" x14ac:dyDescent="0.25">
      <c r="A85">
        <f t="shared" si="30"/>
        <v>85</v>
      </c>
      <c r="B85" s="85" t="s">
        <v>40</v>
      </c>
      <c r="C85" s="36" t="s">
        <v>39</v>
      </c>
      <c r="D85" s="37">
        <v>5.0930000000000003E-2</v>
      </c>
      <c r="E85" s="38">
        <v>5.0930000000000003E-2</v>
      </c>
      <c r="F85" s="38">
        <v>5.0930000000000003E-2</v>
      </c>
      <c r="G85" s="38">
        <v>5.0930000000000003E-2</v>
      </c>
      <c r="H85" s="38">
        <v>5.0930000000000003E-2</v>
      </c>
      <c r="I85" s="55">
        <v>5.0930000000000003E-2</v>
      </c>
    </row>
    <row r="86" spans="1:9" x14ac:dyDescent="0.25">
      <c r="A86">
        <f t="shared" si="30"/>
        <v>86</v>
      </c>
      <c r="B86" s="91"/>
      <c r="C86" s="29" t="s">
        <v>54</v>
      </c>
      <c r="D86" s="24">
        <v>4.8939999999999997E-2</v>
      </c>
      <c r="E86" s="25">
        <v>4.8939999999999997E-2</v>
      </c>
      <c r="F86" s="25">
        <v>4.8939999999999997E-2</v>
      </c>
      <c r="G86" s="25">
        <v>4.8939999999999997E-2</v>
      </c>
      <c r="H86" s="25">
        <v>4.8939999999999997E-2</v>
      </c>
      <c r="I86" s="26">
        <v>4.8939999999999997E-2</v>
      </c>
    </row>
    <row r="87" spans="1:9" x14ac:dyDescent="0.25">
      <c r="A87">
        <f t="shared" si="30"/>
        <v>87</v>
      </c>
      <c r="B87" s="92"/>
      <c r="C87" s="39" t="s">
        <v>55</v>
      </c>
      <c r="D87" s="40">
        <f>$N$4</f>
        <v>6.7466500000000013E-2</v>
      </c>
      <c r="E87" s="41">
        <f>$D$87</f>
        <v>6.7466500000000013E-2</v>
      </c>
      <c r="F87" s="41">
        <f t="shared" ref="F87:I87" si="33">$D$87</f>
        <v>6.7466500000000013E-2</v>
      </c>
      <c r="G87" s="41">
        <f t="shared" si="33"/>
        <v>6.7466500000000013E-2</v>
      </c>
      <c r="H87" s="41">
        <f t="shared" si="33"/>
        <v>6.7466500000000013E-2</v>
      </c>
      <c r="I87" s="56">
        <f t="shared" si="33"/>
        <v>6.7466500000000013E-2</v>
      </c>
    </row>
    <row r="88" spans="1:9" x14ac:dyDescent="0.25">
      <c r="A88">
        <f t="shared" si="30"/>
        <v>88</v>
      </c>
      <c r="C88" s="4"/>
      <c r="D88" s="17"/>
      <c r="E88" s="10"/>
      <c r="F88" s="10"/>
      <c r="G88" s="10"/>
      <c r="H88" s="10"/>
      <c r="I88" s="18"/>
    </row>
    <row r="89" spans="1:9" x14ac:dyDescent="0.25">
      <c r="A89">
        <f t="shared" si="30"/>
        <v>89</v>
      </c>
      <c r="B89" s="85" t="s">
        <v>38</v>
      </c>
      <c r="C89" s="42" t="s">
        <v>39</v>
      </c>
      <c r="D89" s="43">
        <f t="shared" ref="D89:I91" si="34">D$83*D85</f>
        <v>3274228.7198133334</v>
      </c>
      <c r="E89" s="44">
        <f t="shared" si="34"/>
        <v>3255980.4498833334</v>
      </c>
      <c r="F89" s="44">
        <f t="shared" si="34"/>
        <v>3240553.8759641671</v>
      </c>
      <c r="G89" s="44">
        <f t="shared" si="34"/>
        <v>3222965.0858716671</v>
      </c>
      <c r="H89" s="44">
        <f t="shared" si="34"/>
        <v>3206396.5212950003</v>
      </c>
      <c r="I89" s="57">
        <f t="shared" si="34"/>
        <v>3189523.2470430643</v>
      </c>
    </row>
    <row r="90" spans="1:9" x14ac:dyDescent="0.25">
      <c r="A90">
        <f t="shared" si="30"/>
        <v>90</v>
      </c>
      <c r="B90" s="86"/>
      <c r="C90" s="30" t="s">
        <v>54</v>
      </c>
      <c r="D90" s="19">
        <f t="shared" si="34"/>
        <v>3146294.0025066664</v>
      </c>
      <c r="E90" s="11">
        <f t="shared" si="34"/>
        <v>3128758.7515666662</v>
      </c>
      <c r="F90" s="11">
        <f t="shared" si="34"/>
        <v>3113934.9438383332</v>
      </c>
      <c r="G90" s="11">
        <f t="shared" si="34"/>
        <v>3097033.4047233332</v>
      </c>
      <c r="H90" s="11">
        <f t="shared" si="34"/>
        <v>3081112.2276099999</v>
      </c>
      <c r="I90" s="20">
        <f t="shared" si="34"/>
        <v>3064898.2468149923</v>
      </c>
    </row>
    <row r="91" spans="1:9" x14ac:dyDescent="0.25">
      <c r="A91">
        <f t="shared" si="30"/>
        <v>91</v>
      </c>
      <c r="B91" s="87"/>
      <c r="C91" s="39" t="s">
        <v>55</v>
      </c>
      <c r="D91" s="45">
        <f t="shared" si="34"/>
        <v>4337340.5051106671</v>
      </c>
      <c r="E91" s="46">
        <f t="shared" si="34"/>
        <v>4313167.1906941673</v>
      </c>
      <c r="F91" s="46">
        <f t="shared" si="34"/>
        <v>4292731.7508882089</v>
      </c>
      <c r="G91" s="46">
        <f t="shared" si="34"/>
        <v>4269432.0433135843</v>
      </c>
      <c r="H91" s="46">
        <f t="shared" si="34"/>
        <v>4247483.8190447511</v>
      </c>
      <c r="I91" s="58">
        <f t="shared" si="34"/>
        <v>4225131.9486870393</v>
      </c>
    </row>
    <row r="92" spans="1:9" x14ac:dyDescent="0.25">
      <c r="A92">
        <f t="shared" si="30"/>
        <v>92</v>
      </c>
      <c r="C92" s="6"/>
      <c r="D92" s="15"/>
      <c r="E92" s="9"/>
      <c r="F92" s="9"/>
      <c r="G92" s="9"/>
      <c r="H92" s="9"/>
      <c r="I92" s="16"/>
    </row>
    <row r="93" spans="1:9" x14ac:dyDescent="0.25">
      <c r="A93">
        <f t="shared" si="30"/>
        <v>93</v>
      </c>
      <c r="C93" s="49" t="s">
        <v>41</v>
      </c>
      <c r="D93" s="35">
        <v>10621919</v>
      </c>
      <c r="E93" s="7">
        <v>9254630</v>
      </c>
      <c r="F93" s="7">
        <v>9173641</v>
      </c>
      <c r="G93" s="7">
        <v>9224789</v>
      </c>
      <c r="H93" s="7">
        <v>9254631</v>
      </c>
      <c r="I93" s="54">
        <v>9130764.4091666657</v>
      </c>
    </row>
    <row r="94" spans="1:9" x14ac:dyDescent="0.25">
      <c r="A94">
        <f t="shared" si="30"/>
        <v>94</v>
      </c>
      <c r="B94" s="85" t="s">
        <v>46</v>
      </c>
      <c r="C94" s="42" t="s">
        <v>39</v>
      </c>
      <c r="D94" s="43">
        <f>+D93+D89</f>
        <v>13896147.719813334</v>
      </c>
      <c r="E94" s="44">
        <f t="shared" ref="E94" si="35">+E93+E89</f>
        <v>12510610.449883334</v>
      </c>
      <c r="F94" s="44">
        <f t="shared" ref="F94" si="36">+F93+F89</f>
        <v>12414194.875964167</v>
      </c>
      <c r="G94" s="44">
        <f t="shared" ref="G94" si="37">+G93+G89</f>
        <v>12447754.085871667</v>
      </c>
      <c r="H94" s="44">
        <f t="shared" ref="H94" si="38">+H93+H89</f>
        <v>12461027.521295</v>
      </c>
      <c r="I94" s="57">
        <f t="shared" ref="I94" si="39">+I93+I89</f>
        <v>12320287.65620973</v>
      </c>
    </row>
    <row r="95" spans="1:9" x14ac:dyDescent="0.25">
      <c r="A95">
        <f t="shared" si="30"/>
        <v>95</v>
      </c>
      <c r="B95" s="86"/>
      <c r="C95" s="30" t="s">
        <v>54</v>
      </c>
      <c r="D95" s="19">
        <f>+D93+D90</f>
        <v>13768213.002506666</v>
      </c>
      <c r="E95" s="11">
        <f t="shared" ref="E95:I95" si="40">+E93+E90</f>
        <v>12383388.751566667</v>
      </c>
      <c r="F95" s="11">
        <f t="shared" si="40"/>
        <v>12287575.943838334</v>
      </c>
      <c r="G95" s="11">
        <f t="shared" si="40"/>
        <v>12321822.404723333</v>
      </c>
      <c r="H95" s="11">
        <f t="shared" si="40"/>
        <v>12335743.227609999</v>
      </c>
      <c r="I95" s="20">
        <f t="shared" si="40"/>
        <v>12195662.655981658</v>
      </c>
    </row>
    <row r="96" spans="1:9" x14ac:dyDescent="0.25">
      <c r="A96">
        <f t="shared" si="30"/>
        <v>96</v>
      </c>
      <c r="B96" s="87"/>
      <c r="C96" s="39" t="s">
        <v>55</v>
      </c>
      <c r="D96" s="45">
        <f>+D93+D91</f>
        <v>14959259.505110666</v>
      </c>
      <c r="E96" s="46">
        <f t="shared" ref="E96:I96" si="41">+E93+E91</f>
        <v>13567797.190694168</v>
      </c>
      <c r="F96" s="46">
        <f t="shared" si="41"/>
        <v>13466372.75088821</v>
      </c>
      <c r="G96" s="46">
        <f t="shared" si="41"/>
        <v>13494221.043313585</v>
      </c>
      <c r="H96" s="46">
        <f t="shared" si="41"/>
        <v>13502114.81904475</v>
      </c>
      <c r="I96" s="58">
        <f t="shared" si="41"/>
        <v>13355896.357853705</v>
      </c>
    </row>
    <row r="97" spans="1:9" ht="30" x14ac:dyDescent="0.25">
      <c r="A97">
        <f t="shared" si="30"/>
        <v>97</v>
      </c>
      <c r="C97" s="81" t="s">
        <v>42</v>
      </c>
      <c r="D97" s="47">
        <v>0.97160000000000002</v>
      </c>
      <c r="E97" s="48">
        <v>0.98099999999999998</v>
      </c>
      <c r="F97" s="48">
        <v>0.99180000000000001</v>
      </c>
      <c r="G97" s="48">
        <v>0.99309999999999998</v>
      </c>
      <c r="H97" s="48">
        <v>0.99450000000000005</v>
      </c>
      <c r="I97" s="59">
        <v>0.99439999999999995</v>
      </c>
    </row>
    <row r="98" spans="1:9" x14ac:dyDescent="0.25">
      <c r="A98">
        <f t="shared" si="30"/>
        <v>98</v>
      </c>
      <c r="C98" s="6"/>
      <c r="D98" s="15"/>
      <c r="E98" s="9"/>
      <c r="F98" s="9"/>
      <c r="G98" s="9"/>
      <c r="H98" s="9"/>
      <c r="I98" s="16"/>
    </row>
    <row r="99" spans="1:9" x14ac:dyDescent="0.25">
      <c r="A99">
        <f t="shared" si="30"/>
        <v>99</v>
      </c>
      <c r="B99" s="85" t="s">
        <v>47</v>
      </c>
      <c r="C99" s="36" t="s">
        <v>39</v>
      </c>
      <c r="D99" s="50">
        <f t="shared" ref="D99:I101" si="42">(D94)*D$28</f>
        <v>13593211.699521402</v>
      </c>
      <c r="E99" s="51">
        <f t="shared" si="42"/>
        <v>12235377.019985901</v>
      </c>
      <c r="F99" s="51">
        <f t="shared" si="42"/>
        <v>12146048.266643342</v>
      </c>
      <c r="G99" s="51">
        <f t="shared" si="42"/>
        <v>12186351.250068361</v>
      </c>
      <c r="H99" s="51">
        <f t="shared" si="42"/>
        <v>12201838.148852063</v>
      </c>
      <c r="I99" s="60">
        <f t="shared" si="42"/>
        <v>11983943.803195205</v>
      </c>
    </row>
    <row r="100" spans="1:9" x14ac:dyDescent="0.25">
      <c r="A100">
        <f t="shared" si="30"/>
        <v>100</v>
      </c>
      <c r="B100" s="86"/>
      <c r="C100" s="29" t="s">
        <v>54</v>
      </c>
      <c r="D100" s="13">
        <f t="shared" si="42"/>
        <v>13468065.959052021</v>
      </c>
      <c r="E100" s="8">
        <f t="shared" si="42"/>
        <v>12110954.199032201</v>
      </c>
      <c r="F100" s="8">
        <f t="shared" si="42"/>
        <v>12022164.303451426</v>
      </c>
      <c r="G100" s="8">
        <f t="shared" si="42"/>
        <v>12063064.134224143</v>
      </c>
      <c r="H100" s="8">
        <f t="shared" si="42"/>
        <v>12079159.768475711</v>
      </c>
      <c r="I100" s="14">
        <f t="shared" si="42"/>
        <v>11862721.065473359</v>
      </c>
    </row>
    <row r="101" spans="1:9" ht="15.75" thickBot="1" x14ac:dyDescent="0.3">
      <c r="A101">
        <f t="shared" si="30"/>
        <v>101</v>
      </c>
      <c r="B101" s="87"/>
      <c r="C101" s="52" t="s">
        <v>55</v>
      </c>
      <c r="D101" s="21">
        <f t="shared" si="42"/>
        <v>14633147.647899253</v>
      </c>
      <c r="E101" s="22">
        <f t="shared" si="42"/>
        <v>13269305.652498897</v>
      </c>
      <c r="F101" s="22">
        <f t="shared" si="42"/>
        <v>13175499.099469025</v>
      </c>
      <c r="G101" s="22">
        <f t="shared" si="42"/>
        <v>13210842.401403999</v>
      </c>
      <c r="H101" s="22">
        <f t="shared" si="42"/>
        <v>13221270.830808619</v>
      </c>
      <c r="I101" s="23">
        <f t="shared" si="42"/>
        <v>12991280.387284299</v>
      </c>
    </row>
    <row r="102" spans="1:9" ht="15.75" thickBot="1" x14ac:dyDescent="0.3">
      <c r="A102">
        <f t="shared" si="30"/>
        <v>102</v>
      </c>
    </row>
    <row r="103" spans="1:9" x14ac:dyDescent="0.25">
      <c r="A103">
        <f t="shared" si="30"/>
        <v>103</v>
      </c>
      <c r="D103" s="82" t="s">
        <v>36</v>
      </c>
      <c r="E103" s="83"/>
      <c r="F103" s="84"/>
    </row>
    <row r="104" spans="1:9" x14ac:dyDescent="0.25">
      <c r="A104">
        <f t="shared" si="30"/>
        <v>104</v>
      </c>
      <c r="D104" s="31" t="s">
        <v>24</v>
      </c>
      <c r="E104" s="32" t="s">
        <v>25</v>
      </c>
      <c r="F104" s="33" t="s">
        <v>26</v>
      </c>
    </row>
    <row r="105" spans="1:9" x14ac:dyDescent="0.25">
      <c r="A105">
        <f t="shared" si="30"/>
        <v>105</v>
      </c>
      <c r="C105" s="34" t="s">
        <v>27</v>
      </c>
      <c r="D105" s="35">
        <v>747239766</v>
      </c>
      <c r="E105" s="7">
        <v>743503778.62624979</v>
      </c>
      <c r="F105" s="54">
        <v>785103923</v>
      </c>
    </row>
    <row r="106" spans="1:9" x14ac:dyDescent="0.25">
      <c r="A106">
        <f t="shared" si="30"/>
        <v>106</v>
      </c>
      <c r="C106" s="34" t="s">
        <v>37</v>
      </c>
      <c r="D106" s="35">
        <f>D105/12</f>
        <v>62269980.5</v>
      </c>
      <c r="E106" s="7">
        <f>E105/12</f>
        <v>61958648.218854152</v>
      </c>
      <c r="F106" s="54">
        <f>F105/12</f>
        <v>65425326.916666664</v>
      </c>
    </row>
    <row r="107" spans="1:9" x14ac:dyDescent="0.25">
      <c r="A107">
        <f t="shared" si="30"/>
        <v>107</v>
      </c>
      <c r="C107" s="6"/>
      <c r="D107" s="62"/>
      <c r="E107" s="63"/>
      <c r="F107" s="66"/>
    </row>
    <row r="108" spans="1:9" x14ac:dyDescent="0.25">
      <c r="A108">
        <f t="shared" si="30"/>
        <v>108</v>
      </c>
      <c r="B108" s="85" t="s">
        <v>40</v>
      </c>
      <c r="C108" s="36" t="s">
        <v>39</v>
      </c>
      <c r="D108" s="37">
        <v>5.0930000000000003E-2</v>
      </c>
      <c r="E108" s="38">
        <v>5.0930000000000003E-2</v>
      </c>
      <c r="F108" s="55">
        <v>6.4869999999999997E-2</v>
      </c>
    </row>
    <row r="109" spans="1:9" x14ac:dyDescent="0.25">
      <c r="A109">
        <f t="shared" si="30"/>
        <v>109</v>
      </c>
      <c r="B109" s="91"/>
      <c r="C109" s="29" t="s">
        <v>54</v>
      </c>
      <c r="D109" s="24">
        <v>4.8939999999999997E-2</v>
      </c>
      <c r="E109" s="25">
        <v>4.8939999999999997E-2</v>
      </c>
      <c r="F109" s="26">
        <v>6.4869999999999997E-2</v>
      </c>
    </row>
    <row r="110" spans="1:9" x14ac:dyDescent="0.25">
      <c r="A110">
        <f t="shared" si="30"/>
        <v>110</v>
      </c>
      <c r="B110" s="92"/>
      <c r="C110" s="39" t="s">
        <v>55</v>
      </c>
      <c r="D110" s="40">
        <f>$O$4</f>
        <v>6.4811500000000008E-2</v>
      </c>
      <c r="E110" s="41">
        <f>$D$110</f>
        <v>6.4811500000000008E-2</v>
      </c>
      <c r="F110" s="56">
        <v>6.4869999999999997E-2</v>
      </c>
    </row>
    <row r="111" spans="1:9" x14ac:dyDescent="0.25">
      <c r="A111">
        <f t="shared" si="30"/>
        <v>111</v>
      </c>
      <c r="C111" s="4"/>
      <c r="D111" s="64"/>
      <c r="E111" s="65"/>
      <c r="F111" s="67"/>
    </row>
    <row r="112" spans="1:9" x14ac:dyDescent="0.25">
      <c r="A112">
        <f t="shared" si="30"/>
        <v>112</v>
      </c>
      <c r="B112" s="85" t="s">
        <v>38</v>
      </c>
      <c r="C112" s="42" t="s">
        <v>39</v>
      </c>
      <c r="D112" s="43">
        <f t="shared" ref="D112:F114" si="43">D$106*D108</f>
        <v>3171410.106865</v>
      </c>
      <c r="E112" s="44">
        <f t="shared" si="43"/>
        <v>3155553.9537862423</v>
      </c>
      <c r="F112" s="57">
        <f t="shared" si="43"/>
        <v>4244140.9570841659</v>
      </c>
    </row>
    <row r="113" spans="1:6" x14ac:dyDescent="0.25">
      <c r="A113">
        <f t="shared" si="30"/>
        <v>113</v>
      </c>
      <c r="B113" s="86"/>
      <c r="C113" s="30" t="s">
        <v>54</v>
      </c>
      <c r="D113" s="19">
        <f t="shared" si="43"/>
        <v>3047492.8456699997</v>
      </c>
      <c r="E113" s="11">
        <f t="shared" si="43"/>
        <v>3032256.2438307218</v>
      </c>
      <c r="F113" s="20">
        <f t="shared" si="43"/>
        <v>4244140.9570841659</v>
      </c>
    </row>
    <row r="114" spans="1:6" x14ac:dyDescent="0.25">
      <c r="A114">
        <f t="shared" si="30"/>
        <v>114</v>
      </c>
      <c r="B114" s="87"/>
      <c r="C114" s="39" t="s">
        <v>55</v>
      </c>
      <c r="D114" s="45">
        <f t="shared" si="43"/>
        <v>4035810.8411757504</v>
      </c>
      <c r="E114" s="46">
        <f t="shared" si="43"/>
        <v>4015632.9290362662</v>
      </c>
      <c r="F114" s="58">
        <f t="shared" si="43"/>
        <v>4244140.9570841659</v>
      </c>
    </row>
    <row r="115" spans="1:6" x14ac:dyDescent="0.25">
      <c r="A115">
        <f t="shared" si="30"/>
        <v>115</v>
      </c>
      <c r="C115" s="6"/>
      <c r="D115" s="62"/>
      <c r="E115" s="63"/>
      <c r="F115" s="66"/>
    </row>
    <row r="116" spans="1:6" x14ac:dyDescent="0.25">
      <c r="A116">
        <f t="shared" si="30"/>
        <v>116</v>
      </c>
      <c r="C116" s="49" t="s">
        <v>41</v>
      </c>
      <c r="D116" s="35">
        <v>9260156</v>
      </c>
      <c r="E116" s="7">
        <v>9392252.9474999998</v>
      </c>
      <c r="F116" s="54">
        <v>9785725</v>
      </c>
    </row>
    <row r="117" spans="1:6" x14ac:dyDescent="0.25">
      <c r="A117">
        <f t="shared" si="30"/>
        <v>117</v>
      </c>
      <c r="B117" s="85" t="s">
        <v>46</v>
      </c>
      <c r="C117" s="42" t="s">
        <v>39</v>
      </c>
      <c r="D117" s="43">
        <f>+D116+D112</f>
        <v>12431566.106865</v>
      </c>
      <c r="E117" s="44">
        <f t="shared" ref="E117" si="44">+E116+E112</f>
        <v>12547806.901286243</v>
      </c>
      <c r="F117" s="57">
        <f t="shared" ref="F117" si="45">+F116+F112</f>
        <v>14029865.957084166</v>
      </c>
    </row>
    <row r="118" spans="1:6" x14ac:dyDescent="0.25">
      <c r="A118">
        <f t="shared" si="30"/>
        <v>118</v>
      </c>
      <c r="B118" s="86"/>
      <c r="C118" s="30" t="s">
        <v>54</v>
      </c>
      <c r="D118" s="19">
        <f>+D116+D113</f>
        <v>12307648.84567</v>
      </c>
      <c r="E118" s="11">
        <f t="shared" ref="E118:F118" si="46">+E116+E113</f>
        <v>12424509.191330722</v>
      </c>
      <c r="F118" s="20">
        <f t="shared" si="46"/>
        <v>14029865.957084166</v>
      </c>
    </row>
    <row r="119" spans="1:6" x14ac:dyDescent="0.25">
      <c r="A119">
        <f t="shared" si="30"/>
        <v>119</v>
      </c>
      <c r="B119" s="87"/>
      <c r="C119" s="39" t="s">
        <v>55</v>
      </c>
      <c r="D119" s="45">
        <f>+D116+D114</f>
        <v>13295966.84117575</v>
      </c>
      <c r="E119" s="46">
        <f t="shared" ref="E119:F119" si="47">+E116+E114</f>
        <v>13407885.876536265</v>
      </c>
      <c r="F119" s="58">
        <f t="shared" si="47"/>
        <v>14029865.957084166</v>
      </c>
    </row>
    <row r="120" spans="1:6" ht="30" x14ac:dyDescent="0.25">
      <c r="A120">
        <f t="shared" si="30"/>
        <v>120</v>
      </c>
      <c r="C120" s="81" t="s">
        <v>42</v>
      </c>
      <c r="D120" s="47">
        <v>0.99580000000000002</v>
      </c>
      <c r="E120" s="48">
        <v>0.995</v>
      </c>
      <c r="F120" s="59">
        <v>0.99529999999999996</v>
      </c>
    </row>
    <row r="121" spans="1:6" x14ac:dyDescent="0.25">
      <c r="A121">
        <f t="shared" si="30"/>
        <v>121</v>
      </c>
      <c r="C121" s="6"/>
      <c r="D121" s="62"/>
      <c r="E121" s="63"/>
      <c r="F121" s="66"/>
    </row>
    <row r="122" spans="1:6" x14ac:dyDescent="0.25">
      <c r="A122">
        <f t="shared" si="30"/>
        <v>122</v>
      </c>
      <c r="B122" s="85" t="s">
        <v>47</v>
      </c>
      <c r="C122" s="36" t="s">
        <v>39</v>
      </c>
      <c r="D122" s="50">
        <f t="shared" ref="D122:F124" si="48">(D117)*D$28</f>
        <v>12160557.965735342</v>
      </c>
      <c r="E122" s="51">
        <f t="shared" si="48"/>
        <v>12271755.149457945</v>
      </c>
      <c r="F122" s="60">
        <f t="shared" si="48"/>
        <v>13726820.852411149</v>
      </c>
    </row>
    <row r="123" spans="1:6" x14ac:dyDescent="0.25">
      <c r="A123">
        <f t="shared" si="30"/>
        <v>123</v>
      </c>
      <c r="B123" s="86"/>
      <c r="C123" s="29" t="s">
        <v>54</v>
      </c>
      <c r="D123" s="13">
        <f t="shared" si="48"/>
        <v>12039342.100834394</v>
      </c>
      <c r="E123" s="8">
        <f t="shared" si="48"/>
        <v>12151169.989121446</v>
      </c>
      <c r="F123" s="14">
        <f t="shared" si="48"/>
        <v>13726820.852411149</v>
      </c>
    </row>
    <row r="124" spans="1:6" ht="15.75" thickBot="1" x14ac:dyDescent="0.3">
      <c r="A124">
        <f t="shared" si="30"/>
        <v>124</v>
      </c>
      <c r="B124" s="87"/>
      <c r="C124" s="52" t="s">
        <v>55</v>
      </c>
      <c r="D124" s="21">
        <f t="shared" si="48"/>
        <v>13006114.764038118</v>
      </c>
      <c r="E124" s="22">
        <f t="shared" si="48"/>
        <v>13112912.387252467</v>
      </c>
      <c r="F124" s="23">
        <f t="shared" si="48"/>
        <v>13726820.852411149</v>
      </c>
    </row>
  </sheetData>
  <mergeCells count="29">
    <mergeCell ref="B8:B9"/>
    <mergeCell ref="D11:I11"/>
    <mergeCell ref="D34:I34"/>
    <mergeCell ref="D57:I57"/>
    <mergeCell ref="B122:B124"/>
    <mergeCell ref="B94:B96"/>
    <mergeCell ref="B117:B119"/>
    <mergeCell ref="D103:F103"/>
    <mergeCell ref="B76:B78"/>
    <mergeCell ref="B85:B87"/>
    <mergeCell ref="B89:B91"/>
    <mergeCell ref="B99:B101"/>
    <mergeCell ref="B108:B110"/>
    <mergeCell ref="K2:O2"/>
    <mergeCell ref="D80:I80"/>
    <mergeCell ref="B66:B68"/>
    <mergeCell ref="B30:B32"/>
    <mergeCell ref="B112:B114"/>
    <mergeCell ref="D2:I2"/>
    <mergeCell ref="B25:B27"/>
    <mergeCell ref="B53:B55"/>
    <mergeCell ref="B62:B64"/>
    <mergeCell ref="B71:B73"/>
    <mergeCell ref="B16:B18"/>
    <mergeCell ref="B20:B22"/>
    <mergeCell ref="B39:B41"/>
    <mergeCell ref="B43:B45"/>
    <mergeCell ref="B48:B50"/>
    <mergeCell ref="B4:B6"/>
  </mergeCells>
  <pageMargins left="0.7" right="0.7" top="0.75" bottom="0.75" header="0.3" footer="0.3"/>
  <pageSetup scale="56" orientation="portrait" horizontalDpi="1200" verticalDpi="1200" r:id="rId1"/>
  <rowBreaks count="5" manualBreakCount="5">
    <brk id="9" max="16383" man="1"/>
    <brk id="32" max="16383" man="1"/>
    <brk id="55" max="16383" man="1"/>
    <brk id="78" max="16383" man="1"/>
    <brk id="101" max="16383" man="1"/>
  </rowBreaks>
  <colBreaks count="1" manualBreakCount="1">
    <brk id="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Watson</dc:creator>
  <cp:lastModifiedBy>Jacob Watson</cp:lastModifiedBy>
  <dcterms:created xsi:type="dcterms:W3CDTF">2024-04-12T12:10:41Z</dcterms:created>
  <dcterms:modified xsi:type="dcterms:W3CDTF">2024-04-18T10:14:25Z</dcterms:modified>
</cp:coreProperties>
</file>