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900" windowWidth="15336" windowHeight="3960" activeTab="0"/>
  </bookViews>
  <sheets>
    <sheet name="RA_Schedule" sheetId="1" r:id="rId1"/>
    <sheet name="refund&amp;interest" sheetId="2" r:id="rId2"/>
  </sheets>
  <definedNames>
    <definedName name="_0596">#REF!</definedName>
    <definedName name="_1997">#REF!</definedName>
    <definedName name="CALC">#REF!</definedName>
    <definedName name="_xlnm.Print_Area" localSheetId="0">'RA_Schedule'!$A$1:$D$23</definedName>
    <definedName name="PRINT_AREA_MI">#REF!</definedName>
    <definedName name="RATES">#REF!</definedName>
  </definedNames>
  <calcPr fullCalcOnLoad="1"/>
</workbook>
</file>

<file path=xl/sharedStrings.xml><?xml version="1.0" encoding="utf-8"?>
<sst xmlns="http://schemas.openxmlformats.org/spreadsheetml/2006/main" count="41" uniqueCount="38">
  <si>
    <t>COLUMBIA GAS OF KENTUCKY, INC.</t>
  </si>
  <si>
    <t>SUPPLIER REFUND ADJUSTMENT</t>
  </si>
  <si>
    <t>Line</t>
  </si>
  <si>
    <t>No.</t>
  </si>
  <si>
    <t>Description</t>
  </si>
  <si>
    <t>Amount</t>
  </si>
  <si>
    <t>To Be Passed Back to Customers</t>
  </si>
  <si>
    <t>Interest on Refund Balances</t>
  </si>
  <si>
    <t xml:space="preserve"> </t>
  </si>
  <si>
    <t>CKY RATE REFUND INTEREST CALCULATION</t>
  </si>
  <si>
    <t>SELECTED INTEREST RATES</t>
  </si>
  <si>
    <t>COMMERCIAL PAPER - 3-MONTH</t>
  </si>
  <si>
    <t>RATE</t>
  </si>
  <si>
    <t>MONTH</t>
  </si>
  <si>
    <t>DAYS</t>
  </si>
  <si>
    <t>x</t>
  </si>
  <si>
    <t>DAILY RATE</t>
  </si>
  <si>
    <t>=</t>
  </si>
  <si>
    <t>INTEREST</t>
  </si>
  <si>
    <t>TOTAL</t>
  </si>
  <si>
    <t>TCO</t>
  </si>
  <si>
    <t>Total Refund</t>
  </si>
  <si>
    <t>Projected Sales for the Twelve Months Ended May 31, 2023</t>
  </si>
  <si>
    <t>TOTAL SUPPLIER REFUND TO EXPIRE May 31, 2023</t>
  </si>
  <si>
    <t>Refund from Columbia Gas Transmission (May 2023)</t>
  </si>
  <si>
    <t>JANUARY 2023</t>
  </si>
  <si>
    <t>FEBRUARY 2023</t>
  </si>
  <si>
    <t>MARCH 2023</t>
  </si>
  <si>
    <t>APRIL 2023</t>
  </si>
  <si>
    <t>MAY 2023</t>
  </si>
  <si>
    <t>DECEMBER 2022</t>
  </si>
  <si>
    <t>NOVEMBER 2022</t>
  </si>
  <si>
    <t>JUNE 2022</t>
  </si>
  <si>
    <t>JULY 2022</t>
  </si>
  <si>
    <t>AUGUST 2022</t>
  </si>
  <si>
    <t>SEPTEMBER 2022</t>
  </si>
  <si>
    <t>OCTOBER 2022</t>
  </si>
  <si>
    <t xml:space="preserve">Refund Adjustment 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</si>
</sst>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_);\(#,##0.000000\)"/>
    <numFmt numFmtId="165" formatCode="0.00_)"/>
    <numFmt numFmtId="166" formatCode="mm/dd/yy_)"/>
    <numFmt numFmtId="167" formatCode="mmm\-yy_)"/>
    <numFmt numFmtId="168" formatCode="0.0"/>
    <numFmt numFmtId="169" formatCode="#,##0.00000_);\(#,##0.00000\)"/>
    <numFmt numFmtId="170" formatCode="#,##0.0000_);\(#,##0.0000\)"/>
    <numFmt numFmtId="171" formatCode="#,##0.000_);\(#,##0.000\)"/>
    <numFmt numFmtId="172" formatCode="0.0000000"/>
    <numFmt numFmtId="173" formatCode="0.000000"/>
    <numFmt numFmtId="174" formatCode="#,##0.0000000_);\(#,##0.0000000\)"/>
    <numFmt numFmtId="175" formatCode="mmmm\ d\,\ yyyy"/>
    <numFmt numFmtId="176" formatCode="&quot;$&quot;#,##0.00"/>
    <numFmt numFmtId="177" formatCode="&quot;$&quot;#,##0.0000"/>
    <numFmt numFmtId="178" formatCode="&quot;$&quot;#,##0.00000"/>
    <numFmt numFmtId="179" formatCode="&quot;$&quot;#,##0"/>
    <numFmt numFmtId="180" formatCode="&quot;$&quot;#,##0.0"/>
    <numFmt numFmtId="181" formatCode="&quot;$&quot;#,##0.00000_);\(&quot;$&quot;#,##0.00000\)"/>
    <numFmt numFmtId="182" formatCode="&quot;$&quot;#,##0.0000_);\(&quot;$&quot;#,##0.0000\)"/>
    <numFmt numFmtId="183" formatCode="mmmm\ yyyy"/>
    <numFmt numFmtId="184" formatCode="0.0%"/>
    <numFmt numFmtId="185" formatCode="0.0E+00"/>
    <numFmt numFmtId="186" formatCode="0E+00"/>
    <numFmt numFmtId="187" formatCode="0.000E+00"/>
    <numFmt numFmtId="188" formatCode="0.0000E+00"/>
    <numFmt numFmtId="189" formatCode="0.00000E+00"/>
    <numFmt numFmtId="190" formatCode="0.000000E+00"/>
    <numFmt numFmtId="191" formatCode="0.0000000E+00"/>
    <numFmt numFmtId="192" formatCode="0.00000000E+00"/>
    <numFmt numFmtId="193" formatCode="0.000000000E+00"/>
    <numFmt numFmtId="194" formatCode="0.0000000000E+00"/>
    <numFmt numFmtId="195" formatCode="0.00000000000E+00"/>
    <numFmt numFmtId="196" formatCode="0.000000000000E+00"/>
    <numFmt numFmtId="197" formatCode="0.0000000000000E+00"/>
    <numFmt numFmtId="198" formatCode="0.00000000000000E+00"/>
    <numFmt numFmtId="199" formatCode="0.000000000000000E+00"/>
    <numFmt numFmtId="200" formatCode="0.0000000000000000E+00"/>
    <numFmt numFmtId="201" formatCode="0.000"/>
    <numFmt numFmtId="202" formatCode="0.0000"/>
    <numFmt numFmtId="203" formatCode="0.00000"/>
    <numFmt numFmtId="204" formatCode="0.00000000"/>
    <numFmt numFmtId="205" formatCode="0.000000000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Times New Roman"/>
      <family val="1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7" fontId="7" fillId="0" borderId="0" xfId="0" applyNumberFormat="1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39" fontId="0" fillId="0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6" fontId="10" fillId="0" borderId="0" xfId="0" applyNumberFormat="1" applyFont="1" applyAlignment="1">
      <alignment/>
    </xf>
    <xf numFmtId="0" fontId="9" fillId="0" borderId="0" xfId="0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182" fontId="11" fillId="0" borderId="11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82" fontId="11" fillId="0" borderId="0" xfId="0" applyNumberFormat="1" applyFont="1" applyBorder="1" applyAlignment="1">
      <alignment horizontal="right"/>
    </xf>
    <xf numFmtId="3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9" fontId="10" fillId="0" borderId="0" xfId="0" applyNumberFormat="1" applyFont="1" applyBorder="1" applyAlignment="1">
      <alignment horizontal="right"/>
    </xf>
    <xf numFmtId="179" fontId="1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7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84" fontId="4" fillId="0" borderId="0" xfId="59" applyNumberFormat="1" applyFont="1" applyAlignment="1">
      <alignment/>
    </xf>
    <xf numFmtId="5" fontId="9" fillId="0" borderId="0" xfId="0" applyNumberFormat="1" applyFont="1" applyBorder="1" applyAlignment="1">
      <alignment horizontal="right"/>
    </xf>
    <xf numFmtId="0" fontId="0" fillId="0" borderId="0" xfId="0" applyFont="1" applyFill="1" applyAlignment="1" applyProtection="1">
      <alignment horizontal="center"/>
      <protection/>
    </xf>
    <xf numFmtId="15" fontId="0" fillId="0" borderId="0" xfId="0" applyNumberFormat="1" applyFont="1" applyFill="1" applyAlignment="1" quotePrefix="1">
      <alignment/>
    </xf>
    <xf numFmtId="0" fontId="0" fillId="0" borderId="0" xfId="0" applyFont="1" applyFill="1" applyAlignment="1">
      <alignment/>
    </xf>
    <xf numFmtId="3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/>
    </xf>
    <xf numFmtId="164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Fill="1" applyAlignment="1" applyProtection="1">
      <alignment/>
      <protection/>
    </xf>
    <xf numFmtId="2" fontId="7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 applyProtection="1">
      <alignment horizontal="left"/>
      <protection/>
    </xf>
    <xf numFmtId="39" fontId="0" fillId="0" borderId="0" xfId="0" applyNumberFormat="1" applyFont="1" applyAlignment="1" applyProtection="1">
      <alignment horizontal="right"/>
      <protection/>
    </xf>
    <xf numFmtId="39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 horizontal="center"/>
      <protection/>
    </xf>
    <xf numFmtId="164" fontId="0" fillId="0" borderId="0" xfId="0" applyNumberFormat="1" applyFont="1" applyAlignment="1" applyProtection="1">
      <alignment/>
      <protection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39" fontId="0" fillId="0" borderId="0" xfId="0" applyNumberFormat="1" applyFont="1" applyBorder="1" applyAlignment="1" applyProtection="1">
      <alignment horizontal="right"/>
      <protection/>
    </xf>
    <xf numFmtId="39" fontId="0" fillId="0" borderId="0" xfId="0" applyNumberFormat="1" applyFont="1" applyBorder="1" applyAlignment="1" applyProtection="1">
      <alignment/>
      <protection/>
    </xf>
    <xf numFmtId="205" fontId="0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3"/>
  <sheetViews>
    <sheetView tabSelected="1" workbookViewId="0" topLeftCell="A1">
      <selection activeCell="D14" sqref="D14"/>
    </sheetView>
  </sheetViews>
  <sheetFormatPr defaultColWidth="9.33203125" defaultRowHeight="12.75"/>
  <cols>
    <col min="1" max="1" width="8.83203125" style="25" customWidth="1"/>
    <col min="2" max="2" width="55.66015625" style="25" customWidth="1"/>
    <col min="3" max="3" width="26" style="25" customWidth="1"/>
    <col min="4" max="4" width="21.33203125" style="25" customWidth="1"/>
    <col min="5" max="12" width="11.83203125" style="25" customWidth="1"/>
    <col min="13" max="16384" width="9.33203125" style="25" customWidth="1"/>
  </cols>
  <sheetData>
    <row r="1" spans="1:5" ht="15">
      <c r="A1" s="21" t="s">
        <v>0</v>
      </c>
      <c r="B1" s="21"/>
      <c r="C1" s="21"/>
      <c r="D1" s="21"/>
      <c r="E1" s="12"/>
    </row>
    <row r="2" spans="1:5" ht="15">
      <c r="A2" s="7"/>
      <c r="B2" s="7"/>
      <c r="C2" s="8"/>
      <c r="D2" s="7"/>
      <c r="E2" s="7"/>
    </row>
    <row r="3" spans="1:5" ht="15">
      <c r="A3" s="22" t="s">
        <v>1</v>
      </c>
      <c r="B3" s="22"/>
      <c r="C3" s="22"/>
      <c r="D3" s="22"/>
      <c r="E3" s="12"/>
    </row>
    <row r="5" spans="1:4" ht="15">
      <c r="A5" s="7"/>
      <c r="B5" s="7"/>
      <c r="C5" s="7"/>
      <c r="D5" s="7"/>
    </row>
    <row r="6" spans="1:4" ht="15">
      <c r="A6" s="9" t="s">
        <v>2</v>
      </c>
      <c r="B6" s="7"/>
      <c r="C6" s="7"/>
      <c r="D6" s="7"/>
    </row>
    <row r="7" spans="1:4" ht="15">
      <c r="A7" s="6" t="s">
        <v>3</v>
      </c>
      <c r="B7" s="6" t="s">
        <v>4</v>
      </c>
      <c r="C7" s="8"/>
      <c r="D7" s="6" t="s">
        <v>5</v>
      </c>
    </row>
    <row r="8" spans="1:4" ht="15">
      <c r="A8" s="10"/>
      <c r="B8" s="7"/>
      <c r="C8" s="7"/>
      <c r="D8" s="11"/>
    </row>
    <row r="9" spans="1:4" ht="15">
      <c r="A9" s="10">
        <v>1</v>
      </c>
      <c r="B9" s="7" t="s">
        <v>6</v>
      </c>
      <c r="C9" s="7"/>
      <c r="D9" s="11"/>
    </row>
    <row r="10" spans="1:4" ht="15">
      <c r="A10" s="10">
        <f>A9+1</f>
        <v>2</v>
      </c>
      <c r="B10" s="7" t="s">
        <v>24</v>
      </c>
      <c r="C10" s="7"/>
      <c r="D10" s="23">
        <v>5997313.2</v>
      </c>
    </row>
    <row r="11" spans="1:4" ht="15">
      <c r="A11" s="10">
        <f>A10+1</f>
        <v>3</v>
      </c>
      <c r="B11" s="7" t="s">
        <v>37</v>
      </c>
      <c r="C11" s="7"/>
      <c r="D11" s="29">
        <v>-246078.94</v>
      </c>
    </row>
    <row r="12" spans="1:4" ht="15">
      <c r="A12" s="10"/>
      <c r="C12" s="7"/>
      <c r="D12" s="24">
        <f>SUM(D10:D11)</f>
        <v>5751234.26</v>
      </c>
    </row>
    <row r="13" spans="1:4" ht="15">
      <c r="A13" s="10"/>
      <c r="B13" s="7"/>
      <c r="C13" s="7"/>
      <c r="D13" s="13"/>
    </row>
    <row r="14" spans="1:4" ht="15">
      <c r="A14" s="10">
        <f>A11+1</f>
        <v>4</v>
      </c>
      <c r="B14" s="7" t="s">
        <v>7</v>
      </c>
      <c r="C14" s="7"/>
      <c r="D14" s="24">
        <f>'refund&amp;interest'!K21</f>
        <v>10496.010000000004</v>
      </c>
    </row>
    <row r="15" spans="1:4" ht="15">
      <c r="A15" s="10"/>
      <c r="B15" s="7"/>
      <c r="C15" s="7"/>
      <c r="D15" s="24"/>
    </row>
    <row r="16" spans="1:4" ht="15">
      <c r="A16" s="10">
        <f>A14+1</f>
        <v>5</v>
      </c>
      <c r="B16" s="7" t="s">
        <v>21</v>
      </c>
      <c r="C16" s="7"/>
      <c r="D16" s="24">
        <f>D14+D12</f>
        <v>5761730.27</v>
      </c>
    </row>
    <row r="17" spans="1:4" ht="15">
      <c r="A17" s="10"/>
      <c r="B17" s="7"/>
      <c r="C17" s="7"/>
      <c r="D17" s="13"/>
    </row>
    <row r="18" spans="1:4" ht="15">
      <c r="A18" s="10">
        <f>A16+1</f>
        <v>6</v>
      </c>
      <c r="B18" s="7" t="s">
        <v>22</v>
      </c>
      <c r="C18" s="7"/>
      <c r="D18" s="19">
        <v>16504234.303</v>
      </c>
    </row>
    <row r="19" spans="1:4" ht="15">
      <c r="A19" s="10"/>
      <c r="B19" s="7"/>
      <c r="C19" s="7"/>
      <c r="D19" s="14"/>
    </row>
    <row r="20" spans="1:6" ht="15.75" thickBot="1">
      <c r="A20" s="10">
        <f>A18+1</f>
        <v>7</v>
      </c>
      <c r="B20" s="8" t="s">
        <v>23</v>
      </c>
      <c r="C20" s="8"/>
      <c r="D20" s="15">
        <f>IF(D18=0,0,ROUND(D16/D18,4))</f>
        <v>0.3491</v>
      </c>
      <c r="E20" s="26"/>
      <c r="F20" s="25" t="s">
        <v>8</v>
      </c>
    </row>
    <row r="21" ht="13.5" thickTop="1"/>
    <row r="22" spans="1:6" ht="15">
      <c r="A22" s="16"/>
      <c r="B22" s="17"/>
      <c r="C22" s="17"/>
      <c r="D22" s="18"/>
      <c r="E22" s="27"/>
      <c r="F22" s="27"/>
    </row>
    <row r="23" ht="12.75">
      <c r="H23" s="28"/>
    </row>
  </sheetData>
  <sheetProtection/>
  <mergeCells count="2">
    <mergeCell ref="A1:D1"/>
    <mergeCell ref="A3:D3"/>
  </mergeCells>
  <printOptions horizontalCentered="1"/>
  <pageMargins left="0.75" right="0.75" top="0.75" bottom="0.75" header="0.5" footer="0.5"/>
  <pageSetup horizontalDpi="600" verticalDpi="600" orientation="portrait" scale="79" r:id="rId1"/>
  <headerFooter alignWithMargins="0">
    <oddHeader>&amp;RSchedule No. 4
Page 1</oddHeader>
    <oddFooter xml:space="preserve">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377"/>
  <sheetViews>
    <sheetView workbookViewId="0" topLeftCell="A1">
      <selection activeCell="A1" sqref="A1:K1"/>
    </sheetView>
  </sheetViews>
  <sheetFormatPr defaultColWidth="9.33203125" defaultRowHeight="12.75"/>
  <cols>
    <col min="1" max="1" width="19.83203125" style="20" customWidth="1"/>
    <col min="2" max="2" width="4.83203125" style="32" customWidth="1"/>
    <col min="3" max="3" width="17.66015625" style="20" customWidth="1"/>
    <col min="4" max="4" width="3.83203125" style="20" customWidth="1"/>
    <col min="5" max="5" width="7.83203125" style="20" customWidth="1"/>
    <col min="6" max="6" width="3.83203125" style="20" customWidth="1"/>
    <col min="7" max="7" width="12.83203125" style="20" customWidth="1"/>
    <col min="8" max="8" width="3.83203125" style="20" customWidth="1"/>
    <col min="9" max="9" width="11.33203125" style="20" bestFit="1" customWidth="1"/>
    <col min="10" max="10" width="3.83203125" style="20" customWidth="1"/>
    <col min="11" max="11" width="12.83203125" style="20" customWidth="1"/>
    <col min="12" max="12" width="3.83203125" style="20" customWidth="1"/>
    <col min="13" max="13" width="12.5" style="20" bestFit="1" customWidth="1"/>
    <col min="14" max="16384" width="8.83203125" style="20" customWidth="1"/>
  </cols>
  <sheetData>
    <row r="1" spans="1:11" ht="12.75">
      <c r="A1" s="30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30" t="s">
        <v>11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5" ht="12.75">
      <c r="A5" s="31"/>
    </row>
    <row r="7" spans="1:11" s="35" customFormat="1" ht="12.75">
      <c r="A7" s="1" t="s">
        <v>12</v>
      </c>
      <c r="B7" s="33"/>
      <c r="C7" s="2" t="s">
        <v>13</v>
      </c>
      <c r="D7" s="3"/>
      <c r="E7" s="2" t="s">
        <v>14</v>
      </c>
      <c r="F7" s="34" t="s">
        <v>15</v>
      </c>
      <c r="G7" s="4" t="s">
        <v>16</v>
      </c>
      <c r="H7" s="34" t="s">
        <v>15</v>
      </c>
      <c r="I7" s="2" t="s">
        <v>20</v>
      </c>
      <c r="J7" s="34" t="s">
        <v>17</v>
      </c>
      <c r="K7" s="2" t="s">
        <v>18</v>
      </c>
    </row>
    <row r="8" spans="1:11" s="35" customFormat="1" ht="12.75">
      <c r="A8" s="36">
        <v>0.10894736842105263</v>
      </c>
      <c r="B8" s="32"/>
      <c r="C8" s="37" t="s">
        <v>32</v>
      </c>
      <c r="D8" s="20"/>
      <c r="E8" s="32">
        <v>30</v>
      </c>
      <c r="F8" s="20"/>
      <c r="G8" s="38">
        <f>ROUND(+A23,6)</f>
        <v>5E-06</v>
      </c>
      <c r="H8" s="20"/>
      <c r="I8" s="39">
        <f>5997313.2-246078.94</f>
        <v>5751234.26</v>
      </c>
      <c r="J8" s="20"/>
      <c r="K8" s="33">
        <f aca="true" t="shared" si="0" ref="K8:K19">ROUND(+E8*G8*I8,2)</f>
        <v>862.69</v>
      </c>
    </row>
    <row r="9" spans="1:11" s="35" customFormat="1" ht="12.75">
      <c r="A9" s="36">
        <v>0.1</v>
      </c>
      <c r="B9" s="32"/>
      <c r="C9" s="37" t="s">
        <v>33</v>
      </c>
      <c r="D9" s="20"/>
      <c r="E9" s="32">
        <v>31</v>
      </c>
      <c r="F9" s="20"/>
      <c r="G9" s="40">
        <f>G$8</f>
        <v>5E-06</v>
      </c>
      <c r="H9" s="20"/>
      <c r="I9" s="41">
        <f>I$8</f>
        <v>5751234.26</v>
      </c>
      <c r="J9" s="20"/>
      <c r="K9" s="33">
        <f t="shared" si="0"/>
        <v>891.44</v>
      </c>
    </row>
    <row r="10" spans="1:11" s="35" customFormat="1" ht="12.75">
      <c r="A10" s="36">
        <v>0.09055555555555556</v>
      </c>
      <c r="B10" s="32"/>
      <c r="C10" s="37" t="s">
        <v>34</v>
      </c>
      <c r="D10" s="20"/>
      <c r="E10" s="32">
        <v>31</v>
      </c>
      <c r="F10" s="20"/>
      <c r="G10" s="40">
        <f aca="true" t="shared" si="1" ref="G10:G19">G$8</f>
        <v>5E-06</v>
      </c>
      <c r="H10" s="20"/>
      <c r="I10" s="41">
        <f aca="true" t="shared" si="2" ref="I10:I19">I$8</f>
        <v>5751234.26</v>
      </c>
      <c r="J10" s="20"/>
      <c r="K10" s="33">
        <f t="shared" si="0"/>
        <v>891.44</v>
      </c>
    </row>
    <row r="11" spans="1:11" s="35" customFormat="1" ht="12.75">
      <c r="A11" s="36">
        <v>0.10444444444444445</v>
      </c>
      <c r="B11" s="32"/>
      <c r="C11" s="37" t="s">
        <v>35</v>
      </c>
      <c r="D11" s="20"/>
      <c r="E11" s="32">
        <v>30</v>
      </c>
      <c r="F11" s="20"/>
      <c r="G11" s="40">
        <f t="shared" si="1"/>
        <v>5E-06</v>
      </c>
      <c r="H11" s="20"/>
      <c r="I11" s="41">
        <f t="shared" si="2"/>
        <v>5751234.26</v>
      </c>
      <c r="J11" s="20"/>
      <c r="K11" s="33">
        <f t="shared" si="0"/>
        <v>862.69</v>
      </c>
    </row>
    <row r="12" spans="1:11" s="35" customFormat="1" ht="12.75">
      <c r="A12" s="36">
        <v>0.09944444444444445</v>
      </c>
      <c r="B12" s="32"/>
      <c r="C12" s="37" t="s">
        <v>36</v>
      </c>
      <c r="D12" s="20"/>
      <c r="E12" s="32">
        <v>31</v>
      </c>
      <c r="F12" s="20"/>
      <c r="G12" s="40">
        <f t="shared" si="1"/>
        <v>5E-06</v>
      </c>
      <c r="H12" s="20"/>
      <c r="I12" s="41">
        <f t="shared" si="2"/>
        <v>5751234.26</v>
      </c>
      <c r="J12" s="20"/>
      <c r="K12" s="33">
        <f t="shared" si="0"/>
        <v>891.44</v>
      </c>
    </row>
    <row r="13" spans="1:11" s="35" customFormat="1" ht="12.75">
      <c r="A13" s="36">
        <v>0.098125</v>
      </c>
      <c r="B13" s="32"/>
      <c r="C13" s="37" t="s">
        <v>31</v>
      </c>
      <c r="D13" s="20"/>
      <c r="E13" s="32">
        <v>30</v>
      </c>
      <c r="F13" s="20"/>
      <c r="G13" s="40">
        <f t="shared" si="1"/>
        <v>5E-06</v>
      </c>
      <c r="H13" s="20"/>
      <c r="I13" s="41">
        <f t="shared" si="2"/>
        <v>5751234.26</v>
      </c>
      <c r="J13" s="20"/>
      <c r="K13" s="33">
        <f t="shared" si="0"/>
        <v>862.69</v>
      </c>
    </row>
    <row r="14" spans="1:11" s="35" customFormat="1" ht="12.75">
      <c r="A14" s="36">
        <v>0.11058823529411765</v>
      </c>
      <c r="B14" s="32"/>
      <c r="C14" s="37" t="s">
        <v>30</v>
      </c>
      <c r="D14" s="20"/>
      <c r="E14" s="32">
        <v>31</v>
      </c>
      <c r="F14" s="20"/>
      <c r="G14" s="40">
        <f t="shared" si="1"/>
        <v>5E-06</v>
      </c>
      <c r="H14" s="20"/>
      <c r="I14" s="41">
        <f t="shared" si="2"/>
        <v>5751234.26</v>
      </c>
      <c r="J14" s="20"/>
      <c r="K14" s="33">
        <f t="shared" si="0"/>
        <v>891.44</v>
      </c>
    </row>
    <row r="15" spans="1:11" s="35" customFormat="1" ht="12.75">
      <c r="A15" s="36">
        <v>0.14</v>
      </c>
      <c r="B15" s="32"/>
      <c r="C15" s="37" t="s">
        <v>25</v>
      </c>
      <c r="D15" s="20"/>
      <c r="E15" s="32">
        <v>31</v>
      </c>
      <c r="F15" s="20"/>
      <c r="G15" s="40">
        <f t="shared" si="1"/>
        <v>5E-06</v>
      </c>
      <c r="H15" s="20"/>
      <c r="I15" s="41">
        <f t="shared" si="2"/>
        <v>5751234.26</v>
      </c>
      <c r="J15" s="20"/>
      <c r="K15" s="33">
        <f t="shared" si="0"/>
        <v>891.44</v>
      </c>
    </row>
    <row r="16" spans="1:13" s="35" customFormat="1" ht="12.75">
      <c r="A16" s="36">
        <v>0.17</v>
      </c>
      <c r="B16" s="32"/>
      <c r="C16" s="37" t="s">
        <v>26</v>
      </c>
      <c r="D16" s="20"/>
      <c r="E16" s="32">
        <v>28</v>
      </c>
      <c r="F16" s="20"/>
      <c r="G16" s="40">
        <f t="shared" si="1"/>
        <v>5E-06</v>
      </c>
      <c r="H16" s="20"/>
      <c r="I16" s="41">
        <f t="shared" si="2"/>
        <v>5751234.26</v>
      </c>
      <c r="J16" s="20"/>
      <c r="K16" s="33">
        <f t="shared" si="0"/>
        <v>805.17</v>
      </c>
      <c r="M16" s="5"/>
    </row>
    <row r="17" spans="1:11" s="35" customFormat="1" ht="12.75">
      <c r="A17" s="36">
        <v>0.218125</v>
      </c>
      <c r="B17" s="32"/>
      <c r="C17" s="37" t="s">
        <v>27</v>
      </c>
      <c r="D17" s="20"/>
      <c r="E17" s="42">
        <v>31</v>
      </c>
      <c r="F17" s="20"/>
      <c r="G17" s="40">
        <f t="shared" si="1"/>
        <v>5E-06</v>
      </c>
      <c r="H17" s="20"/>
      <c r="I17" s="41">
        <f t="shared" si="2"/>
        <v>5751234.26</v>
      </c>
      <c r="J17" s="20"/>
      <c r="K17" s="33">
        <f t="shared" si="0"/>
        <v>891.44</v>
      </c>
    </row>
    <row r="18" spans="1:11" s="35" customFormat="1" ht="12.75">
      <c r="A18" s="36">
        <v>0.38083333333333336</v>
      </c>
      <c r="B18" s="32"/>
      <c r="C18" s="37" t="s">
        <v>28</v>
      </c>
      <c r="D18" s="20"/>
      <c r="E18" s="42">
        <v>30</v>
      </c>
      <c r="F18" s="20"/>
      <c r="G18" s="40">
        <f t="shared" si="1"/>
        <v>5E-06</v>
      </c>
      <c r="H18" s="20"/>
      <c r="I18" s="41">
        <f t="shared" si="2"/>
        <v>5751234.26</v>
      </c>
      <c r="J18" s="20"/>
      <c r="K18" s="33">
        <f t="shared" si="0"/>
        <v>862.69</v>
      </c>
    </row>
    <row r="19" spans="1:11" s="35" customFormat="1" ht="12.75">
      <c r="A19" s="43">
        <v>0.7315789473684211</v>
      </c>
      <c r="B19" s="32"/>
      <c r="C19" s="37" t="s">
        <v>29</v>
      </c>
      <c r="D19" s="20"/>
      <c r="E19" s="42">
        <v>31</v>
      </c>
      <c r="F19" s="20"/>
      <c r="G19" s="40">
        <f t="shared" si="1"/>
        <v>5E-06</v>
      </c>
      <c r="H19" s="20"/>
      <c r="I19" s="41">
        <f t="shared" si="2"/>
        <v>5751234.26</v>
      </c>
      <c r="J19" s="20"/>
      <c r="K19" s="33">
        <f t="shared" si="0"/>
        <v>891.44</v>
      </c>
    </row>
    <row r="20" spans="1:11" s="35" customFormat="1" ht="12.75">
      <c r="A20" s="20"/>
      <c r="B20" s="32"/>
      <c r="C20" s="20"/>
      <c r="D20" s="20"/>
      <c r="E20" s="20"/>
      <c r="F20" s="20"/>
      <c r="G20" s="20"/>
      <c r="H20" s="20"/>
      <c r="I20" s="20"/>
      <c r="J20" s="20"/>
      <c r="K20" s="20"/>
    </row>
    <row r="21" spans="1:11" s="35" customFormat="1" ht="12.75">
      <c r="A21" s="44">
        <f>SUM(A8:A19)</f>
        <v>2.3526423288613696</v>
      </c>
      <c r="B21" s="32"/>
      <c r="C21" s="45" t="s">
        <v>19</v>
      </c>
      <c r="D21" s="45"/>
      <c r="E21" s="20"/>
      <c r="F21" s="20"/>
      <c r="G21" s="20"/>
      <c r="H21" s="20"/>
      <c r="I21" s="46" t="s">
        <v>19</v>
      </c>
      <c r="J21" s="20"/>
      <c r="K21" s="47">
        <f>SUM(K8:K19)</f>
        <v>10496.010000000004</v>
      </c>
    </row>
    <row r="22" spans="1:11" s="35" customFormat="1" ht="12.75">
      <c r="A22" s="20"/>
      <c r="B22" s="32"/>
      <c r="C22" s="20"/>
      <c r="D22" s="20"/>
      <c r="E22" s="20"/>
      <c r="F22" s="20"/>
      <c r="G22" s="20"/>
      <c r="H22" s="20"/>
      <c r="I22" s="48"/>
      <c r="J22" s="20"/>
      <c r="K22" s="20"/>
    </row>
    <row r="23" spans="1:11" s="35" customFormat="1" ht="12.75">
      <c r="A23" s="49">
        <f>((+A21/12)/365)/100</f>
        <v>5.371329517948332E-06</v>
      </c>
      <c r="B23" s="32"/>
      <c r="C23" s="45" t="s">
        <v>16</v>
      </c>
      <c r="D23" s="20"/>
      <c r="E23" s="20"/>
      <c r="F23" s="20"/>
      <c r="G23" s="20"/>
      <c r="H23" s="20"/>
      <c r="I23" s="20"/>
      <c r="J23" s="20"/>
      <c r="K23" s="20"/>
    </row>
    <row r="24" spans="1:11" s="35" customFormat="1" ht="12.75">
      <c r="A24" s="50"/>
      <c r="B24" s="51"/>
      <c r="C24" s="52"/>
      <c r="D24" s="52"/>
      <c r="I24" s="53"/>
      <c r="K24" s="54"/>
    </row>
    <row r="25" s="35" customFormat="1" ht="12.75">
      <c r="B25" s="51"/>
    </row>
    <row r="26" s="35" customFormat="1" ht="12.75">
      <c r="B26" s="51"/>
    </row>
    <row r="27" s="35" customFormat="1" ht="12.75">
      <c r="B27" s="51"/>
    </row>
    <row r="28" s="35" customFormat="1" ht="12.75">
      <c r="B28" s="51"/>
    </row>
    <row r="29" spans="1:2" s="35" customFormat="1" ht="12.75">
      <c r="A29" s="55"/>
      <c r="B29" s="51"/>
    </row>
    <row r="30" s="35" customFormat="1" ht="12.75">
      <c r="B30" s="51"/>
    </row>
    <row r="31" s="35" customFormat="1" ht="12.75">
      <c r="B31" s="51"/>
    </row>
    <row r="32" s="35" customFormat="1" ht="12.75">
      <c r="B32" s="51"/>
    </row>
    <row r="33" s="35" customFormat="1" ht="12.75">
      <c r="B33" s="51"/>
    </row>
    <row r="34" s="35" customFormat="1" ht="12.75">
      <c r="B34" s="51"/>
    </row>
    <row r="35" s="35" customFormat="1" ht="12.75">
      <c r="B35" s="51"/>
    </row>
    <row r="36" s="35" customFormat="1" ht="12.75">
      <c r="B36" s="51"/>
    </row>
    <row r="37" s="35" customFormat="1" ht="12.75">
      <c r="B37" s="51"/>
    </row>
    <row r="38" s="35" customFormat="1" ht="12.75">
      <c r="B38" s="51"/>
    </row>
    <row r="39" s="35" customFormat="1" ht="12.75">
      <c r="B39" s="51"/>
    </row>
    <row r="40" s="35" customFormat="1" ht="12.75">
      <c r="B40" s="51"/>
    </row>
    <row r="41" s="35" customFormat="1" ht="12.75">
      <c r="B41" s="51"/>
    </row>
    <row r="42" s="35" customFormat="1" ht="12.75">
      <c r="B42" s="51"/>
    </row>
    <row r="43" s="35" customFormat="1" ht="12.75">
      <c r="B43" s="51"/>
    </row>
    <row r="44" s="35" customFormat="1" ht="12.75">
      <c r="B44" s="51"/>
    </row>
    <row r="45" s="35" customFormat="1" ht="12.75">
      <c r="B45" s="51"/>
    </row>
    <row r="46" s="35" customFormat="1" ht="12.75">
      <c r="B46" s="51"/>
    </row>
    <row r="47" s="35" customFormat="1" ht="12.75">
      <c r="B47" s="51"/>
    </row>
    <row r="48" s="35" customFormat="1" ht="12.75">
      <c r="B48" s="51"/>
    </row>
    <row r="49" s="35" customFormat="1" ht="12.75">
      <c r="B49" s="51"/>
    </row>
    <row r="50" s="35" customFormat="1" ht="12.75">
      <c r="B50" s="51"/>
    </row>
    <row r="51" s="35" customFormat="1" ht="12.75">
      <c r="B51" s="51"/>
    </row>
    <row r="52" s="35" customFormat="1" ht="12.75">
      <c r="B52" s="51"/>
    </row>
    <row r="53" s="35" customFormat="1" ht="12.75">
      <c r="B53" s="51"/>
    </row>
    <row r="54" s="35" customFormat="1" ht="12.75">
      <c r="B54" s="51"/>
    </row>
    <row r="55" s="35" customFormat="1" ht="12.75">
      <c r="B55" s="51"/>
    </row>
    <row r="56" s="35" customFormat="1" ht="12.75">
      <c r="B56" s="51"/>
    </row>
    <row r="57" s="35" customFormat="1" ht="12.75">
      <c r="B57" s="51"/>
    </row>
    <row r="58" s="35" customFormat="1" ht="12.75">
      <c r="B58" s="51"/>
    </row>
    <row r="59" s="35" customFormat="1" ht="12.75">
      <c r="B59" s="51"/>
    </row>
    <row r="60" s="35" customFormat="1" ht="12.75">
      <c r="B60" s="51"/>
    </row>
    <row r="61" s="35" customFormat="1" ht="12.75">
      <c r="B61" s="51"/>
    </row>
    <row r="62" s="35" customFormat="1" ht="12.75">
      <c r="B62" s="51"/>
    </row>
    <row r="63" s="35" customFormat="1" ht="12.75">
      <c r="B63" s="51"/>
    </row>
    <row r="64" s="35" customFormat="1" ht="12.75">
      <c r="B64" s="51"/>
    </row>
    <row r="65" s="35" customFormat="1" ht="12.75">
      <c r="B65" s="51"/>
    </row>
    <row r="66" s="35" customFormat="1" ht="12.75">
      <c r="B66" s="51"/>
    </row>
    <row r="67" s="35" customFormat="1" ht="12.75">
      <c r="B67" s="51"/>
    </row>
    <row r="68" s="35" customFormat="1" ht="12.75">
      <c r="B68" s="51"/>
    </row>
    <row r="69" s="35" customFormat="1" ht="12.75">
      <c r="B69" s="51"/>
    </row>
    <row r="70" s="35" customFormat="1" ht="12.75">
      <c r="B70" s="51"/>
    </row>
    <row r="71" s="35" customFormat="1" ht="12.75">
      <c r="B71" s="51"/>
    </row>
    <row r="72" s="35" customFormat="1" ht="12.75">
      <c r="B72" s="51"/>
    </row>
    <row r="73" s="35" customFormat="1" ht="12.75">
      <c r="B73" s="51"/>
    </row>
    <row r="74" s="35" customFormat="1" ht="12.75">
      <c r="B74" s="51"/>
    </row>
    <row r="75" s="35" customFormat="1" ht="12.75">
      <c r="B75" s="51"/>
    </row>
    <row r="76" s="35" customFormat="1" ht="12.75">
      <c r="B76" s="51"/>
    </row>
    <row r="77" s="35" customFormat="1" ht="12.75">
      <c r="B77" s="51"/>
    </row>
    <row r="78" s="35" customFormat="1" ht="12.75">
      <c r="B78" s="51"/>
    </row>
    <row r="79" s="35" customFormat="1" ht="12.75">
      <c r="B79" s="51"/>
    </row>
    <row r="80" s="35" customFormat="1" ht="12.75">
      <c r="B80" s="51"/>
    </row>
    <row r="81" s="35" customFormat="1" ht="12.75">
      <c r="B81" s="51"/>
    </row>
    <row r="82" s="35" customFormat="1" ht="12.75">
      <c r="B82" s="51"/>
    </row>
    <row r="83" s="35" customFormat="1" ht="12.75">
      <c r="B83" s="51"/>
    </row>
    <row r="84" s="35" customFormat="1" ht="12.75">
      <c r="B84" s="51"/>
    </row>
    <row r="85" s="35" customFormat="1" ht="12.75">
      <c r="B85" s="51"/>
    </row>
    <row r="86" s="35" customFormat="1" ht="12.75">
      <c r="B86" s="51"/>
    </row>
    <row r="87" s="35" customFormat="1" ht="12.75">
      <c r="B87" s="51"/>
    </row>
    <row r="88" s="35" customFormat="1" ht="12.75">
      <c r="B88" s="51"/>
    </row>
    <row r="89" s="35" customFormat="1" ht="12.75">
      <c r="B89" s="51"/>
    </row>
    <row r="90" s="35" customFormat="1" ht="12.75">
      <c r="B90" s="51"/>
    </row>
    <row r="91" s="35" customFormat="1" ht="12.75">
      <c r="B91" s="51"/>
    </row>
    <row r="92" s="35" customFormat="1" ht="12.75">
      <c r="B92" s="51"/>
    </row>
    <row r="93" s="35" customFormat="1" ht="12.75">
      <c r="B93" s="51"/>
    </row>
    <row r="94" s="35" customFormat="1" ht="12.75">
      <c r="B94" s="51"/>
    </row>
    <row r="95" s="35" customFormat="1" ht="12.75">
      <c r="B95" s="51"/>
    </row>
    <row r="96" s="35" customFormat="1" ht="12.75">
      <c r="B96" s="51"/>
    </row>
    <row r="97" s="35" customFormat="1" ht="12.75">
      <c r="B97" s="51"/>
    </row>
    <row r="98" s="35" customFormat="1" ht="12.75">
      <c r="B98" s="51"/>
    </row>
    <row r="99" s="35" customFormat="1" ht="12.75">
      <c r="B99" s="51"/>
    </row>
    <row r="100" s="35" customFormat="1" ht="12.75">
      <c r="B100" s="51"/>
    </row>
    <row r="101" s="35" customFormat="1" ht="12.75">
      <c r="B101" s="51"/>
    </row>
    <row r="102" s="35" customFormat="1" ht="12.75">
      <c r="B102" s="51"/>
    </row>
    <row r="103" s="35" customFormat="1" ht="12.75">
      <c r="B103" s="51"/>
    </row>
    <row r="104" s="35" customFormat="1" ht="12.75">
      <c r="B104" s="51"/>
    </row>
    <row r="105" s="35" customFormat="1" ht="12.75">
      <c r="B105" s="51"/>
    </row>
    <row r="106" s="35" customFormat="1" ht="12.75">
      <c r="B106" s="51"/>
    </row>
    <row r="107" s="35" customFormat="1" ht="12.75">
      <c r="B107" s="51"/>
    </row>
    <row r="108" s="35" customFormat="1" ht="12.75">
      <c r="B108" s="51"/>
    </row>
    <row r="109" s="35" customFormat="1" ht="12.75">
      <c r="B109" s="51"/>
    </row>
    <row r="110" s="35" customFormat="1" ht="12.75">
      <c r="B110" s="51"/>
    </row>
    <row r="111" s="35" customFormat="1" ht="12.75">
      <c r="B111" s="51"/>
    </row>
    <row r="112" s="35" customFormat="1" ht="12.75">
      <c r="B112" s="51"/>
    </row>
    <row r="113" s="35" customFormat="1" ht="12.75">
      <c r="B113" s="51"/>
    </row>
    <row r="114" s="35" customFormat="1" ht="12.75">
      <c r="B114" s="51"/>
    </row>
    <row r="115" s="35" customFormat="1" ht="12.75">
      <c r="B115" s="51"/>
    </row>
    <row r="116" s="35" customFormat="1" ht="12.75">
      <c r="B116" s="51"/>
    </row>
    <row r="117" s="35" customFormat="1" ht="12.75">
      <c r="B117" s="51"/>
    </row>
    <row r="118" s="35" customFormat="1" ht="12.75">
      <c r="B118" s="51"/>
    </row>
    <row r="119" s="35" customFormat="1" ht="12.75">
      <c r="B119" s="51"/>
    </row>
    <row r="120" s="35" customFormat="1" ht="12.75">
      <c r="B120" s="51"/>
    </row>
    <row r="121" s="35" customFormat="1" ht="12.75">
      <c r="B121" s="51"/>
    </row>
    <row r="122" s="35" customFormat="1" ht="12.75">
      <c r="B122" s="51"/>
    </row>
    <row r="123" s="35" customFormat="1" ht="12.75">
      <c r="B123" s="51"/>
    </row>
    <row r="124" s="35" customFormat="1" ht="12.75">
      <c r="B124" s="51"/>
    </row>
    <row r="125" s="35" customFormat="1" ht="12.75">
      <c r="B125" s="51"/>
    </row>
    <row r="126" s="35" customFormat="1" ht="12.75">
      <c r="B126" s="51"/>
    </row>
    <row r="127" s="35" customFormat="1" ht="12.75">
      <c r="B127" s="51"/>
    </row>
    <row r="128" s="35" customFormat="1" ht="12.75">
      <c r="B128" s="51"/>
    </row>
    <row r="129" s="35" customFormat="1" ht="12.75">
      <c r="B129" s="51"/>
    </row>
    <row r="130" s="35" customFormat="1" ht="12.75">
      <c r="B130" s="51"/>
    </row>
    <row r="131" s="35" customFormat="1" ht="12.75">
      <c r="B131" s="51"/>
    </row>
    <row r="132" s="35" customFormat="1" ht="12.75">
      <c r="B132" s="51"/>
    </row>
    <row r="133" s="35" customFormat="1" ht="12.75">
      <c r="B133" s="51"/>
    </row>
    <row r="134" s="35" customFormat="1" ht="12.75">
      <c r="B134" s="51"/>
    </row>
    <row r="135" s="35" customFormat="1" ht="12.75">
      <c r="B135" s="51"/>
    </row>
    <row r="136" s="35" customFormat="1" ht="12.75">
      <c r="B136" s="51"/>
    </row>
    <row r="137" s="35" customFormat="1" ht="12.75">
      <c r="B137" s="51"/>
    </row>
    <row r="138" s="35" customFormat="1" ht="12.75">
      <c r="B138" s="51"/>
    </row>
    <row r="139" s="35" customFormat="1" ht="12.75">
      <c r="B139" s="51"/>
    </row>
    <row r="140" s="35" customFormat="1" ht="12.75">
      <c r="B140" s="51"/>
    </row>
    <row r="141" s="35" customFormat="1" ht="12.75">
      <c r="B141" s="51"/>
    </row>
    <row r="142" s="35" customFormat="1" ht="12.75">
      <c r="B142" s="51"/>
    </row>
    <row r="143" s="35" customFormat="1" ht="12.75">
      <c r="B143" s="51"/>
    </row>
    <row r="144" s="35" customFormat="1" ht="12.75">
      <c r="B144" s="51"/>
    </row>
    <row r="145" s="35" customFormat="1" ht="12.75">
      <c r="B145" s="51"/>
    </row>
    <row r="146" s="35" customFormat="1" ht="12.75">
      <c r="B146" s="51"/>
    </row>
    <row r="147" s="35" customFormat="1" ht="12.75">
      <c r="B147" s="51"/>
    </row>
    <row r="148" s="35" customFormat="1" ht="12.75">
      <c r="B148" s="51"/>
    </row>
    <row r="149" s="35" customFormat="1" ht="12.75">
      <c r="B149" s="51"/>
    </row>
    <row r="150" s="35" customFormat="1" ht="12.75">
      <c r="B150" s="51"/>
    </row>
    <row r="151" s="35" customFormat="1" ht="12.75">
      <c r="B151" s="51"/>
    </row>
    <row r="152" s="35" customFormat="1" ht="12.75">
      <c r="B152" s="51"/>
    </row>
    <row r="153" s="35" customFormat="1" ht="12.75">
      <c r="B153" s="51"/>
    </row>
    <row r="154" s="35" customFormat="1" ht="12.75">
      <c r="B154" s="51"/>
    </row>
    <row r="155" s="35" customFormat="1" ht="12.75">
      <c r="B155" s="51"/>
    </row>
    <row r="156" s="35" customFormat="1" ht="12.75">
      <c r="B156" s="51"/>
    </row>
    <row r="157" s="35" customFormat="1" ht="12.75">
      <c r="B157" s="51"/>
    </row>
    <row r="158" s="35" customFormat="1" ht="12.75">
      <c r="B158" s="51"/>
    </row>
    <row r="159" s="35" customFormat="1" ht="12.75">
      <c r="B159" s="51"/>
    </row>
    <row r="160" s="35" customFormat="1" ht="12.75">
      <c r="B160" s="51"/>
    </row>
    <row r="161" s="35" customFormat="1" ht="12.75">
      <c r="B161" s="51"/>
    </row>
    <row r="162" s="35" customFormat="1" ht="12.75">
      <c r="B162" s="51"/>
    </row>
    <row r="163" s="35" customFormat="1" ht="12.75">
      <c r="B163" s="51"/>
    </row>
    <row r="164" s="35" customFormat="1" ht="12.75">
      <c r="B164" s="51"/>
    </row>
    <row r="165" s="35" customFormat="1" ht="12.75">
      <c r="B165" s="51"/>
    </row>
    <row r="166" s="35" customFormat="1" ht="12.75">
      <c r="B166" s="51"/>
    </row>
    <row r="167" s="35" customFormat="1" ht="12.75">
      <c r="B167" s="51"/>
    </row>
    <row r="168" s="35" customFormat="1" ht="12.75">
      <c r="B168" s="51"/>
    </row>
    <row r="169" s="35" customFormat="1" ht="12.75">
      <c r="B169" s="51"/>
    </row>
    <row r="170" s="35" customFormat="1" ht="12.75">
      <c r="B170" s="51"/>
    </row>
    <row r="171" s="35" customFormat="1" ht="12.75">
      <c r="B171" s="51"/>
    </row>
    <row r="172" s="35" customFormat="1" ht="12.75">
      <c r="B172" s="51"/>
    </row>
    <row r="173" s="35" customFormat="1" ht="12.75">
      <c r="B173" s="51"/>
    </row>
    <row r="174" s="35" customFormat="1" ht="12.75">
      <c r="B174" s="51"/>
    </row>
    <row r="175" s="35" customFormat="1" ht="12.75">
      <c r="B175" s="51"/>
    </row>
    <row r="176" s="35" customFormat="1" ht="12.75">
      <c r="B176" s="51"/>
    </row>
    <row r="177" s="35" customFormat="1" ht="12.75">
      <c r="B177" s="51"/>
    </row>
    <row r="178" s="35" customFormat="1" ht="12.75">
      <c r="B178" s="51"/>
    </row>
    <row r="179" s="35" customFormat="1" ht="12.75">
      <c r="B179" s="51"/>
    </row>
    <row r="180" s="35" customFormat="1" ht="12.75">
      <c r="B180" s="51"/>
    </row>
    <row r="181" s="35" customFormat="1" ht="12.75">
      <c r="B181" s="51"/>
    </row>
    <row r="182" s="35" customFormat="1" ht="12.75">
      <c r="B182" s="51"/>
    </row>
    <row r="183" s="35" customFormat="1" ht="12.75">
      <c r="B183" s="51"/>
    </row>
    <row r="184" s="35" customFormat="1" ht="12.75">
      <c r="B184" s="51"/>
    </row>
    <row r="185" s="35" customFormat="1" ht="12.75">
      <c r="B185" s="51"/>
    </row>
    <row r="186" s="35" customFormat="1" ht="12.75">
      <c r="B186" s="51"/>
    </row>
    <row r="187" s="35" customFormat="1" ht="12.75">
      <c r="B187" s="51"/>
    </row>
    <row r="188" s="35" customFormat="1" ht="12.75">
      <c r="B188" s="51"/>
    </row>
    <row r="189" s="35" customFormat="1" ht="12.75">
      <c r="B189" s="51"/>
    </row>
    <row r="190" s="35" customFormat="1" ht="12.75">
      <c r="B190" s="51"/>
    </row>
    <row r="191" s="35" customFormat="1" ht="12.75">
      <c r="B191" s="51"/>
    </row>
    <row r="192" s="35" customFormat="1" ht="12.75">
      <c r="B192" s="51"/>
    </row>
    <row r="193" s="35" customFormat="1" ht="12.75">
      <c r="B193" s="51"/>
    </row>
    <row r="194" s="35" customFormat="1" ht="12.75">
      <c r="B194" s="51"/>
    </row>
    <row r="195" s="35" customFormat="1" ht="12.75">
      <c r="B195" s="51"/>
    </row>
    <row r="196" s="35" customFormat="1" ht="12.75">
      <c r="B196" s="51"/>
    </row>
    <row r="197" s="35" customFormat="1" ht="12.75">
      <c r="B197" s="51"/>
    </row>
    <row r="198" s="35" customFormat="1" ht="12.75">
      <c r="B198" s="51"/>
    </row>
    <row r="199" s="35" customFormat="1" ht="12.75">
      <c r="B199" s="51"/>
    </row>
    <row r="200" s="35" customFormat="1" ht="12.75">
      <c r="B200" s="51"/>
    </row>
    <row r="201" s="35" customFormat="1" ht="12.75">
      <c r="B201" s="51"/>
    </row>
    <row r="202" s="35" customFormat="1" ht="12.75">
      <c r="B202" s="51"/>
    </row>
    <row r="203" s="35" customFormat="1" ht="12.75">
      <c r="B203" s="51"/>
    </row>
    <row r="204" s="35" customFormat="1" ht="12.75">
      <c r="B204" s="51"/>
    </row>
    <row r="205" s="35" customFormat="1" ht="12.75">
      <c r="B205" s="51"/>
    </row>
    <row r="206" s="35" customFormat="1" ht="12.75">
      <c r="B206" s="51"/>
    </row>
    <row r="207" s="35" customFormat="1" ht="12.75">
      <c r="B207" s="51"/>
    </row>
    <row r="208" s="35" customFormat="1" ht="12.75">
      <c r="B208" s="51"/>
    </row>
    <row r="209" s="35" customFormat="1" ht="12.75">
      <c r="B209" s="51"/>
    </row>
    <row r="210" s="35" customFormat="1" ht="12.75">
      <c r="B210" s="51"/>
    </row>
    <row r="211" s="35" customFormat="1" ht="12.75">
      <c r="B211" s="51"/>
    </row>
    <row r="212" s="35" customFormat="1" ht="12.75">
      <c r="B212" s="51"/>
    </row>
    <row r="213" s="35" customFormat="1" ht="12.75">
      <c r="B213" s="51"/>
    </row>
    <row r="214" s="35" customFormat="1" ht="12.75">
      <c r="B214" s="51"/>
    </row>
    <row r="215" s="35" customFormat="1" ht="12.75">
      <c r="B215" s="51"/>
    </row>
    <row r="216" s="35" customFormat="1" ht="12.75">
      <c r="B216" s="51"/>
    </row>
    <row r="217" s="35" customFormat="1" ht="12.75">
      <c r="B217" s="51"/>
    </row>
    <row r="218" s="35" customFormat="1" ht="12.75">
      <c r="B218" s="51"/>
    </row>
    <row r="219" s="35" customFormat="1" ht="12.75">
      <c r="B219" s="51"/>
    </row>
    <row r="220" s="35" customFormat="1" ht="12.75">
      <c r="B220" s="51"/>
    </row>
    <row r="221" s="35" customFormat="1" ht="12.75">
      <c r="B221" s="51"/>
    </row>
    <row r="222" s="35" customFormat="1" ht="12.75">
      <c r="B222" s="51"/>
    </row>
    <row r="223" s="35" customFormat="1" ht="12.75">
      <c r="B223" s="51"/>
    </row>
    <row r="224" s="35" customFormat="1" ht="12.75">
      <c r="B224" s="51"/>
    </row>
    <row r="225" s="35" customFormat="1" ht="12.75">
      <c r="B225" s="51"/>
    </row>
    <row r="226" s="35" customFormat="1" ht="12.75">
      <c r="B226" s="51"/>
    </row>
    <row r="227" s="35" customFormat="1" ht="12.75">
      <c r="B227" s="51"/>
    </row>
    <row r="228" s="35" customFormat="1" ht="12.75">
      <c r="B228" s="51"/>
    </row>
    <row r="229" s="35" customFormat="1" ht="12.75">
      <c r="B229" s="51"/>
    </row>
    <row r="230" s="35" customFormat="1" ht="12.75">
      <c r="B230" s="51"/>
    </row>
    <row r="231" s="35" customFormat="1" ht="12.75">
      <c r="B231" s="51"/>
    </row>
    <row r="232" s="35" customFormat="1" ht="12.75">
      <c r="B232" s="51"/>
    </row>
    <row r="233" s="35" customFormat="1" ht="12.75">
      <c r="B233" s="51"/>
    </row>
    <row r="234" s="35" customFormat="1" ht="12.75">
      <c r="B234" s="51"/>
    </row>
    <row r="235" s="35" customFormat="1" ht="12.75">
      <c r="B235" s="51"/>
    </row>
    <row r="236" s="35" customFormat="1" ht="12.75">
      <c r="B236" s="51"/>
    </row>
    <row r="237" s="35" customFormat="1" ht="12.75">
      <c r="B237" s="51"/>
    </row>
    <row r="238" s="35" customFormat="1" ht="12.75">
      <c r="B238" s="51"/>
    </row>
    <row r="239" s="35" customFormat="1" ht="12.75">
      <c r="B239" s="51"/>
    </row>
    <row r="240" s="35" customFormat="1" ht="12.75">
      <c r="B240" s="51"/>
    </row>
    <row r="241" s="35" customFormat="1" ht="12.75">
      <c r="B241" s="51"/>
    </row>
    <row r="242" s="35" customFormat="1" ht="12.75">
      <c r="B242" s="51"/>
    </row>
    <row r="243" s="35" customFormat="1" ht="12.75">
      <c r="B243" s="51"/>
    </row>
    <row r="244" s="35" customFormat="1" ht="12.75">
      <c r="B244" s="51"/>
    </row>
    <row r="245" s="35" customFormat="1" ht="12.75">
      <c r="B245" s="51"/>
    </row>
    <row r="246" s="35" customFormat="1" ht="12.75">
      <c r="B246" s="51"/>
    </row>
    <row r="247" s="35" customFormat="1" ht="12.75">
      <c r="B247" s="51"/>
    </row>
    <row r="248" s="35" customFormat="1" ht="12.75">
      <c r="B248" s="51"/>
    </row>
    <row r="249" s="35" customFormat="1" ht="12.75">
      <c r="B249" s="51"/>
    </row>
    <row r="250" s="35" customFormat="1" ht="12.75">
      <c r="B250" s="51"/>
    </row>
    <row r="251" s="35" customFormat="1" ht="12.75">
      <c r="B251" s="51"/>
    </row>
    <row r="252" s="35" customFormat="1" ht="12.75">
      <c r="B252" s="51"/>
    </row>
    <row r="253" s="35" customFormat="1" ht="12.75">
      <c r="B253" s="51"/>
    </row>
    <row r="254" s="35" customFormat="1" ht="12.75">
      <c r="B254" s="51"/>
    </row>
    <row r="255" s="35" customFormat="1" ht="12.75">
      <c r="B255" s="51"/>
    </row>
    <row r="256" s="35" customFormat="1" ht="12.75">
      <c r="B256" s="51"/>
    </row>
    <row r="257" s="35" customFormat="1" ht="12.75">
      <c r="B257" s="51"/>
    </row>
    <row r="258" s="35" customFormat="1" ht="12.75">
      <c r="B258" s="51"/>
    </row>
    <row r="259" s="35" customFormat="1" ht="12.75">
      <c r="B259" s="51"/>
    </row>
    <row r="260" s="35" customFormat="1" ht="12.75">
      <c r="B260" s="51"/>
    </row>
    <row r="261" s="35" customFormat="1" ht="12.75">
      <c r="B261" s="51"/>
    </row>
    <row r="262" s="35" customFormat="1" ht="12.75">
      <c r="B262" s="51"/>
    </row>
    <row r="263" s="35" customFormat="1" ht="12.75">
      <c r="B263" s="51"/>
    </row>
    <row r="264" s="35" customFormat="1" ht="12.75">
      <c r="B264" s="51"/>
    </row>
    <row r="265" s="35" customFormat="1" ht="12.75">
      <c r="B265" s="51"/>
    </row>
    <row r="266" s="35" customFormat="1" ht="12.75">
      <c r="B266" s="51"/>
    </row>
    <row r="267" s="35" customFormat="1" ht="12.75">
      <c r="B267" s="51"/>
    </row>
    <row r="268" s="35" customFormat="1" ht="12.75">
      <c r="B268" s="51"/>
    </row>
    <row r="269" s="35" customFormat="1" ht="12.75">
      <c r="B269" s="51"/>
    </row>
    <row r="270" s="35" customFormat="1" ht="12.75">
      <c r="B270" s="51"/>
    </row>
    <row r="271" s="35" customFormat="1" ht="12.75">
      <c r="B271" s="51"/>
    </row>
    <row r="272" s="35" customFormat="1" ht="12.75">
      <c r="B272" s="51"/>
    </row>
    <row r="273" s="35" customFormat="1" ht="12.75">
      <c r="B273" s="51"/>
    </row>
    <row r="274" s="35" customFormat="1" ht="12.75">
      <c r="B274" s="51"/>
    </row>
    <row r="275" s="35" customFormat="1" ht="12.75">
      <c r="B275" s="51"/>
    </row>
    <row r="276" s="35" customFormat="1" ht="12.75">
      <c r="B276" s="51"/>
    </row>
    <row r="277" s="35" customFormat="1" ht="12.75">
      <c r="B277" s="51"/>
    </row>
    <row r="278" s="35" customFormat="1" ht="12.75">
      <c r="B278" s="51"/>
    </row>
    <row r="279" s="35" customFormat="1" ht="12.75">
      <c r="B279" s="51"/>
    </row>
    <row r="280" s="35" customFormat="1" ht="12.75">
      <c r="B280" s="51"/>
    </row>
    <row r="281" s="35" customFormat="1" ht="12.75">
      <c r="B281" s="51"/>
    </row>
    <row r="282" s="35" customFormat="1" ht="12.75">
      <c r="B282" s="51"/>
    </row>
    <row r="283" s="35" customFormat="1" ht="12.75">
      <c r="B283" s="51"/>
    </row>
    <row r="284" s="35" customFormat="1" ht="12.75">
      <c r="B284" s="51"/>
    </row>
    <row r="285" s="35" customFormat="1" ht="12.75">
      <c r="B285" s="51"/>
    </row>
    <row r="286" s="35" customFormat="1" ht="12.75">
      <c r="B286" s="51"/>
    </row>
    <row r="287" s="35" customFormat="1" ht="12.75">
      <c r="B287" s="51"/>
    </row>
    <row r="288" s="35" customFormat="1" ht="12.75">
      <c r="B288" s="51"/>
    </row>
    <row r="289" s="35" customFormat="1" ht="12.75">
      <c r="B289" s="51"/>
    </row>
    <row r="290" s="35" customFormat="1" ht="12.75">
      <c r="B290" s="51"/>
    </row>
    <row r="291" s="35" customFormat="1" ht="12.75">
      <c r="B291" s="51"/>
    </row>
    <row r="292" s="35" customFormat="1" ht="12.75">
      <c r="B292" s="51"/>
    </row>
    <row r="293" s="35" customFormat="1" ht="12.75">
      <c r="B293" s="51"/>
    </row>
    <row r="294" s="35" customFormat="1" ht="12.75">
      <c r="B294" s="51"/>
    </row>
    <row r="295" s="35" customFormat="1" ht="12.75">
      <c r="B295" s="51"/>
    </row>
    <row r="296" s="35" customFormat="1" ht="12.75">
      <c r="B296" s="51"/>
    </row>
    <row r="297" s="35" customFormat="1" ht="12.75">
      <c r="B297" s="51"/>
    </row>
    <row r="298" s="35" customFormat="1" ht="12.75">
      <c r="B298" s="51"/>
    </row>
    <row r="299" s="35" customFormat="1" ht="12.75">
      <c r="B299" s="51"/>
    </row>
    <row r="300" s="35" customFormat="1" ht="12.75">
      <c r="B300" s="51"/>
    </row>
    <row r="301" s="35" customFormat="1" ht="12.75">
      <c r="B301" s="51"/>
    </row>
    <row r="302" s="35" customFormat="1" ht="12.75">
      <c r="B302" s="51"/>
    </row>
    <row r="303" s="35" customFormat="1" ht="12.75">
      <c r="B303" s="51"/>
    </row>
    <row r="304" s="35" customFormat="1" ht="12.75">
      <c r="B304" s="51"/>
    </row>
    <row r="305" s="35" customFormat="1" ht="12.75">
      <c r="B305" s="51"/>
    </row>
    <row r="306" s="35" customFormat="1" ht="12.75">
      <c r="B306" s="51"/>
    </row>
    <row r="307" s="35" customFormat="1" ht="12.75">
      <c r="B307" s="51"/>
    </row>
    <row r="308" s="35" customFormat="1" ht="12.75">
      <c r="B308" s="51"/>
    </row>
    <row r="309" s="35" customFormat="1" ht="12.75">
      <c r="B309" s="51"/>
    </row>
    <row r="310" s="35" customFormat="1" ht="12.75">
      <c r="B310" s="51"/>
    </row>
    <row r="311" s="35" customFormat="1" ht="12.75">
      <c r="B311" s="51"/>
    </row>
    <row r="312" s="35" customFormat="1" ht="12.75">
      <c r="B312" s="51"/>
    </row>
    <row r="313" s="35" customFormat="1" ht="12.75">
      <c r="B313" s="51"/>
    </row>
    <row r="314" s="35" customFormat="1" ht="12.75">
      <c r="B314" s="51"/>
    </row>
    <row r="315" s="35" customFormat="1" ht="12.75">
      <c r="B315" s="51"/>
    </row>
    <row r="316" s="35" customFormat="1" ht="12.75">
      <c r="B316" s="51"/>
    </row>
    <row r="317" s="35" customFormat="1" ht="12.75">
      <c r="B317" s="51"/>
    </row>
    <row r="318" s="35" customFormat="1" ht="12.75">
      <c r="B318" s="51"/>
    </row>
    <row r="319" s="35" customFormat="1" ht="12.75">
      <c r="B319" s="51"/>
    </row>
    <row r="320" s="35" customFormat="1" ht="12.75">
      <c r="B320" s="51"/>
    </row>
    <row r="321" s="35" customFormat="1" ht="12.75">
      <c r="B321" s="51"/>
    </row>
    <row r="322" s="35" customFormat="1" ht="12.75">
      <c r="B322" s="51"/>
    </row>
    <row r="323" s="35" customFormat="1" ht="12.75">
      <c r="B323" s="51"/>
    </row>
    <row r="324" s="35" customFormat="1" ht="12.75">
      <c r="B324" s="51"/>
    </row>
    <row r="325" s="35" customFormat="1" ht="12.75">
      <c r="B325" s="51"/>
    </row>
    <row r="326" s="35" customFormat="1" ht="12.75">
      <c r="B326" s="51"/>
    </row>
    <row r="327" s="35" customFormat="1" ht="12.75">
      <c r="B327" s="51"/>
    </row>
    <row r="328" s="35" customFormat="1" ht="12.75">
      <c r="B328" s="51"/>
    </row>
    <row r="329" s="35" customFormat="1" ht="12.75">
      <c r="B329" s="51"/>
    </row>
    <row r="330" s="35" customFormat="1" ht="12.75">
      <c r="B330" s="51"/>
    </row>
    <row r="331" s="35" customFormat="1" ht="12.75">
      <c r="B331" s="51"/>
    </row>
    <row r="332" s="35" customFormat="1" ht="12.75">
      <c r="B332" s="51"/>
    </row>
    <row r="333" s="35" customFormat="1" ht="12.75">
      <c r="B333" s="51"/>
    </row>
    <row r="334" s="35" customFormat="1" ht="12.75">
      <c r="B334" s="51"/>
    </row>
    <row r="335" s="35" customFormat="1" ht="12.75">
      <c r="B335" s="51"/>
    </row>
    <row r="336" s="35" customFormat="1" ht="12.75">
      <c r="B336" s="51"/>
    </row>
    <row r="337" s="35" customFormat="1" ht="12.75">
      <c r="B337" s="51"/>
    </row>
    <row r="338" s="35" customFormat="1" ht="12.75">
      <c r="B338" s="51"/>
    </row>
    <row r="339" s="35" customFormat="1" ht="12.75">
      <c r="B339" s="51"/>
    </row>
    <row r="340" s="35" customFormat="1" ht="12.75">
      <c r="B340" s="51"/>
    </row>
    <row r="341" s="35" customFormat="1" ht="12.75">
      <c r="B341" s="51"/>
    </row>
    <row r="342" s="35" customFormat="1" ht="12.75">
      <c r="B342" s="51"/>
    </row>
    <row r="343" s="35" customFormat="1" ht="12.75">
      <c r="B343" s="51"/>
    </row>
    <row r="344" s="35" customFormat="1" ht="12.75">
      <c r="B344" s="51"/>
    </row>
    <row r="345" s="35" customFormat="1" ht="12.75">
      <c r="B345" s="51"/>
    </row>
    <row r="346" s="35" customFormat="1" ht="12.75">
      <c r="B346" s="51"/>
    </row>
    <row r="347" s="35" customFormat="1" ht="12.75">
      <c r="B347" s="51"/>
    </row>
    <row r="348" s="35" customFormat="1" ht="12.75">
      <c r="B348" s="51"/>
    </row>
    <row r="349" s="35" customFormat="1" ht="12.75">
      <c r="B349" s="51"/>
    </row>
    <row r="350" s="35" customFormat="1" ht="12.75">
      <c r="B350" s="51"/>
    </row>
    <row r="351" s="35" customFormat="1" ht="12.75">
      <c r="B351" s="51"/>
    </row>
    <row r="352" s="35" customFormat="1" ht="12.75">
      <c r="B352" s="51"/>
    </row>
    <row r="353" s="35" customFormat="1" ht="12.75">
      <c r="B353" s="51"/>
    </row>
    <row r="354" s="35" customFormat="1" ht="12.75">
      <c r="B354" s="51"/>
    </row>
    <row r="355" s="35" customFormat="1" ht="12.75">
      <c r="B355" s="51"/>
    </row>
    <row r="356" s="35" customFormat="1" ht="12.75">
      <c r="B356" s="51"/>
    </row>
    <row r="357" s="35" customFormat="1" ht="12.75">
      <c r="B357" s="51"/>
    </row>
    <row r="358" s="35" customFormat="1" ht="12.75">
      <c r="B358" s="51"/>
    </row>
    <row r="359" s="35" customFormat="1" ht="12.75">
      <c r="B359" s="51"/>
    </row>
    <row r="360" s="35" customFormat="1" ht="12.75">
      <c r="B360" s="51"/>
    </row>
    <row r="361" s="35" customFormat="1" ht="12.75">
      <c r="B361" s="51"/>
    </row>
    <row r="362" s="35" customFormat="1" ht="12.75">
      <c r="B362" s="51"/>
    </row>
    <row r="363" s="35" customFormat="1" ht="12.75">
      <c r="B363" s="51"/>
    </row>
    <row r="364" s="35" customFormat="1" ht="12.75">
      <c r="B364" s="51"/>
    </row>
    <row r="365" s="35" customFormat="1" ht="12.75">
      <c r="B365" s="51"/>
    </row>
    <row r="366" s="35" customFormat="1" ht="12.75">
      <c r="B366" s="51"/>
    </row>
    <row r="367" s="35" customFormat="1" ht="12.75">
      <c r="B367" s="51"/>
    </row>
    <row r="368" s="35" customFormat="1" ht="12.75">
      <c r="B368" s="51"/>
    </row>
    <row r="369" s="35" customFormat="1" ht="12.75">
      <c r="B369" s="51"/>
    </row>
    <row r="370" s="35" customFormat="1" ht="12.75">
      <c r="B370" s="51"/>
    </row>
    <row r="371" s="35" customFormat="1" ht="12.75">
      <c r="B371" s="51"/>
    </row>
    <row r="372" s="35" customFormat="1" ht="12.75">
      <c r="B372" s="51"/>
    </row>
    <row r="373" s="35" customFormat="1" ht="12.75">
      <c r="B373" s="51"/>
    </row>
    <row r="374" s="35" customFormat="1" ht="12.75">
      <c r="B374" s="51"/>
    </row>
    <row r="375" s="35" customFormat="1" ht="12.75">
      <c r="B375" s="51"/>
    </row>
    <row r="376" s="35" customFormat="1" ht="12.75">
      <c r="B376" s="51"/>
    </row>
    <row r="377" s="35" customFormat="1" ht="12.75">
      <c r="B377" s="51"/>
    </row>
  </sheetData>
  <sheetProtection/>
  <mergeCells count="3">
    <mergeCell ref="A1:K1"/>
    <mergeCell ref="A2:K2"/>
    <mergeCell ref="A3:K3"/>
  </mergeCells>
  <printOptions horizontalCentered="1"/>
  <pageMargins left="0.5" right="0.5" top="0.75" bottom="0.7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Bell</dc:creator>
  <cp:keywords/>
  <dc:description/>
  <cp:lastModifiedBy>Black \ Linda \ E</cp:lastModifiedBy>
  <cp:lastPrinted>2022-04-28T20:11:05Z</cp:lastPrinted>
  <dcterms:created xsi:type="dcterms:W3CDTF">2006-01-03T16:26:07Z</dcterms:created>
  <dcterms:modified xsi:type="dcterms:W3CDTF">2022-04-28T20:16:05Z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