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Elkhorn Water\Application\"/>
    </mc:Choice>
  </mc:AlternateContent>
  <xr:revisionPtr revIDLastSave="0" documentId="13_ncr:1_{125F5450-8528-4F40-9E30-7776E46F42FB}" xr6:coauthVersionLast="47" xr6:coauthVersionMax="47" xr10:uidLastSave="{00000000-0000-0000-0000-000000000000}"/>
  <bookViews>
    <workbookView xWindow="-120" yWindow="-120" windowWidth="29040" windowHeight="15840" xr2:uid="{EF0547E9-BAED-499C-AE13-4654ECC42C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0" i="1"/>
  <c r="D38" i="1"/>
  <c r="D37" i="1"/>
  <c r="D36" i="1"/>
  <c r="D35" i="1"/>
  <c r="D34" i="1"/>
  <c r="D33" i="1"/>
  <c r="D31" i="1"/>
  <c r="D30" i="1"/>
  <c r="D29" i="1"/>
  <c r="D28" i="1"/>
  <c r="D27" i="1"/>
  <c r="D26" i="1"/>
  <c r="D24" i="1"/>
  <c r="D22" i="1"/>
  <c r="D21" i="1"/>
  <c r="D20" i="1"/>
  <c r="D19" i="1"/>
  <c r="D18" i="1"/>
  <c r="D17" i="1"/>
  <c r="D15" i="1"/>
  <c r="D14" i="1"/>
  <c r="D13" i="1"/>
  <c r="D11" i="1"/>
  <c r="D10" i="1"/>
  <c r="I9" i="1"/>
  <c r="I10" i="1" s="1"/>
  <c r="I11" i="1" s="1"/>
  <c r="I12" i="1" s="1"/>
  <c r="D9" i="1"/>
  <c r="D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E6" i="1"/>
  <c r="F6" i="1" s="1"/>
  <c r="D6" i="1"/>
  <c r="C6" i="1"/>
  <c r="D2" i="1"/>
  <c r="D39" i="1" s="1"/>
  <c r="D12" i="1" l="1"/>
  <c r="D25" i="1"/>
  <c r="D41" i="1"/>
  <c r="B6" i="1"/>
  <c r="D8" i="1"/>
  <c r="D16" i="1"/>
  <c r="D47" i="1" s="1"/>
  <c r="D32" i="1"/>
  <c r="D23" i="1"/>
  <c r="G6" i="1" l="1"/>
  <c r="E7" i="1" l="1"/>
  <c r="C7" i="1"/>
  <c r="B7" i="1" l="1"/>
  <c r="F7" i="1"/>
  <c r="G7" i="1" l="1"/>
  <c r="E8" i="1" l="1"/>
  <c r="C8" i="1"/>
  <c r="F8" i="1" l="1"/>
  <c r="L8" i="1"/>
  <c r="B8" i="1"/>
  <c r="K8" i="1"/>
  <c r="J8" i="1" l="1"/>
  <c r="M8" i="1" s="1"/>
  <c r="G8" i="1"/>
  <c r="C9" i="1" l="1"/>
  <c r="E9" i="1"/>
  <c r="F9" i="1" l="1"/>
  <c r="B9" i="1"/>
  <c r="G9" i="1" l="1"/>
  <c r="E10" i="1" l="1"/>
  <c r="C10" i="1"/>
  <c r="B10" i="1" l="1"/>
  <c r="K9" i="1"/>
  <c r="F10" i="1"/>
  <c r="L9" i="1"/>
  <c r="J9" i="1" l="1"/>
  <c r="M9" i="1" s="1"/>
  <c r="G10" i="1"/>
  <c r="C11" i="1" l="1"/>
  <c r="E11" i="1"/>
  <c r="F11" i="1" l="1"/>
  <c r="B11" i="1"/>
  <c r="G11" i="1" l="1"/>
  <c r="C12" i="1" l="1"/>
  <c r="E12" i="1"/>
  <c r="F12" i="1" l="1"/>
  <c r="L10" i="1"/>
  <c r="B12" i="1"/>
  <c r="K10" i="1"/>
  <c r="J10" i="1" l="1"/>
  <c r="M10" i="1" s="1"/>
  <c r="G12" i="1"/>
  <c r="C13" i="1" l="1"/>
  <c r="E13" i="1"/>
  <c r="F13" i="1" l="1"/>
  <c r="B13" i="1"/>
  <c r="G13" i="1" l="1"/>
  <c r="E14" i="1" l="1"/>
  <c r="C14" i="1"/>
  <c r="B14" i="1" l="1"/>
  <c r="K11" i="1"/>
  <c r="F14" i="1"/>
  <c r="L11" i="1"/>
  <c r="J11" i="1" l="1"/>
  <c r="M11" i="1" s="1"/>
  <c r="G14" i="1"/>
  <c r="E15" i="1" l="1"/>
  <c r="C15" i="1"/>
  <c r="B15" i="1" l="1"/>
  <c r="F15" i="1"/>
  <c r="G15" i="1" l="1"/>
  <c r="E16" i="1" l="1"/>
  <c r="C16" i="1"/>
  <c r="F16" i="1" l="1"/>
  <c r="L12" i="1"/>
  <c r="B16" i="1"/>
  <c r="K12" i="1"/>
  <c r="J12" i="1" l="1"/>
  <c r="M12" i="1" s="1"/>
  <c r="G16" i="1"/>
  <c r="E17" i="1" l="1"/>
  <c r="F17" i="1" s="1"/>
  <c r="C17" i="1"/>
  <c r="B17" i="1" s="1"/>
  <c r="G17" i="1" s="1"/>
  <c r="E18" i="1" l="1"/>
  <c r="F18" i="1" s="1"/>
  <c r="C18" i="1"/>
  <c r="B18" i="1" s="1"/>
  <c r="G18" i="1" s="1"/>
  <c r="C19" i="1" l="1"/>
  <c r="B19" i="1" s="1"/>
  <c r="G19" i="1" s="1"/>
  <c r="E19" i="1"/>
  <c r="F19" i="1" s="1"/>
  <c r="C20" i="1" l="1"/>
  <c r="B20" i="1" s="1"/>
  <c r="G20" i="1"/>
  <c r="E20" i="1"/>
  <c r="F20" i="1" s="1"/>
  <c r="C21" i="1" l="1"/>
  <c r="B21" i="1" s="1"/>
  <c r="G21" i="1"/>
  <c r="E21" i="1"/>
  <c r="F21" i="1" s="1"/>
  <c r="C22" i="1" l="1"/>
  <c r="B22" i="1" s="1"/>
  <c r="G22" i="1" s="1"/>
  <c r="E22" i="1"/>
  <c r="F22" i="1" s="1"/>
  <c r="E23" i="1" l="1"/>
  <c r="F23" i="1" s="1"/>
  <c r="C23" i="1"/>
  <c r="B23" i="1" s="1"/>
  <c r="G23" i="1"/>
  <c r="E24" i="1" l="1"/>
  <c r="F24" i="1" s="1"/>
  <c r="C24" i="1"/>
  <c r="B24" i="1" s="1"/>
  <c r="G24" i="1" s="1"/>
  <c r="C25" i="1" l="1"/>
  <c r="B25" i="1" s="1"/>
  <c r="G25" i="1" s="1"/>
  <c r="E25" i="1"/>
  <c r="F25" i="1" s="1"/>
  <c r="E26" i="1" l="1"/>
  <c r="F26" i="1" s="1"/>
  <c r="C26" i="1"/>
  <c r="B26" i="1" s="1"/>
  <c r="G26" i="1" s="1"/>
  <c r="E27" i="1" l="1"/>
  <c r="F27" i="1" s="1"/>
  <c r="C27" i="1"/>
  <c r="B27" i="1" s="1"/>
  <c r="G27" i="1" s="1"/>
  <c r="C28" i="1" l="1"/>
  <c r="B28" i="1" s="1"/>
  <c r="G28" i="1"/>
  <c r="E28" i="1"/>
  <c r="F28" i="1" s="1"/>
  <c r="C29" i="1" l="1"/>
  <c r="B29" i="1" s="1"/>
  <c r="G29" i="1" s="1"/>
  <c r="E29" i="1"/>
  <c r="F29" i="1" s="1"/>
  <c r="E30" i="1" l="1"/>
  <c r="F30" i="1" s="1"/>
  <c r="C30" i="1"/>
  <c r="B30" i="1" s="1"/>
  <c r="G30" i="1"/>
  <c r="E31" i="1" l="1"/>
  <c r="F31" i="1" s="1"/>
  <c r="C31" i="1"/>
  <c r="B31" i="1" s="1"/>
  <c r="G31" i="1" s="1"/>
  <c r="E32" i="1" l="1"/>
  <c r="F32" i="1" s="1"/>
  <c r="C32" i="1"/>
  <c r="B32" i="1" s="1"/>
  <c r="G32" i="1" s="1"/>
  <c r="E33" i="1" l="1"/>
  <c r="F33" i="1" s="1"/>
  <c r="C33" i="1"/>
  <c r="B33" i="1" s="1"/>
  <c r="G33" i="1" s="1"/>
  <c r="E34" i="1" l="1"/>
  <c r="F34" i="1" s="1"/>
  <c r="C34" i="1"/>
  <c r="B34" i="1" s="1"/>
  <c r="G34" i="1" s="1"/>
  <c r="E35" i="1" l="1"/>
  <c r="F35" i="1" s="1"/>
  <c r="C35" i="1"/>
  <c r="B35" i="1" s="1"/>
  <c r="G35" i="1" s="1"/>
  <c r="E36" i="1" l="1"/>
  <c r="F36" i="1" s="1"/>
  <c r="C36" i="1"/>
  <c r="B36" i="1" s="1"/>
  <c r="G36" i="1" s="1"/>
  <c r="C37" i="1" l="1"/>
  <c r="B37" i="1" s="1"/>
  <c r="E37" i="1"/>
  <c r="F37" i="1" s="1"/>
  <c r="G37" i="1"/>
  <c r="C38" i="1" l="1"/>
  <c r="B38" i="1" s="1"/>
  <c r="G38" i="1"/>
  <c r="E38" i="1"/>
  <c r="F38" i="1" s="1"/>
  <c r="E39" i="1" l="1"/>
  <c r="F39" i="1" s="1"/>
  <c r="C39" i="1"/>
  <c r="B39" i="1" s="1"/>
  <c r="G39" i="1"/>
  <c r="E40" i="1" l="1"/>
  <c r="F40" i="1" s="1"/>
  <c r="C40" i="1"/>
  <c r="B40" i="1" s="1"/>
  <c r="G40" i="1"/>
  <c r="C41" i="1" l="1"/>
  <c r="B41" i="1" s="1"/>
  <c r="G41" i="1" s="1"/>
  <c r="E41" i="1"/>
  <c r="F41" i="1" s="1"/>
  <c r="E42" i="1" l="1"/>
  <c r="F42" i="1" s="1"/>
  <c r="C42" i="1"/>
  <c r="B42" i="1" s="1"/>
  <c r="G42" i="1" s="1"/>
  <c r="E43" i="1" l="1"/>
  <c r="F43" i="1" s="1"/>
  <c r="C43" i="1"/>
  <c r="B43" i="1" s="1"/>
  <c r="G43" i="1"/>
  <c r="C44" i="1" l="1"/>
  <c r="B44" i="1" s="1"/>
  <c r="G44" i="1"/>
  <c r="E44" i="1"/>
  <c r="F44" i="1" s="1"/>
  <c r="E45" i="1" l="1"/>
  <c r="C45" i="1"/>
  <c r="B45" i="1" l="1"/>
  <c r="C47" i="1"/>
  <c r="F45" i="1"/>
  <c r="F47" i="1" s="1"/>
  <c r="E47" i="1"/>
  <c r="B47" i="1" l="1"/>
  <c r="G45" i="1"/>
</calcChain>
</file>

<file path=xl/sharedStrings.xml><?xml version="1.0" encoding="utf-8"?>
<sst xmlns="http://schemas.openxmlformats.org/spreadsheetml/2006/main" count="20" uniqueCount="13">
  <si>
    <t>Payment</t>
  </si>
  <si>
    <t>Principal</t>
  </si>
  <si>
    <t>Interest</t>
  </si>
  <si>
    <t>Servicing</t>
  </si>
  <si>
    <t>Total</t>
  </si>
  <si>
    <t>Date</t>
  </si>
  <si>
    <t>Due</t>
  </si>
  <si>
    <t>&amp; Interest</t>
  </si>
  <si>
    <t>Fee</t>
  </si>
  <si>
    <t>Balance</t>
  </si>
  <si>
    <t>Fees</t>
  </si>
  <si>
    <t>Totals</t>
  </si>
  <si>
    <t>Final KIA loan amount reduced by $100,000 Fiscal Court grant.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</si>
</sst>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43" fontId="3" fillId="0" borderId="0" xfId="1" applyFont="1"/>
    <xf numFmtId="43" fontId="3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0" fillId="0" borderId="0" xfId="0" applyNumberFormat="1"/>
    <xf numFmtId="0" fontId="2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1360E-0FFE-49DF-B586-D27386000608}">
  <dimension ref="A1:O58"/>
  <sheetViews>
    <sheetView tabSelected="1" workbookViewId="0">
      <selection activeCell="A2" sqref="A2"/>
    </sheetView>
  </sheetViews>
  <sheetFormatPr defaultRowHeight="15" x14ac:dyDescent="0.25"/>
  <cols>
    <col min="1" max="1" width="11.42578125" style="7" customWidth="1"/>
    <col min="2" max="4" width="11.5703125" bestFit="1" customWidth="1"/>
    <col min="5" max="5" width="10.5703125" bestFit="1" customWidth="1"/>
    <col min="6" max="6" width="12.7109375" bestFit="1" customWidth="1"/>
    <col min="7" max="7" width="11.5703125" bestFit="1" customWidth="1"/>
    <col min="9" max="9" width="9.5703125" bestFit="1" customWidth="1"/>
    <col min="10" max="11" width="10.5703125" bestFit="1" customWidth="1"/>
    <col min="12" max="12" width="9.5703125" bestFit="1" customWidth="1"/>
    <col min="13" max="13" width="10.5703125" bestFit="1" customWidth="1"/>
  </cols>
  <sheetData>
    <row r="1" spans="1:15" x14ac:dyDescent="0.25">
      <c r="A1" s="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5"/>
      <c r="B2" s="2"/>
      <c r="C2" s="2">
        <v>652000</v>
      </c>
      <c r="D2" s="2">
        <f>-PMT(0.0275/2,40,652000)</f>
        <v>21300.388759585614</v>
      </c>
      <c r="E2" s="2"/>
      <c r="F2" s="2"/>
      <c r="G2" s="2"/>
      <c r="H2" s="2"/>
      <c r="I2" s="2" t="s">
        <v>12</v>
      </c>
      <c r="J2" s="2"/>
      <c r="K2" s="2"/>
      <c r="L2" s="2"/>
      <c r="M2" s="2"/>
      <c r="N2" s="2"/>
      <c r="O2" s="2"/>
    </row>
    <row r="3" spans="1:15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x14ac:dyDescent="0.4">
      <c r="A4" s="5" t="s">
        <v>0</v>
      </c>
      <c r="B4" s="1" t="s">
        <v>1</v>
      </c>
      <c r="C4" s="1" t="s">
        <v>2</v>
      </c>
      <c r="D4" s="1" t="s">
        <v>1</v>
      </c>
      <c r="E4" s="1" t="s">
        <v>3</v>
      </c>
      <c r="F4" s="1" t="s">
        <v>4</v>
      </c>
      <c r="G4" s="1" t="s">
        <v>1</v>
      </c>
      <c r="H4" s="1"/>
      <c r="I4" s="3"/>
      <c r="J4" s="3"/>
      <c r="K4" s="3"/>
      <c r="L4" s="3"/>
      <c r="M4" s="3"/>
      <c r="N4" s="2"/>
      <c r="O4" s="2"/>
    </row>
    <row r="5" spans="1:15" ht="17.25" x14ac:dyDescent="0.4">
      <c r="A5" s="6" t="s">
        <v>5</v>
      </c>
      <c r="B5" s="4" t="s">
        <v>6</v>
      </c>
      <c r="C5" s="4" t="s">
        <v>6</v>
      </c>
      <c r="D5" s="4" t="s">
        <v>7</v>
      </c>
      <c r="E5" s="4" t="s">
        <v>8</v>
      </c>
      <c r="F5" s="4" t="s">
        <v>0</v>
      </c>
      <c r="G5" s="4" t="s">
        <v>9</v>
      </c>
      <c r="H5" s="4"/>
      <c r="I5" s="8"/>
      <c r="J5" s="4" t="s">
        <v>1</v>
      </c>
      <c r="K5" s="4" t="s">
        <v>2</v>
      </c>
      <c r="L5" s="4" t="s">
        <v>10</v>
      </c>
      <c r="M5" s="4" t="s">
        <v>11</v>
      </c>
      <c r="N5" s="2"/>
      <c r="O5" s="2"/>
    </row>
    <row r="6" spans="1:15" x14ac:dyDescent="0.25">
      <c r="A6" s="5">
        <v>44896</v>
      </c>
      <c r="B6" s="2">
        <f>D6-C6</f>
        <v>12335.388759585614</v>
      </c>
      <c r="C6" s="2">
        <f>C2*0.0275/2</f>
        <v>8965</v>
      </c>
      <c r="D6" s="2">
        <f>$D$2</f>
        <v>21300.388759585614</v>
      </c>
      <c r="E6" s="2">
        <f>0.001*C2</f>
        <v>652</v>
      </c>
      <c r="F6" s="2">
        <f>E6+D6</f>
        <v>21952.388759585614</v>
      </c>
      <c r="G6" s="2">
        <f>C2-B6</f>
        <v>639664.61124041444</v>
      </c>
      <c r="H6" s="2"/>
      <c r="I6" s="8"/>
      <c r="J6" s="2"/>
      <c r="K6" s="2"/>
      <c r="L6" s="2"/>
      <c r="M6" s="2"/>
      <c r="N6" s="2"/>
      <c r="O6" s="2"/>
    </row>
    <row r="7" spans="1:15" x14ac:dyDescent="0.25">
      <c r="A7" s="5">
        <f>A6+182</f>
        <v>45078</v>
      </c>
      <c r="B7" s="2">
        <f>D7-C7</f>
        <v>12505.000355029915</v>
      </c>
      <c r="C7" s="2">
        <f>G6*0.0275/2</f>
        <v>8795.3884045556988</v>
      </c>
      <c r="D7" s="2">
        <f t="shared" ref="D7:D45" si="0">$D$2</f>
        <v>21300.388759585614</v>
      </c>
      <c r="E7" s="2">
        <f>0.001*G6</f>
        <v>639.6646112404145</v>
      </c>
      <c r="F7" s="2">
        <f>E7+D7</f>
        <v>21940.05337082603</v>
      </c>
      <c r="G7" s="2">
        <f>G6-B7</f>
        <v>627159.61088538449</v>
      </c>
      <c r="H7" s="2"/>
      <c r="I7" s="8"/>
      <c r="J7" s="2"/>
      <c r="K7" s="2"/>
      <c r="L7" s="2"/>
      <c r="M7" s="2"/>
      <c r="N7" s="2"/>
      <c r="O7" s="2"/>
    </row>
    <row r="8" spans="1:15" x14ac:dyDescent="0.25">
      <c r="A8" s="5">
        <f>A7+183</f>
        <v>45261</v>
      </c>
      <c r="B8" s="2">
        <f t="shared" ref="B8:B45" si="1">D8-C8</f>
        <v>12676.944109911577</v>
      </c>
      <c r="C8" s="2">
        <f t="shared" ref="C8:C45" si="2">G7*0.0275/2</f>
        <v>8623.4446496740366</v>
      </c>
      <c r="D8" s="2">
        <f t="shared" si="0"/>
        <v>21300.388759585614</v>
      </c>
      <c r="E8" s="2">
        <f t="shared" ref="E8:E45" si="3">0.001*G7</f>
        <v>627.1596108853845</v>
      </c>
      <c r="F8" s="2">
        <f t="shared" ref="F8:F45" si="4">E8+D8</f>
        <v>21927.548370470999</v>
      </c>
      <c r="G8" s="2">
        <f t="shared" ref="G8:G45" si="5">G7-B8</f>
        <v>614482.66677547293</v>
      </c>
      <c r="H8" s="2"/>
      <c r="I8" s="8">
        <v>2023</v>
      </c>
      <c r="J8" s="2">
        <f>B7+B8</f>
        <v>25181.944464941495</v>
      </c>
      <c r="K8" s="2">
        <f>C7+C8</f>
        <v>17418.833054229734</v>
      </c>
      <c r="L8" s="2">
        <f>E7+E8</f>
        <v>1266.824222125799</v>
      </c>
      <c r="M8" s="2">
        <f>SUM(J8:L8)</f>
        <v>43867.601741297025</v>
      </c>
      <c r="N8" s="2"/>
      <c r="O8" s="2"/>
    </row>
    <row r="9" spans="1:15" x14ac:dyDescent="0.25">
      <c r="A9" s="5">
        <f>A8+183</f>
        <v>45444</v>
      </c>
      <c r="B9" s="2">
        <f t="shared" si="1"/>
        <v>12851.252091422861</v>
      </c>
      <c r="C9" s="2">
        <f t="shared" si="2"/>
        <v>8449.1366681627533</v>
      </c>
      <c r="D9" s="2">
        <f t="shared" si="0"/>
        <v>21300.388759585614</v>
      </c>
      <c r="E9" s="2">
        <f t="shared" si="3"/>
        <v>614.48266677547292</v>
      </c>
      <c r="F9" s="2">
        <f t="shared" si="4"/>
        <v>21914.871426361085</v>
      </c>
      <c r="G9" s="2">
        <f t="shared" si="5"/>
        <v>601631.41468405002</v>
      </c>
      <c r="H9" s="2"/>
      <c r="I9" s="8">
        <f>+I8+1</f>
        <v>2024</v>
      </c>
      <c r="J9" s="2">
        <f>B9+B10</f>
        <v>25879.208899102785</v>
      </c>
      <c r="K9" s="2">
        <f>C9+C10</f>
        <v>16721.568620068443</v>
      </c>
      <c r="L9" s="2">
        <f>E9+E10</f>
        <v>1216.1140814595228</v>
      </c>
      <c r="M9" s="2">
        <f>SUM(J9:L9)</f>
        <v>43816.891600630748</v>
      </c>
      <c r="N9" s="2"/>
      <c r="O9" s="2"/>
    </row>
    <row r="10" spans="1:15" x14ac:dyDescent="0.25">
      <c r="A10" s="5">
        <f>A9+183</f>
        <v>45627</v>
      </c>
      <c r="B10" s="2">
        <f t="shared" si="1"/>
        <v>13027.956807679926</v>
      </c>
      <c r="C10" s="2">
        <f t="shared" si="2"/>
        <v>8272.431951905688</v>
      </c>
      <c r="D10" s="2">
        <f t="shared" si="0"/>
        <v>21300.388759585614</v>
      </c>
      <c r="E10" s="2">
        <f t="shared" si="3"/>
        <v>601.63141468405001</v>
      </c>
      <c r="F10" s="2">
        <f t="shared" si="4"/>
        <v>21902.020174269663</v>
      </c>
      <c r="G10" s="2">
        <f t="shared" si="5"/>
        <v>588603.45787637006</v>
      </c>
      <c r="H10" s="2"/>
      <c r="I10" s="8">
        <f>+I9+1</f>
        <v>2025</v>
      </c>
      <c r="J10" s="2">
        <f>B11+B12</f>
        <v>26595.779931760604</v>
      </c>
      <c r="K10" s="2">
        <f>C11+C12</f>
        <v>16004.997587410624</v>
      </c>
      <c r="L10" s="2">
        <f>E11+E12</f>
        <v>1163.9998245389545</v>
      </c>
      <c r="M10" s="2">
        <f>SUM(J10:L10)</f>
        <v>43764.777343710186</v>
      </c>
      <c r="N10" s="2"/>
      <c r="O10" s="2"/>
    </row>
    <row r="11" spans="1:15" x14ac:dyDescent="0.25">
      <c r="A11" s="5">
        <f>A10+182</f>
        <v>45809</v>
      </c>
      <c r="B11" s="2">
        <f t="shared" si="1"/>
        <v>13207.091213785527</v>
      </c>
      <c r="C11" s="2">
        <f t="shared" si="2"/>
        <v>8093.2975458000883</v>
      </c>
      <c r="D11" s="2">
        <f t="shared" si="0"/>
        <v>21300.388759585614</v>
      </c>
      <c r="E11" s="2">
        <f t="shared" si="3"/>
        <v>588.60345787637004</v>
      </c>
      <c r="F11" s="2">
        <f t="shared" si="4"/>
        <v>21888.992217461982</v>
      </c>
      <c r="G11" s="2">
        <f t="shared" si="5"/>
        <v>575396.36666258448</v>
      </c>
      <c r="H11" s="2"/>
      <c r="I11" s="8">
        <f>+I10+1</f>
        <v>2026</v>
      </c>
      <c r="J11" s="2">
        <f>B13+B14</f>
        <v>27332.192144527369</v>
      </c>
      <c r="K11" s="2">
        <f>C13+C14</f>
        <v>15268.585374643859</v>
      </c>
      <c r="L11" s="2">
        <f>E13+E14</f>
        <v>1110.4425727013718</v>
      </c>
      <c r="M11" s="2">
        <f>SUM(J11:L11)</f>
        <v>43711.220091872601</v>
      </c>
      <c r="N11" s="2"/>
      <c r="O11" s="2"/>
    </row>
    <row r="12" spans="1:15" x14ac:dyDescent="0.25">
      <c r="A12" s="5">
        <f>A11+183</f>
        <v>45992</v>
      </c>
      <c r="B12" s="2">
        <f t="shared" si="1"/>
        <v>13388.688717975077</v>
      </c>
      <c r="C12" s="2">
        <f t="shared" si="2"/>
        <v>7911.7000416105366</v>
      </c>
      <c r="D12" s="2">
        <f t="shared" si="0"/>
        <v>21300.388759585614</v>
      </c>
      <c r="E12" s="2">
        <f t="shared" si="3"/>
        <v>575.39636666258446</v>
      </c>
      <c r="F12" s="2">
        <f t="shared" si="4"/>
        <v>21875.7851262482</v>
      </c>
      <c r="G12" s="2">
        <f t="shared" si="5"/>
        <v>562007.67794460943</v>
      </c>
      <c r="H12" s="2"/>
      <c r="I12" s="8">
        <f>+I11+1</f>
        <v>2027</v>
      </c>
      <c r="J12" s="2">
        <f>B15+B16</f>
        <v>28088.994921079197</v>
      </c>
      <c r="K12" s="2">
        <f>C15+C16</f>
        <v>14511.782598092035</v>
      </c>
      <c r="L12" s="2">
        <f>E15+E16</f>
        <v>1055.4023707703298</v>
      </c>
      <c r="M12" s="2">
        <f>SUM(J12:L12)</f>
        <v>43656.179889941559</v>
      </c>
      <c r="N12" s="2"/>
      <c r="O12" s="2"/>
    </row>
    <row r="13" spans="1:15" x14ac:dyDescent="0.25">
      <c r="A13" s="5">
        <f>A12+182</f>
        <v>46174</v>
      </c>
      <c r="B13" s="2">
        <f t="shared" si="1"/>
        <v>13572.783187847235</v>
      </c>
      <c r="C13" s="2">
        <f t="shared" si="2"/>
        <v>7727.6055717383797</v>
      </c>
      <c r="D13" s="2">
        <f t="shared" si="0"/>
        <v>21300.388759585614</v>
      </c>
      <c r="E13" s="2">
        <f t="shared" si="3"/>
        <v>562.00767794460944</v>
      </c>
      <c r="F13" s="2">
        <f t="shared" si="4"/>
        <v>21862.396437530224</v>
      </c>
      <c r="G13" s="2">
        <f t="shared" si="5"/>
        <v>548434.89475676219</v>
      </c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5">
        <f>A13+183</f>
        <v>46357</v>
      </c>
      <c r="B14" s="2">
        <f t="shared" si="1"/>
        <v>13759.408956680134</v>
      </c>
      <c r="C14" s="2">
        <f t="shared" si="2"/>
        <v>7540.97980290548</v>
      </c>
      <c r="D14" s="2">
        <f t="shared" si="0"/>
        <v>21300.388759585614</v>
      </c>
      <c r="E14" s="2">
        <f t="shared" si="3"/>
        <v>548.43489475676222</v>
      </c>
      <c r="F14" s="2">
        <f t="shared" si="4"/>
        <v>21848.823654342377</v>
      </c>
      <c r="G14" s="2">
        <f t="shared" si="5"/>
        <v>534675.4858000821</v>
      </c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5">
        <f>A14+182</f>
        <v>46539</v>
      </c>
      <c r="B15" s="2">
        <f t="shared" si="1"/>
        <v>13948.600829834486</v>
      </c>
      <c r="C15" s="2">
        <f t="shared" si="2"/>
        <v>7351.787929751129</v>
      </c>
      <c r="D15" s="2">
        <f t="shared" si="0"/>
        <v>21300.388759585614</v>
      </c>
      <c r="E15" s="2">
        <f t="shared" si="3"/>
        <v>534.67548580008213</v>
      </c>
      <c r="F15" s="2">
        <f t="shared" si="4"/>
        <v>21835.064245385696</v>
      </c>
      <c r="G15" s="2">
        <f t="shared" si="5"/>
        <v>520726.88497024763</v>
      </c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5">
        <f>A15+183</f>
        <v>46722</v>
      </c>
      <c r="B16" s="2">
        <f t="shared" si="1"/>
        <v>14140.394091244709</v>
      </c>
      <c r="C16" s="2">
        <f t="shared" si="2"/>
        <v>7159.9946683409053</v>
      </c>
      <c r="D16" s="2">
        <f t="shared" si="0"/>
        <v>21300.388759585614</v>
      </c>
      <c r="E16" s="2">
        <f t="shared" si="3"/>
        <v>520.72688497024762</v>
      </c>
      <c r="F16" s="2">
        <f t="shared" si="4"/>
        <v>21821.115644555863</v>
      </c>
      <c r="G16" s="2">
        <f t="shared" si="5"/>
        <v>506586.4908790029</v>
      </c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5">
        <f>A16+183</f>
        <v>46905</v>
      </c>
      <c r="B17" s="2">
        <f t="shared" si="1"/>
        <v>14334.824509999324</v>
      </c>
      <c r="C17" s="2">
        <f t="shared" si="2"/>
        <v>6965.5642495862903</v>
      </c>
      <c r="D17" s="2">
        <f t="shared" si="0"/>
        <v>21300.388759585614</v>
      </c>
      <c r="E17" s="2">
        <f t="shared" si="3"/>
        <v>506.58649087900289</v>
      </c>
      <c r="F17" s="2">
        <f t="shared" si="4"/>
        <v>21806.975250464617</v>
      </c>
      <c r="G17" s="2">
        <f t="shared" si="5"/>
        <v>492251.66636900359</v>
      </c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>
        <f>A17+183</f>
        <v>47088</v>
      </c>
      <c r="B18" s="2">
        <f t="shared" si="1"/>
        <v>14531.928347011813</v>
      </c>
      <c r="C18" s="2">
        <f t="shared" si="2"/>
        <v>6768.4604125737997</v>
      </c>
      <c r="D18" s="2">
        <f t="shared" si="0"/>
        <v>21300.388759585614</v>
      </c>
      <c r="E18" s="2">
        <f t="shared" si="3"/>
        <v>492.2516663690036</v>
      </c>
      <c r="F18" s="2">
        <f t="shared" si="4"/>
        <v>21792.640425954618</v>
      </c>
      <c r="G18" s="2">
        <f t="shared" si="5"/>
        <v>477719.7380219918</v>
      </c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5">
        <f>A18+182</f>
        <v>47270</v>
      </c>
      <c r="B19" s="2">
        <f t="shared" si="1"/>
        <v>14731.742361783226</v>
      </c>
      <c r="C19" s="2">
        <f t="shared" si="2"/>
        <v>6568.6463978023876</v>
      </c>
      <c r="D19" s="2">
        <f t="shared" si="0"/>
        <v>21300.388759585614</v>
      </c>
      <c r="E19" s="2">
        <f t="shared" si="3"/>
        <v>477.71973802199182</v>
      </c>
      <c r="F19" s="2">
        <f t="shared" si="4"/>
        <v>21778.108497607605</v>
      </c>
      <c r="G19" s="2">
        <f t="shared" si="5"/>
        <v>462987.99566020857</v>
      </c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5">
        <f>A19+183</f>
        <v>47453</v>
      </c>
      <c r="B20" s="2">
        <f t="shared" si="1"/>
        <v>14934.303819257746</v>
      </c>
      <c r="C20" s="2">
        <f t="shared" si="2"/>
        <v>6366.084940327868</v>
      </c>
      <c r="D20" s="2">
        <f t="shared" si="0"/>
        <v>21300.388759585614</v>
      </c>
      <c r="E20" s="2">
        <f t="shared" si="3"/>
        <v>462.98799566020858</v>
      </c>
      <c r="F20" s="2">
        <f t="shared" si="4"/>
        <v>21763.376755245823</v>
      </c>
      <c r="G20" s="2">
        <f t="shared" si="5"/>
        <v>448053.69184095081</v>
      </c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5">
        <f>A20+182</f>
        <v>47635</v>
      </c>
      <c r="B21" s="2">
        <f t="shared" si="1"/>
        <v>15139.650496772541</v>
      </c>
      <c r="C21" s="2">
        <f t="shared" si="2"/>
        <v>6160.7382628130736</v>
      </c>
      <c r="D21" s="2">
        <f t="shared" si="0"/>
        <v>21300.388759585614</v>
      </c>
      <c r="E21" s="2">
        <f t="shared" si="3"/>
        <v>448.05369184095082</v>
      </c>
      <c r="F21" s="2">
        <f t="shared" si="4"/>
        <v>21748.442451426567</v>
      </c>
      <c r="G21" s="2">
        <f t="shared" si="5"/>
        <v>432914.04134417826</v>
      </c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5">
        <f>A21+183</f>
        <v>47818</v>
      </c>
      <c r="B22" s="2">
        <f t="shared" si="1"/>
        <v>15347.820691103163</v>
      </c>
      <c r="C22" s="2">
        <f t="shared" si="2"/>
        <v>5952.5680684824511</v>
      </c>
      <c r="D22" s="2">
        <f t="shared" si="0"/>
        <v>21300.388759585614</v>
      </c>
      <c r="E22" s="2">
        <f t="shared" si="3"/>
        <v>432.91404134417826</v>
      </c>
      <c r="F22" s="2">
        <f t="shared" si="4"/>
        <v>21733.302800929792</v>
      </c>
      <c r="G22" s="2">
        <f t="shared" si="5"/>
        <v>417566.22065307508</v>
      </c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5">
        <f>A22+182</f>
        <v>48000</v>
      </c>
      <c r="B23" s="2">
        <f t="shared" si="1"/>
        <v>15558.853225605832</v>
      </c>
      <c r="C23" s="2">
        <f t="shared" si="2"/>
        <v>5741.5355339797825</v>
      </c>
      <c r="D23" s="2">
        <f t="shared" si="0"/>
        <v>21300.388759585614</v>
      </c>
      <c r="E23" s="2">
        <f t="shared" si="3"/>
        <v>417.56622065307511</v>
      </c>
      <c r="F23" s="2">
        <f t="shared" si="4"/>
        <v>21717.95498023869</v>
      </c>
      <c r="G23" s="2">
        <f t="shared" si="5"/>
        <v>402007.36742746923</v>
      </c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5">
        <f>A23+183</f>
        <v>48183</v>
      </c>
      <c r="B24" s="2">
        <f t="shared" si="1"/>
        <v>15772.787457457911</v>
      </c>
      <c r="C24" s="2">
        <f t="shared" si="2"/>
        <v>5527.6013021277022</v>
      </c>
      <c r="D24" s="2">
        <f t="shared" si="0"/>
        <v>21300.388759585614</v>
      </c>
      <c r="E24" s="2">
        <f t="shared" si="3"/>
        <v>402.00736742746926</v>
      </c>
      <c r="F24" s="2">
        <f t="shared" si="4"/>
        <v>21702.396127013082</v>
      </c>
      <c r="G24" s="2">
        <f t="shared" si="5"/>
        <v>386234.57997001131</v>
      </c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5">
        <f>A24+183</f>
        <v>48366</v>
      </c>
      <c r="B25" s="2">
        <f t="shared" si="1"/>
        <v>15989.663284997958</v>
      </c>
      <c r="C25" s="2">
        <f t="shared" si="2"/>
        <v>5310.7254745876553</v>
      </c>
      <c r="D25" s="2">
        <f t="shared" si="0"/>
        <v>21300.388759585614</v>
      </c>
      <c r="E25" s="2">
        <f t="shared" si="3"/>
        <v>386.23457997001134</v>
      </c>
      <c r="F25" s="2">
        <f t="shared" si="4"/>
        <v>21686.623339555626</v>
      </c>
      <c r="G25" s="2">
        <f t="shared" si="5"/>
        <v>370244.91668501333</v>
      </c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5">
        <f>A25+183</f>
        <v>48549</v>
      </c>
      <c r="B26" s="2">
        <f t="shared" si="1"/>
        <v>16209.52115516668</v>
      </c>
      <c r="C26" s="2">
        <f t="shared" si="2"/>
        <v>5090.8676044189333</v>
      </c>
      <c r="D26" s="2">
        <f t="shared" si="0"/>
        <v>21300.388759585614</v>
      </c>
      <c r="E26" s="2">
        <f t="shared" si="3"/>
        <v>370.24491668501332</v>
      </c>
      <c r="F26" s="2">
        <f t="shared" si="4"/>
        <v>21670.633676270627</v>
      </c>
      <c r="G26" s="2">
        <f t="shared" si="5"/>
        <v>354035.39552984666</v>
      </c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5">
        <f>A26+182</f>
        <v>48731</v>
      </c>
      <c r="B27" s="2">
        <f t="shared" si="1"/>
        <v>16432.402071050223</v>
      </c>
      <c r="C27" s="2">
        <f t="shared" si="2"/>
        <v>4867.9866885353913</v>
      </c>
      <c r="D27" s="2">
        <f t="shared" si="0"/>
        <v>21300.388759585614</v>
      </c>
      <c r="E27" s="2">
        <f t="shared" si="3"/>
        <v>354.03539552984665</v>
      </c>
      <c r="F27" s="2">
        <f t="shared" si="4"/>
        <v>21654.424155115459</v>
      </c>
      <c r="G27" s="2">
        <f t="shared" si="5"/>
        <v>337602.99345879641</v>
      </c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5">
        <f>A27+183</f>
        <v>48914</v>
      </c>
      <c r="B28" s="2">
        <f t="shared" si="1"/>
        <v>16658.347599527166</v>
      </c>
      <c r="C28" s="2">
        <f t="shared" si="2"/>
        <v>4642.0411600584503</v>
      </c>
      <c r="D28" s="2">
        <f t="shared" si="0"/>
        <v>21300.388759585614</v>
      </c>
      <c r="E28" s="2">
        <f t="shared" si="3"/>
        <v>337.60299345879639</v>
      </c>
      <c r="F28" s="2">
        <f t="shared" si="4"/>
        <v>21637.991753044411</v>
      </c>
      <c r="G28" s="2">
        <f t="shared" si="5"/>
        <v>320944.64585926925</v>
      </c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5">
        <f>A28+182</f>
        <v>49096</v>
      </c>
      <c r="B29" s="2">
        <f t="shared" si="1"/>
        <v>16887.399879020661</v>
      </c>
      <c r="C29" s="2">
        <f t="shared" si="2"/>
        <v>4412.9888805649525</v>
      </c>
      <c r="D29" s="2">
        <f t="shared" si="0"/>
        <v>21300.388759585614</v>
      </c>
      <c r="E29" s="2">
        <f t="shared" si="3"/>
        <v>320.94464585926926</v>
      </c>
      <c r="F29" s="2">
        <f t="shared" si="4"/>
        <v>21621.333405444882</v>
      </c>
      <c r="G29" s="2">
        <f t="shared" si="5"/>
        <v>304057.24598024861</v>
      </c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5">
        <f>A29+183</f>
        <v>49279</v>
      </c>
      <c r="B30" s="2">
        <f t="shared" si="1"/>
        <v>17119.601627357195</v>
      </c>
      <c r="C30" s="2">
        <f t="shared" si="2"/>
        <v>4180.7871322284182</v>
      </c>
      <c r="D30" s="2">
        <f t="shared" si="0"/>
        <v>21300.388759585614</v>
      </c>
      <c r="E30" s="2">
        <f t="shared" si="3"/>
        <v>304.05724598024864</v>
      </c>
      <c r="F30" s="2">
        <f t="shared" si="4"/>
        <v>21604.446005565864</v>
      </c>
      <c r="G30" s="2">
        <f t="shared" si="5"/>
        <v>286937.64435289142</v>
      </c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5">
        <f>A30+182</f>
        <v>49461</v>
      </c>
      <c r="B31" s="2">
        <f t="shared" si="1"/>
        <v>17354.996149733357</v>
      </c>
      <c r="C31" s="2">
        <f t="shared" si="2"/>
        <v>3945.392609852257</v>
      </c>
      <c r="D31" s="2">
        <f t="shared" si="0"/>
        <v>21300.388759585614</v>
      </c>
      <c r="E31" s="2">
        <f t="shared" si="3"/>
        <v>286.93764435289143</v>
      </c>
      <c r="F31" s="2">
        <f t="shared" si="4"/>
        <v>21587.326403938507</v>
      </c>
      <c r="G31" s="2">
        <f t="shared" si="5"/>
        <v>269582.64820315805</v>
      </c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5">
        <f>A31+183</f>
        <v>49644</v>
      </c>
      <c r="B32" s="2">
        <f t="shared" si="1"/>
        <v>17593.627346792189</v>
      </c>
      <c r="C32" s="2">
        <f t="shared" si="2"/>
        <v>3706.7614127934235</v>
      </c>
      <c r="D32" s="2">
        <f t="shared" si="0"/>
        <v>21300.388759585614</v>
      </c>
      <c r="E32" s="2">
        <f t="shared" si="3"/>
        <v>269.58264820315804</v>
      </c>
      <c r="F32" s="2">
        <f t="shared" si="4"/>
        <v>21569.971407788773</v>
      </c>
      <c r="G32" s="2">
        <f t="shared" si="5"/>
        <v>251989.02085636585</v>
      </c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5">
        <f>A32+183</f>
        <v>49827</v>
      </c>
      <c r="B33" s="2">
        <f t="shared" si="1"/>
        <v>17835.539722810583</v>
      </c>
      <c r="C33" s="2">
        <f t="shared" si="2"/>
        <v>3464.8490367750305</v>
      </c>
      <c r="D33" s="2">
        <f t="shared" si="0"/>
        <v>21300.388759585614</v>
      </c>
      <c r="E33" s="2">
        <f t="shared" si="3"/>
        <v>251.98902085636587</v>
      </c>
      <c r="F33" s="2">
        <f t="shared" si="4"/>
        <v>21552.377780441981</v>
      </c>
      <c r="G33" s="2">
        <f t="shared" si="5"/>
        <v>234153.48113355527</v>
      </c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5">
        <f>A33+183</f>
        <v>50010</v>
      </c>
      <c r="B34" s="2">
        <f t="shared" si="1"/>
        <v>18080.77839399923</v>
      </c>
      <c r="C34" s="2">
        <f t="shared" si="2"/>
        <v>3219.6103655863849</v>
      </c>
      <c r="D34" s="2">
        <f t="shared" si="0"/>
        <v>21300.388759585614</v>
      </c>
      <c r="E34" s="2">
        <f t="shared" si="3"/>
        <v>234.15348113355526</v>
      </c>
      <c r="F34" s="2">
        <f t="shared" si="4"/>
        <v>21534.542240719169</v>
      </c>
      <c r="G34" s="2">
        <f t="shared" si="5"/>
        <v>216072.70273955603</v>
      </c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5">
        <f>A34+182</f>
        <v>50192</v>
      </c>
      <c r="B35" s="2">
        <f t="shared" si="1"/>
        <v>18329.389096916719</v>
      </c>
      <c r="C35" s="2">
        <f t="shared" si="2"/>
        <v>2970.9996626688953</v>
      </c>
      <c r="D35" s="2">
        <f t="shared" si="0"/>
        <v>21300.388759585614</v>
      </c>
      <c r="E35" s="2">
        <f t="shared" si="3"/>
        <v>216.07270273955604</v>
      </c>
      <c r="F35" s="2">
        <f t="shared" si="4"/>
        <v>21516.461462325169</v>
      </c>
      <c r="G35" s="2">
        <f t="shared" si="5"/>
        <v>197743.31364263932</v>
      </c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5">
        <f>A35+183</f>
        <v>50375</v>
      </c>
      <c r="B36" s="2">
        <f t="shared" si="1"/>
        <v>18581.418196999322</v>
      </c>
      <c r="C36" s="2">
        <f t="shared" si="2"/>
        <v>2718.9705625862907</v>
      </c>
      <c r="D36" s="2">
        <f t="shared" si="0"/>
        <v>21300.388759585614</v>
      </c>
      <c r="E36" s="2">
        <f t="shared" si="3"/>
        <v>197.74331364263932</v>
      </c>
      <c r="F36" s="2">
        <f t="shared" si="4"/>
        <v>21498.132073228255</v>
      </c>
      <c r="G36" s="2">
        <f t="shared" si="5"/>
        <v>179161.89544564</v>
      </c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5">
        <f>A36+182</f>
        <v>50557</v>
      </c>
      <c r="B37" s="2">
        <f t="shared" si="1"/>
        <v>18836.912697208063</v>
      </c>
      <c r="C37" s="2">
        <f t="shared" si="2"/>
        <v>2463.4760623775501</v>
      </c>
      <c r="D37" s="2">
        <f t="shared" si="0"/>
        <v>21300.388759585614</v>
      </c>
      <c r="E37" s="2">
        <f t="shared" si="3"/>
        <v>179.16189544564</v>
      </c>
      <c r="F37" s="2">
        <f t="shared" si="4"/>
        <v>21479.550655031253</v>
      </c>
      <c r="G37" s="2">
        <f t="shared" si="5"/>
        <v>160324.98274843194</v>
      </c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5">
        <f>A37+183</f>
        <v>50740</v>
      </c>
      <c r="B38" s="2">
        <f t="shared" si="1"/>
        <v>19095.920246794674</v>
      </c>
      <c r="C38" s="2">
        <f t="shared" si="2"/>
        <v>2204.4685127909393</v>
      </c>
      <c r="D38" s="2">
        <f t="shared" si="0"/>
        <v>21300.388759585614</v>
      </c>
      <c r="E38" s="2">
        <f t="shared" si="3"/>
        <v>160.32498274843195</v>
      </c>
      <c r="F38" s="2">
        <f t="shared" si="4"/>
        <v>21460.713742334046</v>
      </c>
      <c r="G38" s="2">
        <f t="shared" si="5"/>
        <v>141229.06250163727</v>
      </c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5">
        <f>A38+182</f>
        <v>50922</v>
      </c>
      <c r="B39" s="2">
        <f t="shared" si="1"/>
        <v>19358.489150188103</v>
      </c>
      <c r="C39" s="2">
        <f t="shared" si="2"/>
        <v>1941.8996093975124</v>
      </c>
      <c r="D39" s="2">
        <f t="shared" si="0"/>
        <v>21300.388759585614</v>
      </c>
      <c r="E39" s="2">
        <f t="shared" si="3"/>
        <v>141.22906250163726</v>
      </c>
      <c r="F39" s="2">
        <f t="shared" si="4"/>
        <v>21441.61782208725</v>
      </c>
      <c r="G39" s="2">
        <f t="shared" si="5"/>
        <v>121870.57335144916</v>
      </c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5">
        <f>A39+183</f>
        <v>51105</v>
      </c>
      <c r="B40" s="2">
        <f t="shared" si="1"/>
        <v>19624.668376003188</v>
      </c>
      <c r="C40" s="2">
        <f t="shared" si="2"/>
        <v>1675.7203835824259</v>
      </c>
      <c r="D40" s="2">
        <f t="shared" si="0"/>
        <v>21300.388759585614</v>
      </c>
      <c r="E40" s="2">
        <f t="shared" si="3"/>
        <v>121.87057335144917</v>
      </c>
      <c r="F40" s="2">
        <f t="shared" si="4"/>
        <v>21422.259332937065</v>
      </c>
      <c r="G40" s="2">
        <f t="shared" si="5"/>
        <v>102245.90497544597</v>
      </c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5">
        <f>A40+183</f>
        <v>51288</v>
      </c>
      <c r="B41" s="2">
        <f t="shared" si="1"/>
        <v>19894.507566173233</v>
      </c>
      <c r="C41" s="2">
        <f t="shared" si="2"/>
        <v>1405.8811934123821</v>
      </c>
      <c r="D41" s="2">
        <f t="shared" si="0"/>
        <v>21300.388759585614</v>
      </c>
      <c r="E41" s="2">
        <f t="shared" si="3"/>
        <v>102.24590497544597</v>
      </c>
      <c r="F41" s="2">
        <f t="shared" si="4"/>
        <v>21402.634664561061</v>
      </c>
      <c r="G41" s="2">
        <f t="shared" si="5"/>
        <v>82351.397409272729</v>
      </c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5">
        <f>A41+183</f>
        <v>51471</v>
      </c>
      <c r="B42" s="2">
        <f t="shared" si="1"/>
        <v>20168.057045208116</v>
      </c>
      <c r="C42" s="2">
        <f t="shared" si="2"/>
        <v>1132.3317143775</v>
      </c>
      <c r="D42" s="2">
        <f t="shared" si="0"/>
        <v>21300.388759585614</v>
      </c>
      <c r="E42" s="2">
        <f t="shared" si="3"/>
        <v>82.351397409272735</v>
      </c>
      <c r="F42" s="2">
        <f t="shared" si="4"/>
        <v>21382.740156994885</v>
      </c>
      <c r="G42" s="2">
        <f t="shared" si="5"/>
        <v>62183.340364064614</v>
      </c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5">
        <f>A42+182</f>
        <v>51653</v>
      </c>
      <c r="B43" s="2">
        <f t="shared" si="1"/>
        <v>20445.367829579725</v>
      </c>
      <c r="C43" s="2">
        <f t="shared" si="2"/>
        <v>855.02093000588843</v>
      </c>
      <c r="D43" s="2">
        <f t="shared" si="0"/>
        <v>21300.388759585614</v>
      </c>
      <c r="E43" s="2">
        <f t="shared" si="3"/>
        <v>62.183340364064613</v>
      </c>
      <c r="F43" s="2">
        <f t="shared" si="4"/>
        <v>21362.572099949677</v>
      </c>
      <c r="G43" s="2">
        <f t="shared" si="5"/>
        <v>41737.972534484885</v>
      </c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5">
        <f>A43+183</f>
        <v>51836</v>
      </c>
      <c r="B44" s="2">
        <f t="shared" si="1"/>
        <v>20726.491637236446</v>
      </c>
      <c r="C44" s="2">
        <f t="shared" si="2"/>
        <v>573.89712234916715</v>
      </c>
      <c r="D44" s="2">
        <f t="shared" si="0"/>
        <v>21300.388759585614</v>
      </c>
      <c r="E44" s="2">
        <f t="shared" si="3"/>
        <v>41.737972534484882</v>
      </c>
      <c r="F44" s="2">
        <f t="shared" si="4"/>
        <v>21342.126732120098</v>
      </c>
      <c r="G44" s="2">
        <f t="shared" si="5"/>
        <v>21011.480897248439</v>
      </c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5">
        <f>A44+182</f>
        <v>52018</v>
      </c>
      <c r="B45" s="2">
        <f t="shared" si="1"/>
        <v>21011.48089724845</v>
      </c>
      <c r="C45" s="2">
        <f t="shared" si="2"/>
        <v>288.90786233716602</v>
      </c>
      <c r="D45" s="2">
        <f t="shared" si="0"/>
        <v>21300.388759585614</v>
      </c>
      <c r="E45" s="2">
        <f t="shared" si="3"/>
        <v>21.01148089724844</v>
      </c>
      <c r="F45" s="2">
        <f t="shared" si="4"/>
        <v>21321.400240482861</v>
      </c>
      <c r="G45" s="2">
        <f t="shared" si="5"/>
        <v>0</v>
      </c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5" t="s">
        <v>11</v>
      </c>
      <c r="B47" s="2">
        <f>SUM(B6:B46)</f>
        <v>651999.99999999965</v>
      </c>
      <c r="C47" s="2">
        <f>SUM(C6:C46)</f>
        <v>200015.55038342459</v>
      </c>
      <c r="D47" s="2">
        <f>SUM(D6:D46)</f>
        <v>852015.55038342392</v>
      </c>
      <c r="E47" s="2">
        <f>SUM(E6:E46)</f>
        <v>14546.585482430888</v>
      </c>
      <c r="F47" s="2">
        <f>SUM(F6:F46)</f>
        <v>866562.13586585538</v>
      </c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2022-04-20T14:12:37Z</dcterms:created>
  <dcterms:modified xsi:type="dcterms:W3CDTF">2022-04-20T14:25:46Z</dcterms:modified>
</cp:coreProperties>
</file>