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ili\Google Drive\Elkhorn Water\RFI #1 Files\"/>
    </mc:Choice>
  </mc:AlternateContent>
  <xr:revisionPtr revIDLastSave="0" documentId="13_ncr:1_{A2A9BE09-8CD4-4832-81EE-6BC078AFFA67}" xr6:coauthVersionLast="47" xr6:coauthVersionMax="47" xr10:uidLastSave="{00000000-0000-0000-0000-000000000000}"/>
  <bookViews>
    <workbookView xWindow="-120" yWindow="-120" windowWidth="29040" windowHeight="15840" xr2:uid="{AC560855-75B5-4C79-95DC-6EE3B03154E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1" l="1"/>
  <c r="M17" i="1"/>
  <c r="D13" i="1"/>
  <c r="B16" i="1" s="1"/>
  <c r="B18" i="1" s="1"/>
  <c r="H15" i="1"/>
  <c r="H16" i="1" s="1"/>
  <c r="D10" i="1"/>
  <c r="C14" i="1" s="1"/>
  <c r="O7" i="1"/>
  <c r="O6" i="1"/>
  <c r="O8" i="1" s="1"/>
  <c r="O1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Alan Vilines</author>
  </authors>
  <commentList>
    <comment ref="M14" authorId="0" shapeId="0" xr:uid="{74130BA7-2B0E-431F-9119-42EDF17CE8FB}">
      <text>
        <r>
          <rPr>
            <b/>
            <sz val="9"/>
            <color indexed="81"/>
            <rFont val="Tahoma"/>
            <family val="2"/>
          </rPr>
          <t>Alan Vilines:</t>
        </r>
        <r>
          <rPr>
            <sz val="9"/>
            <color indexed="81"/>
            <rFont val="Tahoma"/>
            <family val="2"/>
          </rPr>
          <t xml:space="preserve">
From Brad Gregory email dated 04/13/22</t>
        </r>
      </text>
    </comment>
  </commentList>
</comments>
</file>

<file path=xl/sharedStrings.xml><?xml version="1.0" encoding="utf-8"?>
<sst xmlns="http://schemas.openxmlformats.org/spreadsheetml/2006/main" count="38" uniqueCount="38">
  <si>
    <t>Elkhorn Water District Adjustments</t>
  </si>
  <si>
    <t>Water Loss Adjustment:</t>
  </si>
  <si>
    <t>Salaries &amp; Wages and Associated Adjustments</t>
  </si>
  <si>
    <t>Capitalized Expense Adjustments:</t>
  </si>
  <si>
    <t>Produced &amp; Purchased</t>
  </si>
  <si>
    <t>NOT APPLICABLE - NO EMPLOYEES</t>
  </si>
  <si>
    <t>Sold</t>
  </si>
  <si>
    <t>No.</t>
  </si>
  <si>
    <t>Tap Fee</t>
  </si>
  <si>
    <t>Total</t>
  </si>
  <si>
    <t>Uses:</t>
  </si>
  <si>
    <t>3/4" meters installed</t>
  </si>
  <si>
    <t xml:space="preserve">  Flushing</t>
  </si>
  <si>
    <t>2020</t>
  </si>
  <si>
    <t>2019</t>
  </si>
  <si>
    <t>1" meters installed</t>
  </si>
  <si>
    <t xml:space="preserve">  Fire</t>
  </si>
  <si>
    <t>Late Fees</t>
  </si>
  <si>
    <t>Total Tap Fees Collected</t>
  </si>
  <si>
    <t xml:space="preserve">  Other</t>
  </si>
  <si>
    <t>Ret. Ck. (RCF)</t>
  </si>
  <si>
    <t>Returns (RCK)</t>
  </si>
  <si>
    <t>Adjustment to Contr Serv Other</t>
  </si>
  <si>
    <t>Line Brks.</t>
  </si>
  <si>
    <t>Service Charge</t>
  </si>
  <si>
    <t>Line Leaks</t>
  </si>
  <si>
    <t>Transfer fees</t>
  </si>
  <si>
    <t>check</t>
  </si>
  <si>
    <t>Contractual Services Increases</t>
  </si>
  <si>
    <t xml:space="preserve">  Mat'l &amp; Variable Labor</t>
  </si>
  <si>
    <t xml:space="preserve">  water loss percentage</t>
  </si>
  <si>
    <t xml:space="preserve">  Gatewood Base Rate</t>
  </si>
  <si>
    <t xml:space="preserve">  allowable in rates</t>
  </si>
  <si>
    <t>Total Adjustment</t>
  </si>
  <si>
    <t xml:space="preserve">  adjustment percentage</t>
  </si>
  <si>
    <t>Ded from Metered Sales</t>
  </si>
  <si>
    <t>Revenue Adjustments</t>
  </si>
  <si>
    <t>Misc Service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</si>
</sst>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%"/>
    <numFmt numFmtId="167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name val="Arial"/>
      <family val="2"/>
    </font>
    <font>
      <b/>
      <i/>
      <u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rgb="FF59B589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3" fontId="3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164" fontId="2" fillId="0" borderId="0" xfId="1" applyNumberFormat="1" applyFont="1"/>
    <xf numFmtId="3" fontId="6" fillId="0" borderId="0" xfId="0" applyNumberFormat="1" applyFont="1"/>
    <xf numFmtId="3" fontId="2" fillId="0" borderId="0" xfId="0" applyNumberFormat="1" applyFont="1"/>
    <xf numFmtId="165" fontId="2" fillId="0" borderId="0" xfId="1" applyNumberFormat="1" applyFont="1"/>
    <xf numFmtId="0" fontId="7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43" fontId="9" fillId="0" borderId="0" xfId="2" applyFont="1" applyAlignment="1">
      <alignment horizontal="center"/>
    </xf>
    <xf numFmtId="164" fontId="2" fillId="0" borderId="0" xfId="2" applyNumberFormat="1" applyFont="1"/>
    <xf numFmtId="43" fontId="2" fillId="0" borderId="0" xfId="1" applyFont="1"/>
    <xf numFmtId="0" fontId="4" fillId="0" borderId="0" xfId="0" applyFont="1" applyAlignment="1">
      <alignment horizontal="right"/>
    </xf>
    <xf numFmtId="0" fontId="8" fillId="0" borderId="0" xfId="0" quotePrefix="1" applyFont="1" applyAlignment="1">
      <alignment horizontal="center"/>
    </xf>
    <xf numFmtId="164" fontId="9" fillId="0" borderId="0" xfId="2" applyNumberFormat="1" applyFont="1"/>
    <xf numFmtId="0" fontId="2" fillId="0" borderId="0" xfId="0" applyFont="1" applyAlignment="1">
      <alignment horizontal="right"/>
    </xf>
    <xf numFmtId="43" fontId="2" fillId="0" borderId="0" xfId="2" applyFont="1"/>
    <xf numFmtId="165" fontId="2" fillId="0" borderId="1" xfId="1" applyNumberFormat="1" applyFont="1" applyBorder="1"/>
    <xf numFmtId="164" fontId="7" fillId="0" borderId="0" xfId="2" applyNumberFormat="1" applyFont="1"/>
    <xf numFmtId="164" fontId="7" fillId="0" borderId="0" xfId="2" applyNumberFormat="1" applyFont="1" applyAlignment="1">
      <alignment horizontal="right"/>
    </xf>
    <xf numFmtId="164" fontId="10" fillId="0" borderId="0" xfId="2" applyNumberFormat="1" applyFont="1"/>
    <xf numFmtId="43" fontId="9" fillId="0" borderId="0" xfId="1" applyFont="1"/>
    <xf numFmtId="164" fontId="2" fillId="0" borderId="0" xfId="0" applyNumberFormat="1" applyFont="1"/>
    <xf numFmtId="3" fontId="2" fillId="0" borderId="0" xfId="0" applyNumberFormat="1" applyFont="1" applyAlignment="1">
      <alignment horizontal="right"/>
    </xf>
    <xf numFmtId="164" fontId="9" fillId="0" borderId="0" xfId="1" quotePrefix="1" applyNumberFormat="1" applyFont="1" applyAlignment="1">
      <alignment horizontal="center"/>
    </xf>
    <xf numFmtId="164" fontId="2" fillId="0" borderId="0" xfId="2" applyNumberFormat="1" applyFont="1" applyAlignment="1">
      <alignment vertical="center"/>
    </xf>
    <xf numFmtId="0" fontId="11" fillId="0" borderId="0" xfId="0" applyFont="1" applyAlignment="1">
      <alignment horizontal="center"/>
    </xf>
    <xf numFmtId="3" fontId="2" fillId="0" borderId="0" xfId="0" applyNumberFormat="1" applyFont="1" applyAlignment="1">
      <alignment vertical="center"/>
    </xf>
    <xf numFmtId="166" fontId="2" fillId="0" borderId="0" xfId="3" applyNumberFormat="1" applyFont="1"/>
    <xf numFmtId="164" fontId="9" fillId="0" borderId="0" xfId="1" applyNumberFormat="1" applyFont="1"/>
    <xf numFmtId="166" fontId="8" fillId="0" borderId="0" xfId="3" applyNumberFormat="1" applyFont="1"/>
    <xf numFmtId="43" fontId="7" fillId="0" borderId="0" xfId="2" applyFont="1" applyAlignment="1">
      <alignment horizontal="right"/>
    </xf>
    <xf numFmtId="167" fontId="2" fillId="0" borderId="0" xfId="0" applyNumberFormat="1" applyFont="1"/>
    <xf numFmtId="166" fontId="7" fillId="0" borderId="0" xfId="3" applyNumberFormat="1" applyFont="1"/>
    <xf numFmtId="3" fontId="7" fillId="0" borderId="0" xfId="0" applyNumberFormat="1" applyFont="1"/>
    <xf numFmtId="3" fontId="12" fillId="0" borderId="0" xfId="0" applyNumberFormat="1" applyFont="1"/>
    <xf numFmtId="9" fontId="2" fillId="0" borderId="0" xfId="3" applyFont="1"/>
    <xf numFmtId="3" fontId="13" fillId="0" borderId="0" xfId="0" applyNumberFormat="1" applyFont="1"/>
    <xf numFmtId="43" fontId="2" fillId="0" borderId="0" xfId="0" applyNumberFormat="1" applyFont="1"/>
    <xf numFmtId="165" fontId="2" fillId="0" borderId="0" xfId="0" applyNumberFormat="1" applyFont="1"/>
    <xf numFmtId="43" fontId="7" fillId="0" borderId="0" xfId="1" applyFont="1"/>
    <xf numFmtId="43" fontId="16" fillId="0" borderId="0" xfId="0" applyNumberFormat="1" applyFont="1"/>
    <xf numFmtId="164" fontId="7" fillId="0" borderId="0" xfId="1" applyNumberFormat="1" applyFont="1" applyAlignment="1">
      <alignment horizontal="center"/>
    </xf>
  </cellXfs>
  <cellStyles count="4">
    <cellStyle name="Comma" xfId="1" builtinId="3"/>
    <cellStyle name="Comma 2" xfId="2" xr:uid="{B97F2330-1304-4D47-BB36-5EBAF81F010D}"/>
    <cellStyle name="Normal" xfId="0" builtinId="0"/>
    <cellStyle name="Percent 2" xfId="3" xr:uid="{BA653C48-A5D9-4E4C-8D80-377EABFE68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A0435-08A0-4E6C-B8A7-96AC28448C57}">
  <dimension ref="A1:Q22"/>
  <sheetViews>
    <sheetView tabSelected="1" workbookViewId="0">
      <selection activeCell="I28" sqref="I28"/>
    </sheetView>
  </sheetViews>
  <sheetFormatPr defaultRowHeight="15" x14ac:dyDescent="0.25"/>
  <cols>
    <col min="1" max="1" width="4.85546875" customWidth="1"/>
    <col min="2" max="2" width="11.140625" customWidth="1"/>
    <col min="3" max="3" width="13" customWidth="1"/>
    <col min="4" max="4" width="12.5703125" bestFit="1" customWidth="1"/>
    <col min="5" max="5" width="4.85546875" customWidth="1"/>
    <col min="6" max="6" width="14" customWidth="1"/>
    <col min="7" max="7" width="12.28515625" customWidth="1"/>
    <col min="8" max="8" width="10" customWidth="1"/>
    <col min="9" max="9" width="14" customWidth="1"/>
    <col min="10" max="10" width="7.28515625" customWidth="1"/>
    <col min="11" max="11" width="14.140625" customWidth="1"/>
    <col min="12" max="13" width="10" customWidth="1"/>
    <col min="14" max="14" width="11.42578125"/>
    <col min="15" max="15" width="12.28515625" bestFit="1" customWidth="1"/>
  </cols>
  <sheetData>
    <row r="1" spans="1:17" ht="18.75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1"/>
      <c r="C2" s="1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4"/>
      <c r="B3" s="5" t="s">
        <v>1</v>
      </c>
      <c r="C3" s="6"/>
      <c r="D3" s="6"/>
      <c r="E3" s="1"/>
      <c r="F3" s="5" t="s">
        <v>2</v>
      </c>
      <c r="G3" s="1"/>
      <c r="H3" s="1"/>
      <c r="I3" s="1"/>
      <c r="J3" s="1"/>
      <c r="K3" s="5" t="s">
        <v>3</v>
      </c>
      <c r="L3" s="1"/>
      <c r="M3" s="1"/>
      <c r="N3" s="1"/>
      <c r="O3" s="1"/>
      <c r="P3" s="1"/>
      <c r="Q3" s="1"/>
    </row>
    <row r="4" spans="1:17" x14ac:dyDescent="0.25">
      <c r="A4" s="4"/>
      <c r="B4" s="6" t="s">
        <v>4</v>
      </c>
      <c r="C4" s="7"/>
      <c r="D4" s="7">
        <v>62627</v>
      </c>
      <c r="E4" s="1"/>
      <c r="F4" s="1"/>
      <c r="G4" s="8" t="s">
        <v>5</v>
      </c>
      <c r="H4" s="1"/>
      <c r="I4" s="1"/>
      <c r="J4" s="9"/>
      <c r="K4" s="10"/>
      <c r="L4" s="1"/>
      <c r="M4" s="1"/>
      <c r="N4" s="11"/>
      <c r="O4" s="11"/>
      <c r="P4" s="1"/>
      <c r="Q4" s="1"/>
    </row>
    <row r="5" spans="1:17" ht="17.25" x14ac:dyDescent="0.4">
      <c r="A5" s="4"/>
      <c r="B5" s="6" t="s">
        <v>6</v>
      </c>
      <c r="C5" s="7"/>
      <c r="D5" s="7">
        <v>48336</v>
      </c>
      <c r="E5" s="1"/>
      <c r="F5" s="1"/>
      <c r="G5" s="12"/>
      <c r="H5" s="12"/>
      <c r="I5" s="9"/>
      <c r="J5" s="9"/>
      <c r="K5" s="10"/>
      <c r="L5" s="1"/>
      <c r="M5" s="13" t="s">
        <v>7</v>
      </c>
      <c r="N5" s="13" t="s">
        <v>8</v>
      </c>
      <c r="O5" s="13" t="s">
        <v>9</v>
      </c>
      <c r="P5" s="1"/>
      <c r="Q5" s="1"/>
    </row>
    <row r="6" spans="1:17" x14ac:dyDescent="0.25">
      <c r="A6" s="4"/>
      <c r="B6" s="6" t="s">
        <v>10</v>
      </c>
      <c r="C6" s="7"/>
      <c r="D6" s="7"/>
      <c r="E6" s="1"/>
      <c r="J6" s="9"/>
      <c r="K6" s="1" t="s">
        <v>11</v>
      </c>
      <c r="L6" s="1"/>
      <c r="M6" s="14">
        <v>3</v>
      </c>
      <c r="N6" s="15">
        <v>1030</v>
      </c>
      <c r="O6" s="14">
        <f>M6*N6</f>
        <v>3090</v>
      </c>
      <c r="P6" s="1"/>
      <c r="Q6" s="1"/>
    </row>
    <row r="7" spans="1:17" ht="17.25" x14ac:dyDescent="0.4">
      <c r="A7" s="4"/>
      <c r="B7" s="6" t="s">
        <v>12</v>
      </c>
      <c r="C7" s="7">
        <v>4601</v>
      </c>
      <c r="D7" s="7"/>
      <c r="E7" s="1"/>
      <c r="J7" s="1"/>
      <c r="K7" s="1" t="s">
        <v>15</v>
      </c>
      <c r="L7" s="1"/>
      <c r="M7" s="14">
        <v>1</v>
      </c>
      <c r="N7" s="15">
        <v>1310</v>
      </c>
      <c r="O7" s="18">
        <f>M7*N7</f>
        <v>1310</v>
      </c>
      <c r="P7" s="1"/>
      <c r="Q7" s="1"/>
    </row>
    <row r="8" spans="1:17" x14ac:dyDescent="0.25">
      <c r="A8" s="4"/>
      <c r="B8" s="6" t="s">
        <v>16</v>
      </c>
      <c r="C8" s="7">
        <v>0</v>
      </c>
      <c r="D8" s="7"/>
      <c r="E8" s="1"/>
      <c r="J8" s="1"/>
      <c r="K8" s="1" t="s">
        <v>18</v>
      </c>
      <c r="L8" s="20"/>
      <c r="M8" s="14"/>
      <c r="N8" s="14"/>
      <c r="O8" s="14">
        <f>O6+O7</f>
        <v>4400</v>
      </c>
      <c r="P8" s="1"/>
      <c r="Q8" s="1"/>
    </row>
    <row r="9" spans="1:17" x14ac:dyDescent="0.25">
      <c r="A9" s="4"/>
      <c r="B9" s="6" t="s">
        <v>19</v>
      </c>
      <c r="C9" s="21">
        <v>0</v>
      </c>
      <c r="D9" s="7"/>
      <c r="E9" s="1"/>
      <c r="F9" s="5" t="s">
        <v>36</v>
      </c>
      <c r="J9" s="1"/>
      <c r="K9" s="1"/>
      <c r="L9" s="20"/>
      <c r="M9" s="14"/>
      <c r="N9" s="14"/>
      <c r="O9" s="14"/>
      <c r="P9" s="1"/>
      <c r="Q9" s="1"/>
    </row>
    <row r="10" spans="1:17" x14ac:dyDescent="0.25">
      <c r="A10" s="4"/>
      <c r="B10" s="6"/>
      <c r="C10" s="7"/>
      <c r="D10" s="7">
        <f>SUM(C7:C9)</f>
        <v>4601</v>
      </c>
      <c r="E10" s="1"/>
      <c r="F10" s="1"/>
      <c r="G10" s="16"/>
      <c r="H10" s="17" t="s">
        <v>13</v>
      </c>
      <c r="I10" s="17" t="s">
        <v>14</v>
      </c>
      <c r="J10" s="1"/>
      <c r="K10" s="1"/>
      <c r="L10" s="20"/>
      <c r="M10" s="22"/>
      <c r="N10" s="23" t="s">
        <v>22</v>
      </c>
      <c r="O10" s="22">
        <f>-O8</f>
        <v>-4400</v>
      </c>
      <c r="P10" s="1"/>
      <c r="Q10" s="1"/>
    </row>
    <row r="11" spans="1:17" ht="17.25" x14ac:dyDescent="0.4">
      <c r="A11" s="4"/>
      <c r="B11" s="6" t="s">
        <v>23</v>
      </c>
      <c r="C11" s="7">
        <v>0</v>
      </c>
      <c r="D11" s="7"/>
      <c r="E11" s="1"/>
      <c r="F11" s="1"/>
      <c r="G11" s="19" t="s">
        <v>17</v>
      </c>
      <c r="H11" s="15">
        <v>391.04</v>
      </c>
      <c r="I11" s="1">
        <v>2982.77</v>
      </c>
      <c r="J11" s="1"/>
      <c r="K11" s="1"/>
      <c r="L11" s="20"/>
      <c r="M11" s="22"/>
      <c r="N11" s="1"/>
      <c r="O11" s="24"/>
      <c r="P11" s="1"/>
      <c r="Q11" s="1"/>
    </row>
    <row r="12" spans="1:17" x14ac:dyDescent="0.25">
      <c r="A12" s="4"/>
      <c r="B12" s="6" t="s">
        <v>25</v>
      </c>
      <c r="C12" s="21">
        <v>9690</v>
      </c>
      <c r="D12" s="7"/>
      <c r="E12" s="1"/>
      <c r="F12" s="1"/>
      <c r="G12" s="19" t="s">
        <v>20</v>
      </c>
      <c r="H12" s="15">
        <v>125</v>
      </c>
      <c r="I12" s="1"/>
      <c r="J12" s="1"/>
      <c r="K12" s="1"/>
      <c r="L12" s="1"/>
      <c r="M12" s="20"/>
      <c r="N12" s="1"/>
      <c r="O12" s="26"/>
      <c r="P12" s="1"/>
      <c r="Q12" s="1"/>
    </row>
    <row r="13" spans="1:17" x14ac:dyDescent="0.25">
      <c r="A13" s="4"/>
      <c r="B13" s="6"/>
      <c r="C13" s="7"/>
      <c r="D13" s="7">
        <f>C11+C12</f>
        <v>9690</v>
      </c>
      <c r="E13" s="1"/>
      <c r="F13" s="1"/>
      <c r="G13" s="19" t="s">
        <v>21</v>
      </c>
      <c r="H13" s="15">
        <v>212.9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7.25" x14ac:dyDescent="0.4">
      <c r="A14" s="4"/>
      <c r="B14" s="27" t="s">
        <v>27</v>
      </c>
      <c r="C14" s="7">
        <f>SUM(D5:D13)</f>
        <v>62627</v>
      </c>
      <c r="D14" s="7"/>
      <c r="E14" s="1"/>
      <c r="F14" s="1"/>
      <c r="G14" s="19" t="s">
        <v>24</v>
      </c>
      <c r="H14" s="15">
        <v>350</v>
      </c>
      <c r="I14" s="1"/>
      <c r="J14" s="1"/>
      <c r="K14" s="5" t="s">
        <v>28</v>
      </c>
      <c r="L14" s="1"/>
      <c r="M14" s="1"/>
      <c r="N14" s="28"/>
      <c r="O14" s="28"/>
      <c r="P14" s="1"/>
      <c r="Q14" s="1"/>
    </row>
    <row r="15" spans="1:17" ht="17.25" x14ac:dyDescent="0.4">
      <c r="A15" s="4"/>
      <c r="B15" s="29"/>
      <c r="C15" s="6"/>
      <c r="D15" s="1"/>
      <c r="E15" s="1"/>
      <c r="F15" s="1"/>
      <c r="G15" s="19" t="s">
        <v>26</v>
      </c>
      <c r="H15" s="25">
        <f>31*25</f>
        <v>775</v>
      </c>
      <c r="I15" s="1"/>
      <c r="J15" s="30"/>
      <c r="K15" s="31" t="s">
        <v>29</v>
      </c>
      <c r="L15" s="20"/>
      <c r="M15" s="4">
        <v>10620</v>
      </c>
      <c r="N15" s="14"/>
      <c r="O15" s="1"/>
      <c r="P15" s="28"/>
      <c r="Q15" s="1"/>
    </row>
    <row r="16" spans="1:17" ht="17.25" x14ac:dyDescent="0.4">
      <c r="A16" s="4"/>
      <c r="B16" s="32">
        <f>D13/D4</f>
        <v>0.15472559758570584</v>
      </c>
      <c r="C16" s="6" t="s">
        <v>30</v>
      </c>
      <c r="D16" s="1"/>
      <c r="E16" s="1"/>
      <c r="F16" s="1"/>
      <c r="G16" s="35" t="s">
        <v>35</v>
      </c>
      <c r="H16" s="44">
        <f>SUM(H11:H15)</f>
        <v>1853.94</v>
      </c>
      <c r="I16" s="4"/>
      <c r="J16" s="1"/>
      <c r="K16" s="6" t="s">
        <v>31</v>
      </c>
      <c r="L16" s="20"/>
      <c r="M16" s="33">
        <v>6900</v>
      </c>
      <c r="N16" s="14"/>
      <c r="O16" s="1"/>
      <c r="P16" s="4"/>
      <c r="Q16" s="1"/>
    </row>
    <row r="17" spans="1:17" ht="17.25" x14ac:dyDescent="0.4">
      <c r="A17" s="4"/>
      <c r="B17" s="34">
        <v>0.15</v>
      </c>
      <c r="C17" s="6" t="s">
        <v>32</v>
      </c>
      <c r="D17" s="1"/>
      <c r="E17" s="1"/>
      <c r="J17" s="1"/>
      <c r="K17" s="1"/>
      <c r="L17" s="35" t="s">
        <v>33</v>
      </c>
      <c r="M17" s="46">
        <f>M15+M16</f>
        <v>17520</v>
      </c>
      <c r="N17" s="13"/>
      <c r="O17" s="13"/>
      <c r="P17" s="36"/>
      <c r="Q17" s="1"/>
    </row>
    <row r="18" spans="1:17" ht="17.25" x14ac:dyDescent="0.4">
      <c r="A18" s="4"/>
      <c r="B18" s="37">
        <f>B16-B17</f>
        <v>4.725597585705843E-3</v>
      </c>
      <c r="C18" s="38" t="s">
        <v>34</v>
      </c>
      <c r="D18" s="1"/>
      <c r="E18" s="1"/>
      <c r="G18" s="35" t="s">
        <v>37</v>
      </c>
      <c r="H18" s="45">
        <f>SUM(H12:H15)</f>
        <v>1462.9</v>
      </c>
      <c r="J18" s="1"/>
      <c r="K18" s="1"/>
      <c r="L18" s="13"/>
      <c r="M18" s="13"/>
      <c r="N18" s="13"/>
      <c r="O18" s="13"/>
      <c r="P18" s="4"/>
      <c r="Q18" s="1"/>
    </row>
    <row r="19" spans="1:17" x14ac:dyDescent="0.25">
      <c r="A19" s="4"/>
      <c r="B19" s="39"/>
      <c r="C19" s="20"/>
      <c r="D19" s="20"/>
      <c r="E19" s="1"/>
      <c r="J19" s="1"/>
      <c r="K19" s="6"/>
      <c r="L19" s="20"/>
      <c r="M19" s="40"/>
      <c r="N19" s="20"/>
      <c r="O19" s="20"/>
      <c r="P19" s="1"/>
      <c r="Q19" s="1"/>
    </row>
    <row r="20" spans="1:17" x14ac:dyDescent="0.25">
      <c r="A20" s="4"/>
      <c r="B20" s="1"/>
      <c r="C20" s="1"/>
      <c r="D20" s="1"/>
      <c r="E20" s="1"/>
      <c r="J20" s="1"/>
      <c r="K20" s="6"/>
      <c r="L20" s="20"/>
      <c r="M20" s="40"/>
      <c r="N20" s="20"/>
      <c r="O20" s="20"/>
      <c r="P20" s="1"/>
      <c r="Q20" s="1"/>
    </row>
    <row r="21" spans="1:17" x14ac:dyDescent="0.25">
      <c r="A21" s="1"/>
      <c r="B21" s="41"/>
      <c r="C21" s="1"/>
      <c r="D21" s="1"/>
      <c r="E21" s="1"/>
      <c r="F21" s="1"/>
      <c r="G21" s="1"/>
      <c r="H21" s="1"/>
      <c r="I21" s="1"/>
      <c r="J21" s="1"/>
      <c r="K21" s="1"/>
      <c r="L21" s="20"/>
      <c r="M21" s="1"/>
      <c r="N21" s="1"/>
      <c r="O21" s="15"/>
      <c r="P21" s="42"/>
      <c r="Q21" s="1"/>
    </row>
    <row r="22" spans="1:17" ht="17.25" x14ac:dyDescent="0.4">
      <c r="A22" s="1"/>
      <c r="B22" s="1"/>
      <c r="C22" s="1"/>
      <c r="D22" s="43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Vilines</dc:creator>
  <cp:lastModifiedBy>Alan Vilines</cp:lastModifiedBy>
  <dcterms:created xsi:type="dcterms:W3CDTF">2022-06-22T19:18:41Z</dcterms:created>
  <dcterms:modified xsi:type="dcterms:W3CDTF">2022-06-23T19:56:59Z</dcterms:modified>
</cp:coreProperties>
</file>