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Bronston WA/"/>
    </mc:Choice>
  </mc:AlternateContent>
  <xr:revisionPtr revIDLastSave="0" documentId="8_{6206D332-DB93-47A6-BC84-059369B1D24E}" xr6:coauthVersionLast="47" xr6:coauthVersionMax="47" xr10:uidLastSave="{00000000-0000-0000-0000-000000000000}"/>
  <bookViews>
    <workbookView xWindow="-98" yWindow="-98" windowWidth="20715" windowHeight="13155"/>
  </bookViews>
  <sheets>
    <sheet name="Chris Early" sheetId="16" r:id="rId1"/>
    <sheet name="JC New" sheetId="11" r:id="rId2"/>
    <sheet name="Vickie Ramsey" sheetId="13" r:id="rId3"/>
    <sheet name="Kasi Morrow" sheetId="5" r:id="rId4"/>
    <sheet name="Jennifer Tucker" sheetId="19" r:id="rId5"/>
  </sheets>
  <definedNames>
    <definedName name="_xlnm.Print_Titles" localSheetId="1">'JC New'!$1:$5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7" i="16" l="1"/>
  <c r="J57" i="16"/>
  <c r="H57" i="16"/>
  <c r="H61" i="16"/>
  <c r="H74" i="16"/>
  <c r="H94" i="16"/>
  <c r="H95" i="16"/>
  <c r="R56" i="16"/>
  <c r="J56" i="16"/>
  <c r="H56" i="16"/>
  <c r="S55" i="11"/>
  <c r="H55" i="11"/>
  <c r="S54" i="11"/>
  <c r="D54" i="11"/>
  <c r="H54" i="11"/>
  <c r="F54" i="5"/>
  <c r="D35" i="11"/>
  <c r="S35" i="11"/>
  <c r="D41" i="11"/>
  <c r="S42" i="11"/>
  <c r="S46" i="11"/>
  <c r="J46" i="11"/>
  <c r="H42" i="11"/>
  <c r="S41" i="11"/>
  <c r="H41" i="11"/>
  <c r="R42" i="16"/>
  <c r="J42" i="16"/>
  <c r="H42" i="16"/>
  <c r="D42" i="16"/>
  <c r="T42" i="16"/>
  <c r="R41" i="16"/>
  <c r="J41" i="16"/>
  <c r="D41" i="16"/>
  <c r="H41" i="16"/>
  <c r="D41" i="5"/>
  <c r="D46" i="5"/>
  <c r="D47" i="5"/>
  <c r="D48" i="5"/>
  <c r="F41" i="5"/>
  <c r="D22" i="19"/>
  <c r="T22" i="19"/>
  <c r="T27" i="19"/>
  <c r="T28" i="19"/>
  <c r="D60" i="5"/>
  <c r="V60" i="5"/>
  <c r="V65" i="5"/>
  <c r="D54" i="5"/>
  <c r="V54" i="5"/>
  <c r="V59" i="5"/>
  <c r="V72" i="5"/>
  <c r="V92" i="5"/>
  <c r="V93" i="5"/>
  <c r="D35" i="5"/>
  <c r="V35" i="5"/>
  <c r="V40" i="5"/>
  <c r="D29" i="5"/>
  <c r="V29" i="5"/>
  <c r="V34" i="5"/>
  <c r="D22" i="5"/>
  <c r="V22" i="5"/>
  <c r="V27" i="5"/>
  <c r="D16" i="5"/>
  <c r="V16" i="5"/>
  <c r="V21" i="5"/>
  <c r="T16" i="16"/>
  <c r="T21" i="16"/>
  <c r="D16" i="16"/>
  <c r="D10" i="16"/>
  <c r="T10" i="16"/>
  <c r="D66" i="5"/>
  <c r="D71" i="5"/>
  <c r="D88" i="13"/>
  <c r="D85" i="5"/>
  <c r="V85" i="5"/>
  <c r="V90" i="5"/>
  <c r="D79" i="5"/>
  <c r="V79" i="5"/>
  <c r="V84" i="5"/>
  <c r="D73" i="5"/>
  <c r="D78" i="5"/>
  <c r="D85" i="19"/>
  <c r="T85" i="19"/>
  <c r="T90" i="19"/>
  <c r="T91" i="19"/>
  <c r="T92" i="19"/>
  <c r="H72" i="19"/>
  <c r="P72" i="19"/>
  <c r="F71" i="19"/>
  <c r="H71" i="19"/>
  <c r="J71" i="19"/>
  <c r="L71" i="19"/>
  <c r="N71" i="19"/>
  <c r="P71" i="19"/>
  <c r="R71" i="19"/>
  <c r="T71" i="19"/>
  <c r="T66" i="19"/>
  <c r="D66" i="19"/>
  <c r="D71" i="19"/>
  <c r="F65" i="19"/>
  <c r="H65" i="19"/>
  <c r="J65" i="19"/>
  <c r="L65" i="19"/>
  <c r="N65" i="19"/>
  <c r="P65" i="19"/>
  <c r="R65" i="19"/>
  <c r="T65" i="19"/>
  <c r="D65" i="19"/>
  <c r="T60" i="19"/>
  <c r="D60" i="19"/>
  <c r="F59" i="19"/>
  <c r="F72" i="19"/>
  <c r="H59" i="19"/>
  <c r="J59" i="19"/>
  <c r="J72" i="19"/>
  <c r="L59" i="19"/>
  <c r="L72" i="19"/>
  <c r="N59" i="19"/>
  <c r="N72" i="19"/>
  <c r="P59" i="19"/>
  <c r="R59" i="19"/>
  <c r="R72" i="19"/>
  <c r="D54" i="19"/>
  <c r="D59" i="19"/>
  <c r="D72" i="19"/>
  <c r="D41" i="19"/>
  <c r="T41" i="19"/>
  <c r="T46" i="19"/>
  <c r="T47" i="19"/>
  <c r="T48" i="19"/>
  <c r="T93" i="19"/>
  <c r="D35" i="19"/>
  <c r="D40" i="19"/>
  <c r="D29" i="19"/>
  <c r="D34" i="19"/>
  <c r="T16" i="19"/>
  <c r="D16" i="19"/>
  <c r="D21" i="19"/>
  <c r="T10" i="19"/>
  <c r="T15" i="19"/>
  <c r="D10" i="19"/>
  <c r="F46" i="19"/>
  <c r="F47" i="19"/>
  <c r="F48" i="19"/>
  <c r="F93" i="19"/>
  <c r="H46" i="19"/>
  <c r="H47" i="19"/>
  <c r="H48" i="19"/>
  <c r="H93" i="19"/>
  <c r="J46" i="19"/>
  <c r="L46" i="19"/>
  <c r="N46" i="19"/>
  <c r="N47" i="19"/>
  <c r="N48" i="19"/>
  <c r="N93" i="19"/>
  <c r="P46" i="19"/>
  <c r="P47" i="19"/>
  <c r="P48" i="19"/>
  <c r="P93" i="19"/>
  <c r="R46" i="19"/>
  <c r="R47" i="19"/>
  <c r="R48" i="19"/>
  <c r="R93" i="19"/>
  <c r="F40" i="19"/>
  <c r="H40" i="19"/>
  <c r="J40" i="19"/>
  <c r="L40" i="19"/>
  <c r="N40" i="19"/>
  <c r="P40" i="19"/>
  <c r="R40" i="19"/>
  <c r="F34" i="19"/>
  <c r="H34" i="19"/>
  <c r="J34" i="19"/>
  <c r="J47" i="19"/>
  <c r="J48" i="19"/>
  <c r="J93" i="19"/>
  <c r="L34" i="19"/>
  <c r="N34" i="19"/>
  <c r="P34" i="19"/>
  <c r="R34" i="19"/>
  <c r="F28" i="19"/>
  <c r="P28" i="19"/>
  <c r="R28" i="19"/>
  <c r="F27" i="19"/>
  <c r="H27" i="19"/>
  <c r="H28" i="19"/>
  <c r="J27" i="19"/>
  <c r="J28" i="19"/>
  <c r="L27" i="19"/>
  <c r="L28" i="19"/>
  <c r="N27" i="19"/>
  <c r="N28" i="19"/>
  <c r="P27" i="19"/>
  <c r="R27" i="19"/>
  <c r="F21" i="19"/>
  <c r="H21" i="19"/>
  <c r="J21" i="19"/>
  <c r="L21" i="19"/>
  <c r="N21" i="19"/>
  <c r="P21" i="19"/>
  <c r="R21" i="19"/>
  <c r="T21" i="19"/>
  <c r="F15" i="19"/>
  <c r="H15" i="19"/>
  <c r="J15" i="19"/>
  <c r="L15" i="19"/>
  <c r="N15" i="19"/>
  <c r="P15" i="19"/>
  <c r="R15" i="19"/>
  <c r="D15" i="19"/>
  <c r="P92" i="19"/>
  <c r="P91" i="19"/>
  <c r="F90" i="19"/>
  <c r="F91" i="19"/>
  <c r="F92" i="19"/>
  <c r="H90" i="19"/>
  <c r="H91" i="19"/>
  <c r="H92" i="19"/>
  <c r="J90" i="19"/>
  <c r="J91" i="19"/>
  <c r="J92" i="19"/>
  <c r="L90" i="19"/>
  <c r="L91" i="19"/>
  <c r="L92" i="19"/>
  <c r="N90" i="19"/>
  <c r="N91" i="19"/>
  <c r="N92" i="19"/>
  <c r="P90" i="19"/>
  <c r="R90" i="19"/>
  <c r="R91" i="19"/>
  <c r="R92" i="19"/>
  <c r="D90" i="19"/>
  <c r="D91" i="19"/>
  <c r="D92" i="19"/>
  <c r="F84" i="19"/>
  <c r="H84" i="19"/>
  <c r="J84" i="19"/>
  <c r="L84" i="19"/>
  <c r="N84" i="19"/>
  <c r="P84" i="19"/>
  <c r="R84" i="19"/>
  <c r="T84" i="19"/>
  <c r="D84" i="19"/>
  <c r="F78" i="19"/>
  <c r="H78" i="19"/>
  <c r="J78" i="19"/>
  <c r="L78" i="19"/>
  <c r="N78" i="19"/>
  <c r="P78" i="19"/>
  <c r="R78" i="19"/>
  <c r="T78" i="19"/>
  <c r="D78" i="19"/>
  <c r="D79" i="19"/>
  <c r="T79" i="19"/>
  <c r="F62" i="13"/>
  <c r="D69" i="13"/>
  <c r="V69" i="13"/>
  <c r="F46" i="5"/>
  <c r="F84" i="5"/>
  <c r="F27" i="16"/>
  <c r="H27" i="16"/>
  <c r="J27" i="16"/>
  <c r="J28" i="16"/>
  <c r="L27" i="16"/>
  <c r="N27" i="16"/>
  <c r="P27" i="16"/>
  <c r="R27" i="16"/>
  <c r="R28" i="16"/>
  <c r="D22" i="16"/>
  <c r="T22" i="16"/>
  <c r="F21" i="16"/>
  <c r="F28" i="16"/>
  <c r="H21" i="16"/>
  <c r="J21" i="16"/>
  <c r="L21" i="16"/>
  <c r="L28" i="16"/>
  <c r="N21" i="16"/>
  <c r="N28" i="16"/>
  <c r="P21" i="16"/>
  <c r="R21" i="16"/>
  <c r="F15" i="16"/>
  <c r="H15" i="16"/>
  <c r="H28" i="16"/>
  <c r="J15" i="16"/>
  <c r="L15" i="16"/>
  <c r="N15" i="16"/>
  <c r="P15" i="16"/>
  <c r="P28" i="16"/>
  <c r="R15" i="16"/>
  <c r="D17" i="16"/>
  <c r="D21" i="16"/>
  <c r="D11" i="16"/>
  <c r="T11" i="16"/>
  <c r="T15" i="16"/>
  <c r="R92" i="16"/>
  <c r="D88" i="16"/>
  <c r="T88" i="16"/>
  <c r="T92" i="16"/>
  <c r="F86" i="16"/>
  <c r="H86" i="16"/>
  <c r="J86" i="16"/>
  <c r="L86" i="16"/>
  <c r="N86" i="16"/>
  <c r="P86" i="16"/>
  <c r="P93" i="16"/>
  <c r="R86" i="16"/>
  <c r="D82" i="16"/>
  <c r="T82" i="16"/>
  <c r="D81" i="16"/>
  <c r="D86" i="16"/>
  <c r="F80" i="16"/>
  <c r="F93" i="16"/>
  <c r="H80" i="16"/>
  <c r="J80" i="16"/>
  <c r="L80" i="16"/>
  <c r="N80" i="16"/>
  <c r="N93" i="16"/>
  <c r="P80" i="16"/>
  <c r="R80" i="16"/>
  <c r="D76" i="16"/>
  <c r="D80" i="16"/>
  <c r="T76" i="16"/>
  <c r="D75" i="16"/>
  <c r="F73" i="16"/>
  <c r="H73" i="16"/>
  <c r="J73" i="16"/>
  <c r="L73" i="16"/>
  <c r="N73" i="16"/>
  <c r="P73" i="16"/>
  <c r="R73" i="16"/>
  <c r="F67" i="16"/>
  <c r="H67" i="16"/>
  <c r="J67" i="16"/>
  <c r="L67" i="16"/>
  <c r="N67" i="16"/>
  <c r="P67" i="16"/>
  <c r="R67" i="16"/>
  <c r="F61" i="16"/>
  <c r="J61" i="16"/>
  <c r="J74" i="16"/>
  <c r="J94" i="16"/>
  <c r="J95" i="16"/>
  <c r="L61" i="16"/>
  <c r="L74" i="16"/>
  <c r="N61" i="16"/>
  <c r="N74" i="16"/>
  <c r="N94" i="16"/>
  <c r="N95" i="16"/>
  <c r="P61" i="16"/>
  <c r="R61" i="16"/>
  <c r="D69" i="16"/>
  <c r="T69" i="16"/>
  <c r="D68" i="16"/>
  <c r="D73" i="16"/>
  <c r="T68" i="16"/>
  <c r="T73" i="16"/>
  <c r="D63" i="16"/>
  <c r="T63" i="16"/>
  <c r="T67" i="16"/>
  <c r="D62" i="16"/>
  <c r="T62" i="16"/>
  <c r="F65" i="5"/>
  <c r="D56" i="16"/>
  <c r="F46" i="16"/>
  <c r="J46" i="16"/>
  <c r="J47" i="16"/>
  <c r="J48" i="16"/>
  <c r="L46" i="16"/>
  <c r="N46" i="16"/>
  <c r="P46" i="16"/>
  <c r="R46" i="16"/>
  <c r="R47" i="16"/>
  <c r="R48" i="16"/>
  <c r="F40" i="16"/>
  <c r="H40" i="16"/>
  <c r="J40" i="16"/>
  <c r="L40" i="16"/>
  <c r="N40" i="16"/>
  <c r="P40" i="16"/>
  <c r="R40" i="16"/>
  <c r="D36" i="16"/>
  <c r="T36" i="16"/>
  <c r="D35" i="16"/>
  <c r="T35" i="16"/>
  <c r="D30" i="16"/>
  <c r="D34" i="16"/>
  <c r="D23" i="16"/>
  <c r="T23" i="16"/>
  <c r="T27" i="16"/>
  <c r="F34" i="16"/>
  <c r="H34" i="16"/>
  <c r="J34" i="16"/>
  <c r="L34" i="16"/>
  <c r="N34" i="16"/>
  <c r="P34" i="16"/>
  <c r="R34" i="16"/>
  <c r="D29" i="16"/>
  <c r="D59" i="5"/>
  <c r="D27" i="5"/>
  <c r="D90" i="5"/>
  <c r="F27" i="5"/>
  <c r="H27" i="5"/>
  <c r="J27" i="5"/>
  <c r="J28" i="5"/>
  <c r="L27" i="5"/>
  <c r="N27" i="5"/>
  <c r="P27" i="5"/>
  <c r="R27" i="5"/>
  <c r="T27" i="5"/>
  <c r="F21" i="5"/>
  <c r="H21" i="5"/>
  <c r="J21" i="5"/>
  <c r="L21" i="5"/>
  <c r="N21" i="5"/>
  <c r="N28" i="5"/>
  <c r="P21" i="5"/>
  <c r="R21" i="5"/>
  <c r="T21" i="5"/>
  <c r="P15" i="5"/>
  <c r="P28" i="5"/>
  <c r="T15" i="5"/>
  <c r="F78" i="5"/>
  <c r="H78" i="5"/>
  <c r="J78" i="5"/>
  <c r="L78" i="5"/>
  <c r="N78" i="5"/>
  <c r="P78" i="5"/>
  <c r="R78" i="5"/>
  <c r="T78" i="5"/>
  <c r="F90" i="5"/>
  <c r="H90" i="5"/>
  <c r="J90" i="5"/>
  <c r="L90" i="5"/>
  <c r="N90" i="5"/>
  <c r="P90" i="5"/>
  <c r="P91" i="5"/>
  <c r="R90" i="5"/>
  <c r="T90" i="5"/>
  <c r="H84" i="5"/>
  <c r="J84" i="5"/>
  <c r="L84" i="5"/>
  <c r="N84" i="5"/>
  <c r="P84" i="5"/>
  <c r="R84" i="5"/>
  <c r="T84" i="5"/>
  <c r="F71" i="5"/>
  <c r="J71" i="5"/>
  <c r="L71" i="5"/>
  <c r="N71" i="5"/>
  <c r="P71" i="5"/>
  <c r="P72" i="5"/>
  <c r="P92" i="5"/>
  <c r="P93" i="5"/>
  <c r="R71" i="5"/>
  <c r="T71" i="5"/>
  <c r="H65" i="5"/>
  <c r="J65" i="5"/>
  <c r="J72" i="5"/>
  <c r="L65" i="5"/>
  <c r="N65" i="5"/>
  <c r="P65" i="5"/>
  <c r="R65" i="5"/>
  <c r="H59" i="5"/>
  <c r="J59" i="5"/>
  <c r="L59" i="5"/>
  <c r="L72" i="5"/>
  <c r="L92" i="5"/>
  <c r="L93" i="5"/>
  <c r="N59" i="5"/>
  <c r="P59" i="5"/>
  <c r="R59" i="5"/>
  <c r="T59" i="5"/>
  <c r="T72" i="5"/>
  <c r="T92" i="5"/>
  <c r="T93" i="5"/>
  <c r="F59" i="5"/>
  <c r="F72" i="5"/>
  <c r="F92" i="5"/>
  <c r="F93" i="5"/>
  <c r="H46" i="5"/>
  <c r="J46" i="5"/>
  <c r="L46" i="5"/>
  <c r="N46" i="5"/>
  <c r="P46" i="5"/>
  <c r="R46" i="5"/>
  <c r="T46" i="5"/>
  <c r="T47" i="5"/>
  <c r="F40" i="5"/>
  <c r="H40" i="5"/>
  <c r="J40" i="5"/>
  <c r="L40" i="5"/>
  <c r="N40" i="5"/>
  <c r="P40" i="5"/>
  <c r="R40" i="5"/>
  <c r="T40" i="5"/>
  <c r="F34" i="5"/>
  <c r="F47" i="5"/>
  <c r="H34" i="5"/>
  <c r="J34" i="5"/>
  <c r="L34" i="5"/>
  <c r="L47" i="5"/>
  <c r="N34" i="5"/>
  <c r="P34" i="5"/>
  <c r="R34" i="5"/>
  <c r="T34" i="5"/>
  <c r="H59" i="11"/>
  <c r="T34" i="13"/>
  <c r="H34" i="13"/>
  <c r="H34" i="11"/>
  <c r="H27" i="11"/>
  <c r="D60" i="11"/>
  <c r="U60" i="11"/>
  <c r="D61" i="11"/>
  <c r="D55" i="11"/>
  <c r="U55" i="11"/>
  <c r="D30" i="11"/>
  <c r="D34" i="11"/>
  <c r="D79" i="11"/>
  <c r="U79" i="11"/>
  <c r="D73" i="11"/>
  <c r="D78" i="11"/>
  <c r="D74" i="11"/>
  <c r="U74" i="11"/>
  <c r="D66" i="11"/>
  <c r="D71" i="11"/>
  <c r="D67" i="11"/>
  <c r="F15" i="13"/>
  <c r="F21" i="13"/>
  <c r="F27" i="13"/>
  <c r="F28" i="13"/>
  <c r="F34" i="13"/>
  <c r="F40" i="13"/>
  <c r="F46" i="13"/>
  <c r="F68" i="13"/>
  <c r="F75" i="13"/>
  <c r="F74" i="13"/>
  <c r="H15" i="13"/>
  <c r="H21" i="13"/>
  <c r="H40" i="13"/>
  <c r="H47" i="13"/>
  <c r="H46" i="13"/>
  <c r="H62" i="13"/>
  <c r="H68" i="13"/>
  <c r="H74" i="13"/>
  <c r="J15" i="13"/>
  <c r="J21" i="13"/>
  <c r="J28" i="13"/>
  <c r="J27" i="13"/>
  <c r="J34" i="13"/>
  <c r="J40" i="13"/>
  <c r="J46" i="13"/>
  <c r="J62" i="13"/>
  <c r="J68" i="13"/>
  <c r="J74" i="13"/>
  <c r="L15" i="13"/>
  <c r="L21" i="13"/>
  <c r="L27" i="13"/>
  <c r="L34" i="13"/>
  <c r="L40" i="13"/>
  <c r="L46" i="13"/>
  <c r="L62" i="13"/>
  <c r="L68" i="13"/>
  <c r="L74" i="13"/>
  <c r="N15" i="13"/>
  <c r="N21" i="13"/>
  <c r="N27" i="13"/>
  <c r="N34" i="13"/>
  <c r="N40" i="13"/>
  <c r="N46" i="13"/>
  <c r="N62" i="13"/>
  <c r="N68" i="13"/>
  <c r="N74" i="13"/>
  <c r="P15" i="13"/>
  <c r="R15" i="13"/>
  <c r="R21" i="13"/>
  <c r="R27" i="13"/>
  <c r="R34" i="13"/>
  <c r="R40" i="13"/>
  <c r="R46" i="13"/>
  <c r="R62" i="13"/>
  <c r="R68" i="13"/>
  <c r="R75" i="13"/>
  <c r="R74" i="13"/>
  <c r="T15" i="13"/>
  <c r="T21" i="13"/>
  <c r="T27" i="13"/>
  <c r="T40" i="13"/>
  <c r="T46" i="13"/>
  <c r="T62" i="13"/>
  <c r="T68" i="13"/>
  <c r="T74" i="13"/>
  <c r="D10" i="13"/>
  <c r="D16" i="13"/>
  <c r="D35" i="13"/>
  <c r="D41" i="13"/>
  <c r="D57" i="13"/>
  <c r="D63" i="13"/>
  <c r="V63" i="13"/>
  <c r="F34" i="11"/>
  <c r="F40" i="11"/>
  <c r="F46" i="11"/>
  <c r="F47" i="11"/>
  <c r="F48" i="11"/>
  <c r="F27" i="11"/>
  <c r="F21" i="11"/>
  <c r="F15" i="11"/>
  <c r="F90" i="11"/>
  <c r="F84" i="11"/>
  <c r="F78" i="11"/>
  <c r="F71" i="11"/>
  <c r="F65" i="11"/>
  <c r="F59" i="11"/>
  <c r="F72" i="11"/>
  <c r="H46" i="11"/>
  <c r="H47" i="11"/>
  <c r="H48" i="11"/>
  <c r="H93" i="11"/>
  <c r="H21" i="11"/>
  <c r="H15" i="11"/>
  <c r="H90" i="11"/>
  <c r="H84" i="11"/>
  <c r="H78" i="11"/>
  <c r="H71" i="11"/>
  <c r="H72" i="11"/>
  <c r="H65" i="11"/>
  <c r="J34" i="11"/>
  <c r="J27" i="11"/>
  <c r="J21" i="11"/>
  <c r="J15" i="11"/>
  <c r="J90" i="11"/>
  <c r="J84" i="11"/>
  <c r="J78" i="11"/>
  <c r="J71" i="11"/>
  <c r="J65" i="11"/>
  <c r="J59" i="11"/>
  <c r="L34" i="11"/>
  <c r="L40" i="11"/>
  <c r="L46" i="11"/>
  <c r="L47" i="11"/>
  <c r="L48" i="11"/>
  <c r="L27" i="11"/>
  <c r="L28" i="11"/>
  <c r="L21" i="11"/>
  <c r="L15" i="11"/>
  <c r="L90" i="11"/>
  <c r="L84" i="11"/>
  <c r="L78" i="11"/>
  <c r="L91" i="11"/>
  <c r="L71" i="11"/>
  <c r="L65" i="11"/>
  <c r="L59" i="11"/>
  <c r="L72" i="11"/>
  <c r="L92" i="11"/>
  <c r="L93" i="11"/>
  <c r="N34" i="11"/>
  <c r="N40" i="11"/>
  <c r="N47" i="11"/>
  <c r="N48" i="11"/>
  <c r="N46" i="11"/>
  <c r="N27" i="11"/>
  <c r="N28" i="11"/>
  <c r="N21" i="11"/>
  <c r="N15" i="11"/>
  <c r="N90" i="11"/>
  <c r="N84" i="11"/>
  <c r="N78" i="11"/>
  <c r="N91" i="11"/>
  <c r="N71" i="11"/>
  <c r="N65" i="11"/>
  <c r="N59" i="11"/>
  <c r="N72" i="11"/>
  <c r="N92" i="11"/>
  <c r="N93" i="11"/>
  <c r="P34" i="11"/>
  <c r="P40" i="11"/>
  <c r="P46" i="11"/>
  <c r="P47" i="11"/>
  <c r="P48" i="11"/>
  <c r="P93" i="11"/>
  <c r="P27" i="11"/>
  <c r="P21" i="11"/>
  <c r="P15" i="11"/>
  <c r="P90" i="11"/>
  <c r="P84" i="11"/>
  <c r="P78" i="11"/>
  <c r="P91" i="11"/>
  <c r="P71" i="11"/>
  <c r="P65" i="11"/>
  <c r="P72" i="11"/>
  <c r="P59" i="11"/>
  <c r="Q90" i="11"/>
  <c r="Q84" i="11"/>
  <c r="Q78" i="11"/>
  <c r="Q71" i="11"/>
  <c r="Q65" i="11"/>
  <c r="Q59" i="11"/>
  <c r="Q72" i="11"/>
  <c r="Q92" i="11"/>
  <c r="Q93" i="11"/>
  <c r="Q46" i="11"/>
  <c r="Q40" i="11"/>
  <c r="Q34" i="11"/>
  <c r="Q27" i="11"/>
  <c r="Q21" i="11"/>
  <c r="Q15" i="11"/>
  <c r="S34" i="11"/>
  <c r="S40" i="11"/>
  <c r="S27" i="11"/>
  <c r="S21" i="11"/>
  <c r="S15" i="11"/>
  <c r="S90" i="11"/>
  <c r="S84" i="11"/>
  <c r="S91" i="11"/>
  <c r="S78" i="11"/>
  <c r="S71" i="11"/>
  <c r="S65" i="11"/>
  <c r="D29" i="11"/>
  <c r="D31" i="11"/>
  <c r="U31" i="11"/>
  <c r="D32" i="11"/>
  <c r="U32" i="11"/>
  <c r="D33" i="11"/>
  <c r="U33" i="11"/>
  <c r="D37" i="11"/>
  <c r="U37" i="11"/>
  <c r="D38" i="11"/>
  <c r="U38" i="11"/>
  <c r="D39" i="11"/>
  <c r="U39" i="11"/>
  <c r="D43" i="11"/>
  <c r="U43" i="11"/>
  <c r="D44" i="11"/>
  <c r="U44" i="11"/>
  <c r="D45" i="11"/>
  <c r="U45" i="11"/>
  <c r="D22" i="11"/>
  <c r="D23" i="11"/>
  <c r="U23" i="11"/>
  <c r="U27" i="11"/>
  <c r="U28" i="11"/>
  <c r="D24" i="11"/>
  <c r="U24" i="11"/>
  <c r="D25" i="11"/>
  <c r="U25" i="11"/>
  <c r="D26" i="11"/>
  <c r="U26" i="11"/>
  <c r="D16" i="11"/>
  <c r="U16" i="11"/>
  <c r="D17" i="11"/>
  <c r="U17" i="11"/>
  <c r="D18" i="11"/>
  <c r="U18" i="11"/>
  <c r="D19" i="11"/>
  <c r="U19" i="11"/>
  <c r="D20" i="11"/>
  <c r="U20" i="11"/>
  <c r="D10" i="11"/>
  <c r="U10" i="11"/>
  <c r="D11" i="11"/>
  <c r="U11" i="11"/>
  <c r="D12" i="11"/>
  <c r="U12" i="11"/>
  <c r="D13" i="11"/>
  <c r="U13" i="11"/>
  <c r="D14" i="11"/>
  <c r="U14" i="11"/>
  <c r="D85" i="11"/>
  <c r="U85" i="11"/>
  <c r="U90" i="11"/>
  <c r="D86" i="11"/>
  <c r="U86" i="11"/>
  <c r="D87" i="11"/>
  <c r="U87" i="11"/>
  <c r="D88" i="11"/>
  <c r="U88" i="11"/>
  <c r="D89" i="11"/>
  <c r="U89" i="11"/>
  <c r="D80" i="11"/>
  <c r="U80" i="11"/>
  <c r="U84" i="11"/>
  <c r="D81" i="11"/>
  <c r="U81" i="11"/>
  <c r="D82" i="11"/>
  <c r="U82" i="11"/>
  <c r="D83" i="11"/>
  <c r="U83" i="11"/>
  <c r="D75" i="11"/>
  <c r="U75" i="11"/>
  <c r="D76" i="11"/>
  <c r="U76" i="11"/>
  <c r="D77" i="11"/>
  <c r="U77" i="11"/>
  <c r="D68" i="11"/>
  <c r="U68" i="11"/>
  <c r="D69" i="11"/>
  <c r="U69" i="11"/>
  <c r="D70" i="11"/>
  <c r="U70" i="11"/>
  <c r="D62" i="11"/>
  <c r="U62" i="11"/>
  <c r="D63" i="11"/>
  <c r="U63" i="11"/>
  <c r="D64" i="11"/>
  <c r="U64" i="11"/>
  <c r="D56" i="11"/>
  <c r="U56" i="11"/>
  <c r="D57" i="11"/>
  <c r="U57" i="11"/>
  <c r="D58" i="11"/>
  <c r="U58" i="11"/>
  <c r="D89" i="13"/>
  <c r="V89" i="13"/>
  <c r="D90" i="13"/>
  <c r="V90" i="13"/>
  <c r="D91" i="13"/>
  <c r="V91" i="13"/>
  <c r="D92" i="13"/>
  <c r="V92" i="13"/>
  <c r="D82" i="13"/>
  <c r="D83" i="13"/>
  <c r="V83" i="13"/>
  <c r="D84" i="13"/>
  <c r="V84" i="13"/>
  <c r="D85" i="13"/>
  <c r="V85" i="13"/>
  <c r="D86" i="13"/>
  <c r="V86" i="13"/>
  <c r="D76" i="13"/>
  <c r="V76" i="13"/>
  <c r="D77" i="13"/>
  <c r="D78" i="13"/>
  <c r="D79" i="13"/>
  <c r="V79" i="13"/>
  <c r="D80" i="13"/>
  <c r="V80" i="13"/>
  <c r="D70" i="13"/>
  <c r="D71" i="13"/>
  <c r="V71" i="13"/>
  <c r="D72" i="13"/>
  <c r="V72" i="13"/>
  <c r="D73" i="13"/>
  <c r="V73" i="13"/>
  <c r="D64" i="13"/>
  <c r="V64" i="13"/>
  <c r="D65" i="13"/>
  <c r="D68" i="13"/>
  <c r="D66" i="13"/>
  <c r="V66" i="13"/>
  <c r="D67" i="13"/>
  <c r="V67" i="13"/>
  <c r="D58" i="13"/>
  <c r="V58" i="13"/>
  <c r="D59" i="13"/>
  <c r="V59" i="13"/>
  <c r="D60" i="13"/>
  <c r="V60" i="13"/>
  <c r="D61" i="13"/>
  <c r="V61" i="13"/>
  <c r="T93" i="13"/>
  <c r="T87" i="13"/>
  <c r="T81" i="13"/>
  <c r="R93" i="13"/>
  <c r="R87" i="13"/>
  <c r="R81" i="13"/>
  <c r="R94" i="13"/>
  <c r="P93" i="13"/>
  <c r="P87" i="13"/>
  <c r="P81" i="13"/>
  <c r="P74" i="13"/>
  <c r="P75" i="13"/>
  <c r="P95" i="13"/>
  <c r="P68" i="13"/>
  <c r="P62" i="13"/>
  <c r="N93" i="13"/>
  <c r="N87" i="13"/>
  <c r="N94" i="13"/>
  <c r="N95" i="13"/>
  <c r="N81" i="13"/>
  <c r="L93" i="13"/>
  <c r="L87" i="13"/>
  <c r="L81" i="13"/>
  <c r="L94" i="13"/>
  <c r="J93" i="13"/>
  <c r="J87" i="13"/>
  <c r="J81" i="13"/>
  <c r="J94" i="13"/>
  <c r="H93" i="13"/>
  <c r="H87" i="13"/>
  <c r="H81" i="13"/>
  <c r="F93" i="13"/>
  <c r="F87" i="13"/>
  <c r="F94" i="13"/>
  <c r="F95" i="13"/>
  <c r="F81" i="13"/>
  <c r="D11" i="13"/>
  <c r="V11" i="13"/>
  <c r="D12" i="13"/>
  <c r="D13" i="13"/>
  <c r="V13" i="13"/>
  <c r="D14" i="13"/>
  <c r="V14" i="13"/>
  <c r="D17" i="13"/>
  <c r="D18" i="13"/>
  <c r="D21" i="13"/>
  <c r="D19" i="13"/>
  <c r="V19" i="13"/>
  <c r="D20" i="13"/>
  <c r="V20" i="13"/>
  <c r="P21" i="13"/>
  <c r="D23" i="13"/>
  <c r="D24" i="13"/>
  <c r="V24" i="13"/>
  <c r="D25" i="13"/>
  <c r="V25" i="13"/>
  <c r="D26" i="13"/>
  <c r="V26" i="13"/>
  <c r="P27" i="13"/>
  <c r="P28" i="13"/>
  <c r="D30" i="13"/>
  <c r="D34" i="13"/>
  <c r="D31" i="13"/>
  <c r="V31" i="13"/>
  <c r="D32" i="13"/>
  <c r="V32" i="13"/>
  <c r="D33" i="13"/>
  <c r="V33" i="13"/>
  <c r="P34" i="13"/>
  <c r="D36" i="13"/>
  <c r="V36" i="13"/>
  <c r="D37" i="13"/>
  <c r="V37" i="13"/>
  <c r="D38" i="13"/>
  <c r="V38" i="13"/>
  <c r="D39" i="13"/>
  <c r="V39" i="13"/>
  <c r="P40" i="13"/>
  <c r="P47" i="13"/>
  <c r="P48" i="13"/>
  <c r="D42" i="13"/>
  <c r="V42" i="13"/>
  <c r="V46" i="13"/>
  <c r="D43" i="13"/>
  <c r="V43" i="13"/>
  <c r="D44" i="13"/>
  <c r="V44" i="13"/>
  <c r="D45" i="13"/>
  <c r="V45" i="13"/>
  <c r="P46" i="13"/>
  <c r="V17" i="13"/>
  <c r="H40" i="11"/>
  <c r="D42" i="11"/>
  <c r="U42" i="11"/>
  <c r="D29" i="13"/>
  <c r="V29" i="13"/>
  <c r="D36" i="11"/>
  <c r="U36" i="11"/>
  <c r="J40" i="11"/>
  <c r="H27" i="13"/>
  <c r="D22" i="13"/>
  <c r="V22" i="13"/>
  <c r="D40" i="5"/>
  <c r="V16" i="13"/>
  <c r="D67" i="16"/>
  <c r="V77" i="13"/>
  <c r="V30" i="13"/>
  <c r="V12" i="13"/>
  <c r="U67" i="11"/>
  <c r="U61" i="11"/>
  <c r="V70" i="13"/>
  <c r="Q47" i="11"/>
  <c r="Q48" i="11"/>
  <c r="V78" i="13"/>
  <c r="D65" i="11"/>
  <c r="P47" i="16"/>
  <c r="P48" i="16"/>
  <c r="J91" i="11"/>
  <c r="Q28" i="11"/>
  <c r="P28" i="11"/>
  <c r="T65" i="5"/>
  <c r="D65" i="5"/>
  <c r="H71" i="5"/>
  <c r="H72" i="5"/>
  <c r="T91" i="5"/>
  <c r="F74" i="16"/>
  <c r="J72" i="11"/>
  <c r="V41" i="13"/>
  <c r="F47" i="13"/>
  <c r="D81" i="13"/>
  <c r="R91" i="5"/>
  <c r="J91" i="5"/>
  <c r="V88" i="13"/>
  <c r="F91" i="5"/>
  <c r="D87" i="16"/>
  <c r="D92" i="16"/>
  <c r="L92" i="16"/>
  <c r="L93" i="16"/>
  <c r="J92" i="16"/>
  <c r="J93" i="16"/>
  <c r="F92" i="16"/>
  <c r="P92" i="16"/>
  <c r="H92" i="16"/>
  <c r="H93" i="16"/>
  <c r="N92" i="16"/>
  <c r="J47" i="5"/>
  <c r="J48" i="5"/>
  <c r="D21" i="5"/>
  <c r="T28" i="5"/>
  <c r="L15" i="5"/>
  <c r="N15" i="5"/>
  <c r="R15" i="5"/>
  <c r="D15" i="16"/>
  <c r="F15" i="5"/>
  <c r="J15" i="5"/>
  <c r="D10" i="5"/>
  <c r="V10" i="5"/>
  <c r="V15" i="5"/>
  <c r="H15" i="5"/>
  <c r="D15" i="5"/>
  <c r="U15" i="11"/>
  <c r="D15" i="11"/>
  <c r="L91" i="5"/>
  <c r="V73" i="5"/>
  <c r="V78" i="5"/>
  <c r="V66" i="5"/>
  <c r="V71" i="5"/>
  <c r="N47" i="5"/>
  <c r="P94" i="13"/>
  <c r="V82" i="13"/>
  <c r="N75" i="13"/>
  <c r="H75" i="13"/>
  <c r="R47" i="13"/>
  <c r="R28" i="13"/>
  <c r="H28" i="13"/>
  <c r="U66" i="11"/>
  <c r="U71" i="11"/>
  <c r="U65" i="11"/>
  <c r="S28" i="11"/>
  <c r="J28" i="11"/>
  <c r="U22" i="11"/>
  <c r="H28" i="11"/>
  <c r="F28" i="11"/>
  <c r="D21" i="11"/>
  <c r="U21" i="11"/>
  <c r="L47" i="16"/>
  <c r="L48" i="16"/>
  <c r="T17" i="16"/>
  <c r="D84" i="5"/>
  <c r="D91" i="5"/>
  <c r="V91" i="5"/>
  <c r="H91" i="5"/>
  <c r="N91" i="5"/>
  <c r="J92" i="5"/>
  <c r="J93" i="5"/>
  <c r="H92" i="5"/>
  <c r="R72" i="5"/>
  <c r="R92" i="5"/>
  <c r="R93" i="5"/>
  <c r="N72" i="5"/>
  <c r="N92" i="5"/>
  <c r="D72" i="5"/>
  <c r="D92" i="5"/>
  <c r="D93" i="5"/>
  <c r="D27" i="19"/>
  <c r="D28" i="19"/>
  <c r="T87" i="16"/>
  <c r="T28" i="16"/>
  <c r="T56" i="16"/>
  <c r="T75" i="16"/>
  <c r="T80" i="16"/>
  <c r="D27" i="16"/>
  <c r="D28" i="16"/>
  <c r="D90" i="11"/>
  <c r="J92" i="11"/>
  <c r="Q91" i="11"/>
  <c r="H91" i="11"/>
  <c r="D84" i="11"/>
  <c r="F91" i="11"/>
  <c r="U73" i="11"/>
  <c r="U78" i="11"/>
  <c r="U91" i="11"/>
  <c r="H92" i="11"/>
  <c r="F92" i="11"/>
  <c r="F93" i="11"/>
  <c r="P92" i="11"/>
  <c r="D27" i="11"/>
  <c r="D28" i="11"/>
  <c r="D91" i="11"/>
  <c r="D40" i="16"/>
  <c r="D34" i="5"/>
  <c r="T29" i="19"/>
  <c r="T34" i="19"/>
  <c r="R93" i="16"/>
  <c r="T81" i="16"/>
  <c r="T86" i="16"/>
  <c r="T93" i="16"/>
  <c r="D93" i="16"/>
  <c r="F94" i="16"/>
  <c r="L94" i="16"/>
  <c r="L95" i="16"/>
  <c r="R74" i="16"/>
  <c r="R94" i="16"/>
  <c r="R95" i="16"/>
  <c r="P74" i="16"/>
  <c r="P94" i="16"/>
  <c r="P95" i="16"/>
  <c r="N47" i="16"/>
  <c r="N48" i="16"/>
  <c r="F47" i="16"/>
  <c r="F48" i="16"/>
  <c r="F95" i="16"/>
  <c r="U29" i="11"/>
  <c r="T29" i="16"/>
  <c r="U30" i="11"/>
  <c r="U34" i="11"/>
  <c r="T30" i="16"/>
  <c r="T34" i="16"/>
  <c r="D46" i="19"/>
  <c r="D47" i="19"/>
  <c r="D48" i="19"/>
  <c r="D93" i="19"/>
  <c r="L47" i="19"/>
  <c r="L48" i="19"/>
  <c r="L93" i="19"/>
  <c r="T35" i="19"/>
  <c r="T40" i="19"/>
  <c r="T40" i="16"/>
  <c r="F28" i="5"/>
  <c r="H28" i="5"/>
  <c r="R28" i="5"/>
  <c r="L28" i="5"/>
  <c r="L48" i="5"/>
  <c r="N48" i="5"/>
  <c r="N93" i="5"/>
  <c r="D28" i="5"/>
  <c r="V28" i="5"/>
  <c r="F48" i="5"/>
  <c r="T48" i="5"/>
  <c r="R47" i="5"/>
  <c r="R48" i="5"/>
  <c r="P47" i="5"/>
  <c r="P48" i="5"/>
  <c r="H47" i="5"/>
  <c r="H48" i="5"/>
  <c r="H93" i="5"/>
  <c r="V34" i="13"/>
  <c r="N96" i="13"/>
  <c r="V21" i="13"/>
  <c r="D74" i="13"/>
  <c r="H94" i="13"/>
  <c r="H95" i="13"/>
  <c r="D62" i="13"/>
  <c r="D15" i="13"/>
  <c r="H48" i="13"/>
  <c r="V18" i="13"/>
  <c r="T94" i="13"/>
  <c r="T95" i="13"/>
  <c r="D46" i="13"/>
  <c r="T75" i="13"/>
  <c r="T47" i="13"/>
  <c r="R95" i="13"/>
  <c r="R96" i="13"/>
  <c r="V81" i="13"/>
  <c r="D40" i="13"/>
  <c r="R48" i="13"/>
  <c r="F48" i="13"/>
  <c r="D27" i="13"/>
  <c r="D87" i="13"/>
  <c r="T28" i="13"/>
  <c r="N47" i="13"/>
  <c r="N48" i="13"/>
  <c r="N28" i="13"/>
  <c r="L75" i="13"/>
  <c r="L95" i="13"/>
  <c r="L96" i="13"/>
  <c r="L28" i="13"/>
  <c r="J75" i="13"/>
  <c r="J95" i="13"/>
  <c r="J96" i="13"/>
  <c r="D93" i="13"/>
  <c r="L47" i="13"/>
  <c r="L48" i="13"/>
  <c r="J47" i="13"/>
  <c r="J48" i="13"/>
  <c r="D47" i="13"/>
  <c r="V74" i="13"/>
  <c r="V87" i="13"/>
  <c r="P96" i="13"/>
  <c r="V93" i="13"/>
  <c r="V94" i="13"/>
  <c r="D94" i="13"/>
  <c r="F96" i="13"/>
  <c r="V57" i="13"/>
  <c r="V62" i="13"/>
  <c r="V23" i="13"/>
  <c r="V27" i="13"/>
  <c r="V65" i="13"/>
  <c r="V68" i="13"/>
  <c r="V35" i="13"/>
  <c r="V40" i="13"/>
  <c r="V47" i="13"/>
  <c r="V10" i="13"/>
  <c r="V15" i="13"/>
  <c r="U35" i="11"/>
  <c r="U40" i="11"/>
  <c r="D40" i="11"/>
  <c r="J47" i="11"/>
  <c r="J48" i="11"/>
  <c r="J93" i="11"/>
  <c r="S47" i="11"/>
  <c r="S48" i="11"/>
  <c r="D46" i="11"/>
  <c r="U41" i="11"/>
  <c r="U46" i="11"/>
  <c r="U47" i="11"/>
  <c r="U48" i="11"/>
  <c r="H46" i="16"/>
  <c r="H47" i="16"/>
  <c r="H48" i="16"/>
  <c r="T41" i="16"/>
  <c r="T46" i="16"/>
  <c r="T47" i="16"/>
  <c r="T48" i="16"/>
  <c r="D46" i="16"/>
  <c r="D47" i="16"/>
  <c r="D48" i="16"/>
  <c r="D28" i="13"/>
  <c r="D48" i="13"/>
  <c r="D75" i="13"/>
  <c r="D95" i="13"/>
  <c r="D96" i="13"/>
  <c r="T48" i="13"/>
  <c r="T96" i="13"/>
  <c r="V28" i="13"/>
  <c r="V48" i="13"/>
  <c r="H96" i="13"/>
  <c r="V75" i="13"/>
  <c r="V95" i="13"/>
  <c r="D47" i="11"/>
  <c r="D48" i="11"/>
  <c r="V96" i="13"/>
  <c r="V41" i="5"/>
  <c r="V46" i="5"/>
  <c r="V47" i="5"/>
  <c r="V48" i="5"/>
  <c r="D57" i="16"/>
  <c r="D59" i="11"/>
  <c r="D72" i="11"/>
  <c r="D92" i="11"/>
  <c r="D93" i="11"/>
  <c r="U54" i="11"/>
  <c r="U59" i="11"/>
  <c r="U72" i="11"/>
  <c r="U92" i="11"/>
  <c r="U93" i="11"/>
  <c r="S59" i="11"/>
  <c r="S72" i="11"/>
  <c r="S92" i="11"/>
  <c r="S93" i="11"/>
  <c r="T54" i="19"/>
  <c r="T59" i="19"/>
  <c r="T72" i="19"/>
  <c r="T57" i="16"/>
  <c r="T61" i="16"/>
  <c r="T74" i="16"/>
  <c r="T94" i="16"/>
  <c r="T95" i="16"/>
  <c r="D61" i="16"/>
  <c r="D74" i="16"/>
  <c r="D94" i="16"/>
  <c r="D95" i="16"/>
</calcChain>
</file>

<file path=xl/sharedStrings.xml><?xml version="1.0" encoding="utf-8"?>
<sst xmlns="http://schemas.openxmlformats.org/spreadsheetml/2006/main" count="281" uniqueCount="46">
  <si>
    <t xml:space="preserve">PAYROLL RECORD </t>
  </si>
  <si>
    <t>PERIOD ENDING</t>
  </si>
  <si>
    <t>Rate Per Hr.</t>
  </si>
  <si>
    <t>Med. Care</t>
  </si>
  <si>
    <t>Federal</t>
  </si>
  <si>
    <t>State</t>
  </si>
  <si>
    <t>Witholding Tax</t>
  </si>
  <si>
    <t>F.I.C.A.</t>
  </si>
  <si>
    <t>Occp. Tax</t>
  </si>
  <si>
    <t>NET PAID</t>
  </si>
  <si>
    <t>Hrs</t>
  </si>
  <si>
    <t>DEDUCTIONS FROM EARNINGS</t>
  </si>
  <si>
    <t>Name ___________________________________ SS No. __________________</t>
  </si>
  <si>
    <t>Address _________________________________ Phone ___________________</t>
  </si>
  <si>
    <t>Monthly Total</t>
  </si>
  <si>
    <t>Total 1st Quarter</t>
  </si>
  <si>
    <t>Total 2nd Quarter</t>
  </si>
  <si>
    <t>Totals Half Year</t>
  </si>
  <si>
    <t>Total 3rd Quarter</t>
  </si>
  <si>
    <t>Total Withholdings</t>
  </si>
  <si>
    <t>Exemption Class __________</t>
  </si>
  <si>
    <t>Date Started: _____________</t>
  </si>
  <si>
    <t>Rate $_________ per ______</t>
  </si>
  <si>
    <t>Year ____________________</t>
  </si>
  <si>
    <t>Gross Earnings</t>
  </si>
  <si>
    <t>Year End Total</t>
  </si>
  <si>
    <t>AFLAC</t>
  </si>
  <si>
    <t>Dental</t>
  </si>
  <si>
    <t xml:space="preserve">SS # </t>
  </si>
  <si>
    <t>Delta Dental</t>
  </si>
  <si>
    <t>Total 4th Quarter</t>
  </si>
  <si>
    <t>M-0</t>
  </si>
  <si>
    <t>MARRIED 0</t>
  </si>
  <si>
    <t>M0</t>
  </si>
  <si>
    <t>Total 3RD Quarter</t>
  </si>
  <si>
    <t>Total 4TH Quarter</t>
  </si>
  <si>
    <r>
      <t>Rate $___</t>
    </r>
    <r>
      <rPr>
        <u/>
        <sz val="10"/>
        <rFont val="Arial"/>
        <family val="2"/>
      </rPr>
      <t>11.50</t>
    </r>
    <r>
      <rPr>
        <sz val="10"/>
        <rFont val="Arial"/>
      </rPr>
      <t>____ per hr___</t>
    </r>
  </si>
  <si>
    <t>SS#</t>
  </si>
  <si>
    <t xml:space="preserve">Exemption Class </t>
  </si>
  <si>
    <t>M-2</t>
  </si>
  <si>
    <t>J Tucker</t>
  </si>
  <si>
    <t>V Ramsey</t>
  </si>
  <si>
    <t>Name JC New____________________________ SS No. __________________</t>
  </si>
  <si>
    <t>Name C Early_____________________ SS No. __________________</t>
  </si>
  <si>
    <t>Name K Morrow___________________________ SS No. __________________</t>
  </si>
  <si>
    <t xml:space="preserve">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</si>
</sst>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6" formatCode="[$-409]d\-mmm;@"/>
    <numFmt numFmtId="170" formatCode="0.0"/>
    <numFmt numFmtId="173" formatCode="m/d/yy;@"/>
    <numFmt numFmtId="175" formatCode="mm/dd/yy;@"/>
  </numFmts>
  <fonts count="1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" fontId="0" fillId="0" borderId="4" xfId="0" applyNumberFormat="1" applyBorder="1"/>
    <xf numFmtId="0" fontId="4" fillId="0" borderId="8" xfId="0" applyFont="1" applyBorder="1"/>
    <xf numFmtId="0" fontId="4" fillId="0" borderId="9" xfId="0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2" xfId="0" applyNumberFormat="1" applyBorder="1"/>
    <xf numFmtId="0" fontId="4" fillId="2" borderId="13" xfId="0" applyFont="1" applyFill="1" applyBorder="1"/>
    <xf numFmtId="0" fontId="6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0" fillId="2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5" xfId="0" applyFill="1" applyBorder="1"/>
    <xf numFmtId="0" fontId="0" fillId="4" borderId="16" xfId="0" applyFill="1" applyBorder="1"/>
    <xf numFmtId="0" fontId="0" fillId="5" borderId="15" xfId="0" applyFill="1" applyBorder="1"/>
    <xf numFmtId="0" fontId="0" fillId="5" borderId="16" xfId="0" applyFill="1" applyBorder="1"/>
    <xf numFmtId="16" fontId="0" fillId="0" borderId="6" xfId="0" applyNumberFormat="1" applyBorder="1"/>
    <xf numFmtId="164" fontId="0" fillId="2" borderId="17" xfId="0" applyNumberFormat="1" applyFill="1" applyBorder="1"/>
    <xf numFmtId="164" fontId="0" fillId="0" borderId="18" xfId="0" applyNumberFormat="1" applyBorder="1"/>
    <xf numFmtId="164" fontId="4" fillId="2" borderId="17" xfId="0" applyNumberFormat="1" applyFont="1" applyFill="1" applyBorder="1"/>
    <xf numFmtId="164" fontId="4" fillId="2" borderId="19" xfId="0" applyNumberFormat="1" applyFont="1" applyFill="1" applyBorder="1"/>
    <xf numFmtId="164" fontId="0" fillId="0" borderId="20" xfId="0" applyNumberFormat="1" applyBorder="1"/>
    <xf numFmtId="164" fontId="0" fillId="0" borderId="21" xfId="0" applyNumberFormat="1" applyBorder="1"/>
    <xf numFmtId="166" fontId="0" fillId="0" borderId="4" xfId="0" applyNumberFormat="1" applyBorder="1"/>
    <xf numFmtId="0" fontId="7" fillId="0" borderId="0" xfId="0" applyFont="1"/>
    <xf numFmtId="166" fontId="0" fillId="0" borderId="6" xfId="0" applyNumberFormat="1" applyBorder="1"/>
    <xf numFmtId="2" fontId="8" fillId="0" borderId="2" xfId="0" applyNumberFormat="1" applyFont="1" applyBorder="1"/>
    <xf numFmtId="170" fontId="8" fillId="0" borderId="1" xfId="0" applyNumberFormat="1" applyFont="1" applyBorder="1"/>
    <xf numFmtId="0" fontId="0" fillId="7" borderId="0" xfId="0" applyFill="1"/>
    <xf numFmtId="164" fontId="0" fillId="7" borderId="0" xfId="0" applyNumberFormat="1" applyFill="1"/>
    <xf numFmtId="0" fontId="1" fillId="0" borderId="2" xfId="0" applyFont="1" applyBorder="1"/>
    <xf numFmtId="164" fontId="1" fillId="7" borderId="0" xfId="0" applyNumberFormat="1" applyFont="1" applyFill="1"/>
    <xf numFmtId="0" fontId="7" fillId="0" borderId="7" xfId="0" applyFont="1" applyBorder="1"/>
    <xf numFmtId="166" fontId="1" fillId="0" borderId="4" xfId="0" applyNumberFormat="1" applyFont="1" applyBorder="1" applyAlignment="1">
      <alignment horizontal="center"/>
    </xf>
    <xf numFmtId="166" fontId="1" fillId="0" borderId="4" xfId="0" applyNumberFormat="1" applyFont="1" applyBorder="1"/>
    <xf numFmtId="166" fontId="1" fillId="0" borderId="6" xfId="0" applyNumberFormat="1" applyFont="1" applyBorder="1"/>
    <xf numFmtId="0" fontId="3" fillId="2" borderId="14" xfId="0" applyFont="1" applyFill="1" applyBorder="1" applyAlignment="1">
      <alignment wrapText="1"/>
    </xf>
    <xf numFmtId="16" fontId="11" fillId="0" borderId="4" xfId="0" applyNumberFormat="1" applyFont="1" applyBorder="1"/>
    <xf numFmtId="166" fontId="11" fillId="0" borderId="6" xfId="0" applyNumberFormat="1" applyFont="1" applyBorder="1"/>
    <xf numFmtId="0" fontId="0" fillId="4" borderId="0" xfId="0" applyFill="1"/>
    <xf numFmtId="164" fontId="11" fillId="4" borderId="0" xfId="0" applyNumberFormat="1" applyFont="1" applyFill="1"/>
    <xf numFmtId="170" fontId="1" fillId="0" borderId="2" xfId="0" applyNumberFormat="1" applyFont="1" applyBorder="1"/>
    <xf numFmtId="0" fontId="7" fillId="3" borderId="15" xfId="0" applyFont="1" applyFill="1" applyBorder="1"/>
    <xf numFmtId="17" fontId="1" fillId="0" borderId="0" xfId="0" applyNumberFormat="1" applyFont="1"/>
    <xf numFmtId="0" fontId="4" fillId="3" borderId="15" xfId="0" applyFont="1" applyFill="1" applyBorder="1"/>
    <xf numFmtId="0" fontId="4" fillId="3" borderId="16" xfId="0" applyFont="1" applyFill="1" applyBorder="1"/>
    <xf numFmtId="0" fontId="4" fillId="4" borderId="16" xfId="0" applyFont="1" applyFill="1" applyBorder="1"/>
    <xf numFmtId="164" fontId="10" fillId="4" borderId="22" xfId="0" applyNumberFormat="1" applyFont="1" applyFill="1" applyBorder="1"/>
    <xf numFmtId="0" fontId="4" fillId="4" borderId="15" xfId="0" applyFont="1" applyFill="1" applyBorder="1"/>
    <xf numFmtId="0" fontId="4" fillId="5" borderId="15" xfId="0" applyFont="1" applyFill="1" applyBorder="1"/>
    <xf numFmtId="0" fontId="4" fillId="5" borderId="16" xfId="0" applyFont="1" applyFill="1" applyBorder="1"/>
    <xf numFmtId="0" fontId="0" fillId="8" borderId="15" xfId="0" applyFill="1" applyBorder="1"/>
    <xf numFmtId="0" fontId="0" fillId="8" borderId="16" xfId="0" applyFill="1" applyBorder="1"/>
    <xf numFmtId="164" fontId="0" fillId="8" borderId="23" xfId="0" applyNumberFormat="1" applyFill="1" applyBorder="1"/>
    <xf numFmtId="0" fontId="4" fillId="8" borderId="15" xfId="0" applyFont="1" applyFill="1" applyBorder="1"/>
    <xf numFmtId="0" fontId="4" fillId="8" borderId="16" xfId="0" applyFont="1" applyFill="1" applyBorder="1"/>
    <xf numFmtId="164" fontId="4" fillId="8" borderId="23" xfId="0" applyNumberFormat="1" applyFont="1" applyFill="1" applyBorder="1"/>
    <xf numFmtId="164" fontId="4" fillId="4" borderId="22" xfId="0" applyNumberFormat="1" applyFont="1" applyFill="1" applyBorder="1"/>
    <xf numFmtId="164" fontId="4" fillId="5" borderId="22" xfId="0" applyNumberFormat="1" applyFont="1" applyFill="1" applyBorder="1"/>
    <xf numFmtId="2" fontId="12" fillId="0" borderId="1" xfId="0" applyNumberFormat="1" applyFont="1" applyBorder="1"/>
    <xf numFmtId="166" fontId="7" fillId="0" borderId="6" xfId="0" applyNumberFormat="1" applyFont="1" applyBorder="1"/>
    <xf numFmtId="2" fontId="13" fillId="0" borderId="2" xfId="0" applyNumberFormat="1" applyFont="1" applyBorder="1"/>
    <xf numFmtId="164" fontId="0" fillId="0" borderId="0" xfId="0" applyNumberFormat="1"/>
    <xf numFmtId="2" fontId="1" fillId="0" borderId="2" xfId="0" applyNumberFormat="1" applyFont="1" applyBorder="1"/>
    <xf numFmtId="2" fontId="1" fillId="0" borderId="1" xfId="0" applyNumberFormat="1" applyFont="1" applyBorder="1"/>
    <xf numFmtId="0" fontId="4" fillId="9" borderId="15" xfId="0" applyFont="1" applyFill="1" applyBorder="1"/>
    <xf numFmtId="0" fontId="4" fillId="9" borderId="16" xfId="0" applyFont="1" applyFill="1" applyBorder="1"/>
    <xf numFmtId="164" fontId="4" fillId="9" borderId="23" xfId="0" applyNumberFormat="1" applyFont="1" applyFill="1" applyBorder="1"/>
    <xf numFmtId="0" fontId="11" fillId="0" borderId="2" xfId="0" applyFont="1" applyBorder="1"/>
    <xf numFmtId="173" fontId="11" fillId="0" borderId="6" xfId="0" applyNumberFormat="1" applyFont="1" applyBorder="1"/>
    <xf numFmtId="0" fontId="0" fillId="7" borderId="0" xfId="0" applyFill="1" applyBorder="1"/>
    <xf numFmtId="164" fontId="0" fillId="7" borderId="0" xfId="0" applyNumberFormat="1" applyFill="1" applyBorder="1"/>
    <xf numFmtId="0" fontId="0" fillId="0" borderId="0" xfId="0" applyAlignment="1">
      <alignment wrapText="1"/>
    </xf>
    <xf numFmtId="173" fontId="1" fillId="0" borderId="6" xfId="0" applyNumberFormat="1" applyFont="1" applyBorder="1"/>
    <xf numFmtId="173" fontId="1" fillId="0" borderId="4" xfId="0" applyNumberFormat="1" applyFont="1" applyBorder="1"/>
    <xf numFmtId="166" fontId="7" fillId="0" borderId="4" xfId="0" applyNumberFormat="1" applyFont="1" applyBorder="1"/>
    <xf numFmtId="0" fontId="14" fillId="0" borderId="2" xfId="0" applyFont="1" applyBorder="1"/>
    <xf numFmtId="2" fontId="14" fillId="0" borderId="2" xfId="0" applyNumberFormat="1" applyFont="1" applyBorder="1"/>
    <xf numFmtId="0" fontId="14" fillId="0" borderId="0" xfId="0" applyFont="1"/>
    <xf numFmtId="0" fontId="14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5" fillId="2" borderId="13" xfId="0" applyFont="1" applyFill="1" applyBorder="1"/>
    <xf numFmtId="0" fontId="15" fillId="3" borderId="15" xfId="0" applyFont="1" applyFill="1" applyBorder="1"/>
    <xf numFmtId="0" fontId="15" fillId="3" borderId="16" xfId="0" applyFont="1" applyFill="1" applyBorder="1"/>
    <xf numFmtId="0" fontId="15" fillId="4" borderId="15" xfId="0" applyFont="1" applyFill="1" applyBorder="1"/>
    <xf numFmtId="0" fontId="15" fillId="4" borderId="16" xfId="0" applyFont="1" applyFill="1" applyBorder="1"/>
    <xf numFmtId="175" fontId="14" fillId="0" borderId="6" xfId="0" applyNumberFormat="1" applyFont="1" applyBorder="1"/>
    <xf numFmtId="14" fontId="0" fillId="0" borderId="4" xfId="0" applyNumberFormat="1" applyBorder="1"/>
    <xf numFmtId="164" fontId="10" fillId="4" borderId="22" xfId="0" applyNumberFormat="1" applyFont="1" applyFill="1" applyBorder="1"/>
    <xf numFmtId="164" fontId="10" fillId="4" borderId="25" xfId="0" applyNumberFormat="1" applyFont="1" applyFill="1" applyBorder="1"/>
    <xf numFmtId="0" fontId="0" fillId="0" borderId="0" xfId="0"/>
    <xf numFmtId="164" fontId="4" fillId="9" borderId="23" xfId="0" applyNumberFormat="1" applyFont="1" applyFill="1" applyBorder="1"/>
    <xf numFmtId="164" fontId="4" fillId="3" borderId="26" xfId="0" applyNumberFormat="1" applyFont="1" applyFill="1" applyBorder="1"/>
    <xf numFmtId="164" fontId="3" fillId="4" borderId="22" xfId="0" applyNumberFormat="1" applyFont="1" applyFill="1" applyBorder="1"/>
    <xf numFmtId="164" fontId="3" fillId="4" borderId="25" xfId="0" applyNumberFormat="1" applyFont="1" applyFill="1" applyBorder="1"/>
    <xf numFmtId="164" fontId="4" fillId="2" borderId="17" xfId="0" applyNumberFormat="1" applyFont="1" applyFill="1" applyBorder="1"/>
    <xf numFmtId="164" fontId="4" fillId="2" borderId="27" xfId="0" applyNumberFormat="1" applyFont="1" applyFill="1" applyBorder="1"/>
    <xf numFmtId="164" fontId="10" fillId="3" borderId="23" xfId="0" applyNumberFormat="1" applyFont="1" applyFill="1" applyBorder="1"/>
    <xf numFmtId="164" fontId="10" fillId="3" borderId="26" xfId="0" applyNumberFormat="1" applyFont="1" applyFill="1" applyBorder="1"/>
    <xf numFmtId="164" fontId="3" fillId="3" borderId="23" xfId="0" applyNumberFormat="1" applyFont="1" applyFill="1" applyBorder="1"/>
    <xf numFmtId="164" fontId="3" fillId="3" borderId="26" xfId="0" applyNumberFormat="1" applyFont="1" applyFill="1" applyBorder="1"/>
    <xf numFmtId="164" fontId="0" fillId="6" borderId="18" xfId="0" applyNumberFormat="1" applyFill="1" applyBorder="1"/>
    <xf numFmtId="164" fontId="0" fillId="6" borderId="28" xfId="0" applyNumberFormat="1" applyFill="1" applyBorder="1"/>
    <xf numFmtId="164" fontId="0" fillId="0" borderId="29" xfId="0" applyNumberFormat="1" applyBorder="1"/>
    <xf numFmtId="164" fontId="0" fillId="0" borderId="28" xfId="0" applyNumberFormat="1" applyBorder="1"/>
    <xf numFmtId="164" fontId="0" fillId="6" borderId="29" xfId="0" applyNumberFormat="1" applyFill="1" applyBorder="1"/>
    <xf numFmtId="164" fontId="0" fillId="6" borderId="24" xfId="0" applyNumberFormat="1" applyFill="1" applyBorder="1"/>
    <xf numFmtId="164" fontId="0" fillId="0" borderId="18" xfId="0" applyNumberFormat="1" applyBorder="1"/>
    <xf numFmtId="164" fontId="0" fillId="0" borderId="24" xfId="0" applyNumberFormat="1" applyBorder="1"/>
    <xf numFmtId="164" fontId="4" fillId="2" borderId="19" xfId="0" applyNumberFormat="1" applyFont="1" applyFill="1" applyBorder="1"/>
    <xf numFmtId="164" fontId="4" fillId="2" borderId="30" xfId="0" applyNumberFormat="1" applyFont="1" applyFill="1" applyBorder="1"/>
    <xf numFmtId="164" fontId="4" fillId="2" borderId="21" xfId="0" applyNumberFormat="1" applyFont="1" applyFill="1" applyBorder="1"/>
    <xf numFmtId="164" fontId="0" fillId="6" borderId="31" xfId="0" applyNumberFormat="1" applyFill="1" applyBorder="1"/>
    <xf numFmtId="164" fontId="0" fillId="6" borderId="32" xfId="0" applyNumberFormat="1" applyFill="1" applyBorder="1"/>
    <xf numFmtId="164" fontId="0" fillId="6" borderId="33" xfId="0" applyNumberFormat="1" applyFill="1" applyBorder="1"/>
    <xf numFmtId="164" fontId="0" fillId="0" borderId="34" xfId="0" applyNumberFormat="1" applyBorder="1"/>
    <xf numFmtId="164" fontId="0" fillId="0" borderId="32" xfId="0" applyNumberFormat="1" applyBorder="1"/>
    <xf numFmtId="164" fontId="0" fillId="6" borderId="34" xfId="0" applyNumberFormat="1" applyFill="1" applyBorder="1"/>
    <xf numFmtId="164" fontId="0" fillId="0" borderId="31" xfId="0" applyNumberFormat="1" applyBorder="1"/>
    <xf numFmtId="164" fontId="0" fillId="0" borderId="33" xfId="0" applyNumberFormat="1" applyBorder="1"/>
    <xf numFmtId="164" fontId="0" fillId="3" borderId="23" xfId="0" applyNumberFormat="1" applyFill="1" applyBorder="1"/>
    <xf numFmtId="164" fontId="0" fillId="3" borderId="26" xfId="0" applyNumberFormat="1" applyFill="1" applyBorder="1"/>
    <xf numFmtId="0" fontId="4" fillId="6" borderId="8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6" borderId="3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38" xfId="0" applyFont="1" applyBorder="1" applyAlignment="1">
      <alignment horizontal="center" wrapText="1"/>
    </xf>
    <xf numFmtId="0" fontId="5" fillId="0" borderId="45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3" fillId="6" borderId="36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wrapText="1"/>
    </xf>
    <xf numFmtId="0" fontId="3" fillId="6" borderId="38" xfId="0" applyFont="1" applyFill="1" applyBorder="1" applyAlignment="1">
      <alignment horizontal="center" wrapText="1"/>
    </xf>
    <xf numFmtId="0" fontId="3" fillId="6" borderId="0" xfId="0" applyFont="1" applyFill="1" applyAlignment="1">
      <alignment wrapText="1"/>
    </xf>
    <xf numFmtId="0" fontId="3" fillId="6" borderId="37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horizontal="center" wrapText="1"/>
    </xf>
    <xf numFmtId="0" fontId="4" fillId="0" borderId="43" xfId="0" applyFont="1" applyBorder="1" applyAlignment="1">
      <alignment wrapText="1"/>
    </xf>
    <xf numFmtId="0" fontId="3" fillId="0" borderId="36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7" xfId="0" applyFont="1" applyBorder="1" applyAlignment="1">
      <alignment wrapText="1"/>
    </xf>
    <xf numFmtId="0" fontId="4" fillId="0" borderId="48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3" fillId="0" borderId="48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36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6" borderId="37" xfId="0" applyFont="1" applyFill="1" applyBorder="1" applyAlignment="1">
      <alignment horizontal="center" wrapText="1"/>
    </xf>
    <xf numFmtId="0" fontId="4" fillId="0" borderId="3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6" borderId="34" xfId="0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7" fillId="0" borderId="18" xfId="0" applyNumberFormat="1" applyFont="1" applyBorder="1"/>
    <xf numFmtId="164" fontId="3" fillId="5" borderId="22" xfId="0" applyNumberFormat="1" applyFont="1" applyFill="1" applyBorder="1"/>
    <xf numFmtId="164" fontId="3" fillId="5" borderId="25" xfId="0" applyNumberFormat="1" applyFont="1" applyFill="1" applyBorder="1"/>
    <xf numFmtId="164" fontId="10" fillId="5" borderId="22" xfId="0" applyNumberFormat="1" applyFont="1" applyFill="1" applyBorder="1"/>
    <xf numFmtId="164" fontId="10" fillId="5" borderId="25" xfId="0" applyNumberFormat="1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21" xfId="0" applyNumberFormat="1" applyBorder="1"/>
    <xf numFmtId="164" fontId="0" fillId="0" borderId="52" xfId="0" applyNumberFormat="1" applyBorder="1"/>
    <xf numFmtId="164" fontId="0" fillId="2" borderId="17" xfId="0" applyNumberFormat="1" applyFill="1" applyBorder="1"/>
    <xf numFmtId="164" fontId="0" fillId="2" borderId="27" xfId="0" applyNumberFormat="1" applyFill="1" applyBorder="1"/>
    <xf numFmtId="14" fontId="0" fillId="0" borderId="0" xfId="0" applyNumberFormat="1"/>
    <xf numFmtId="164" fontId="4" fillId="8" borderId="23" xfId="0" applyNumberFormat="1" applyFont="1" applyFill="1" applyBorder="1"/>
    <xf numFmtId="164" fontId="4" fillId="8" borderId="26" xfId="0" applyNumberFormat="1" applyFont="1" applyFill="1" applyBorder="1"/>
    <xf numFmtId="164" fontId="10" fillId="8" borderId="23" xfId="0" applyNumberFormat="1" applyFont="1" applyFill="1" applyBorder="1"/>
    <xf numFmtId="164" fontId="10" fillId="8" borderId="26" xfId="0" applyNumberFormat="1" applyFont="1" applyFill="1" applyBorder="1"/>
    <xf numFmtId="164" fontId="0" fillId="8" borderId="23" xfId="0" applyNumberFormat="1" applyFill="1" applyBorder="1"/>
    <xf numFmtId="164" fontId="0" fillId="8" borderId="26" xfId="0" applyNumberFormat="1" applyFill="1" applyBorder="1"/>
    <xf numFmtId="164" fontId="11" fillId="8" borderId="23" xfId="0" applyNumberFormat="1" applyFont="1" applyFill="1" applyBorder="1"/>
    <xf numFmtId="164" fontId="11" fillId="8" borderId="26" xfId="0" applyNumberFormat="1" applyFont="1" applyFill="1" applyBorder="1"/>
    <xf numFmtId="164" fontId="10" fillId="9" borderId="23" xfId="0" applyNumberFormat="1" applyFont="1" applyFill="1" applyBorder="1"/>
    <xf numFmtId="164" fontId="10" fillId="9" borderId="26" xfId="0" applyNumberFormat="1" applyFont="1" applyFill="1" applyBorder="1"/>
    <xf numFmtId="164" fontId="4" fillId="9" borderId="26" xfId="0" applyNumberFormat="1" applyFont="1" applyFill="1" applyBorder="1"/>
    <xf numFmtId="164" fontId="4" fillId="4" borderId="22" xfId="0" applyNumberFormat="1" applyFont="1" applyFill="1" applyBorder="1"/>
    <xf numFmtId="164" fontId="4" fillId="4" borderId="25" xfId="0" applyNumberFormat="1" applyFont="1" applyFill="1" applyBorder="1"/>
    <xf numFmtId="164" fontId="4" fillId="5" borderId="22" xfId="0" applyNumberFormat="1" applyFont="1" applyFill="1" applyBorder="1"/>
    <xf numFmtId="164" fontId="4" fillId="5" borderId="25" xfId="0" applyNumberFormat="1" applyFont="1" applyFill="1" applyBorder="1"/>
    <xf numFmtId="0" fontId="0" fillId="0" borderId="52" xfId="0" applyBorder="1"/>
    <xf numFmtId="0" fontId="0" fillId="0" borderId="24" xfId="0" applyBorder="1"/>
    <xf numFmtId="164" fontId="0" fillId="4" borderId="22" xfId="0" applyNumberFormat="1" applyFill="1" applyBorder="1"/>
    <xf numFmtId="164" fontId="0" fillId="4" borderId="25" xfId="0" applyNumberFormat="1" applyFill="1" applyBorder="1"/>
    <xf numFmtId="164" fontId="5" fillId="5" borderId="22" xfId="0" applyNumberFormat="1" applyFont="1" applyFill="1" applyBorder="1"/>
    <xf numFmtId="164" fontId="5" fillId="5" borderId="25" xfId="0" applyNumberFormat="1" applyFont="1" applyFill="1" applyBorder="1"/>
    <xf numFmtId="164" fontId="1" fillId="4" borderId="22" xfId="0" applyNumberFormat="1" applyFont="1" applyFill="1" applyBorder="1"/>
    <xf numFmtId="164" fontId="1" fillId="4" borderId="25" xfId="0" applyNumberFormat="1" applyFont="1" applyFill="1" applyBorder="1"/>
    <xf numFmtId="164" fontId="0" fillId="0" borderId="20" xfId="0" applyNumberFormat="1" applyBorder="1"/>
    <xf numFmtId="0" fontId="0" fillId="0" borderId="53" xfId="0" applyBorder="1"/>
    <xf numFmtId="164" fontId="14" fillId="0" borderId="21" xfId="0" applyNumberFormat="1" applyFont="1" applyBorder="1"/>
    <xf numFmtId="164" fontId="14" fillId="0" borderId="52" xfId="0" applyNumberFormat="1" applyFont="1" applyBorder="1"/>
    <xf numFmtId="164" fontId="15" fillId="4" borderId="22" xfId="0" applyNumberFormat="1" applyFont="1" applyFill="1" applyBorder="1"/>
    <xf numFmtId="164" fontId="15" fillId="4" borderId="25" xfId="0" applyNumberFormat="1" applyFont="1" applyFill="1" applyBorder="1"/>
    <xf numFmtId="164" fontId="15" fillId="3" borderId="23" xfId="0" applyNumberFormat="1" applyFont="1" applyFill="1" applyBorder="1"/>
    <xf numFmtId="164" fontId="15" fillId="3" borderId="26" xfId="0" applyNumberFormat="1" applyFont="1" applyFill="1" applyBorder="1"/>
    <xf numFmtId="164" fontId="15" fillId="2" borderId="17" xfId="0" applyNumberFormat="1" applyFont="1" applyFill="1" applyBorder="1"/>
    <xf numFmtId="164" fontId="15" fillId="2" borderId="27" xfId="0" applyNumberFormat="1" applyFont="1" applyFill="1" applyBorder="1"/>
    <xf numFmtId="164" fontId="0" fillId="10" borderId="18" xfId="0" applyNumberFormat="1" applyFill="1" applyBorder="1"/>
    <xf numFmtId="164" fontId="0" fillId="10" borderId="28" xfId="0" applyNumberFormat="1" applyFill="1" applyBorder="1"/>
    <xf numFmtId="164" fontId="0" fillId="10" borderId="29" xfId="0" applyNumberFormat="1" applyFill="1" applyBorder="1"/>
    <xf numFmtId="164" fontId="0" fillId="10" borderId="24" xfId="0" applyNumberFormat="1" applyFill="1" applyBorder="1"/>
    <xf numFmtId="164" fontId="14" fillId="10" borderId="18" xfId="0" applyNumberFormat="1" applyFont="1" applyFill="1" applyBorder="1"/>
    <xf numFmtId="164" fontId="14" fillId="10" borderId="28" xfId="0" applyNumberFormat="1" applyFont="1" applyFill="1" applyBorder="1"/>
    <xf numFmtId="164" fontId="14" fillId="0" borderId="29" xfId="0" applyNumberFormat="1" applyFont="1" applyBorder="1"/>
    <xf numFmtId="164" fontId="14" fillId="0" borderId="28" xfId="0" applyNumberFormat="1" applyFont="1" applyBorder="1"/>
    <xf numFmtId="164" fontId="14" fillId="10" borderId="29" xfId="0" applyNumberFormat="1" applyFont="1" applyFill="1" applyBorder="1"/>
    <xf numFmtId="164" fontId="14" fillId="10" borderId="24" xfId="0" applyNumberFormat="1" applyFont="1" applyFill="1" applyBorder="1"/>
    <xf numFmtId="164" fontId="14" fillId="0" borderId="18" xfId="0" applyNumberFormat="1" applyFont="1" applyBorder="1"/>
    <xf numFmtId="164" fontId="14" fillId="0" borderId="24" xfId="0" applyNumberFormat="1" applyFont="1" applyBorder="1"/>
    <xf numFmtId="164" fontId="0" fillId="10" borderId="31" xfId="0" applyNumberFormat="1" applyFill="1" applyBorder="1"/>
    <xf numFmtId="164" fontId="0" fillId="10" borderId="32" xfId="0" applyNumberFormat="1" applyFill="1" applyBorder="1"/>
    <xf numFmtId="164" fontId="0" fillId="10" borderId="34" xfId="0" applyNumberFormat="1" applyFill="1" applyBorder="1"/>
    <xf numFmtId="164" fontId="0" fillId="10" borderId="33" xfId="0" applyNumberFormat="1" applyFill="1" applyBorder="1"/>
    <xf numFmtId="0" fontId="3" fillId="10" borderId="36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wrapText="1"/>
    </xf>
    <xf numFmtId="0" fontId="3" fillId="10" borderId="38" xfId="0" applyFont="1" applyFill="1" applyBorder="1" applyAlignment="1">
      <alignment horizontal="center" wrapText="1"/>
    </xf>
    <xf numFmtId="0" fontId="3" fillId="10" borderId="0" xfId="0" applyFont="1" applyFill="1" applyAlignment="1">
      <alignment wrapText="1"/>
    </xf>
    <xf numFmtId="0" fontId="3" fillId="10" borderId="37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wrapText="1"/>
    </xf>
    <xf numFmtId="0" fontId="4" fillId="10" borderId="8" xfId="0" applyFont="1" applyFill="1" applyBorder="1" applyAlignment="1">
      <alignment horizontal="center" wrapText="1"/>
    </xf>
    <xf numFmtId="0" fontId="4" fillId="10" borderId="9" xfId="0" applyFont="1" applyFill="1" applyBorder="1" applyAlignment="1">
      <alignment horizontal="center" wrapText="1"/>
    </xf>
    <xf numFmtId="0" fontId="4" fillId="10" borderId="7" xfId="0" applyFont="1" applyFill="1" applyBorder="1" applyAlignment="1">
      <alignment horizontal="center" wrapText="1"/>
    </xf>
    <xf numFmtId="0" fontId="4" fillId="10" borderId="35" xfId="0" applyFont="1" applyFill="1" applyBorder="1" applyAlignment="1">
      <alignment horizontal="center" wrapText="1"/>
    </xf>
    <xf numFmtId="0" fontId="4" fillId="10" borderId="34" xfId="0" applyFont="1" applyFill="1" applyBorder="1" applyAlignment="1">
      <alignment horizontal="center" wrapText="1"/>
    </xf>
    <xf numFmtId="0" fontId="4" fillId="10" borderId="32" xfId="0" applyFont="1" applyFill="1" applyBorder="1" applyAlignment="1">
      <alignment horizontal="center" wrapText="1"/>
    </xf>
    <xf numFmtId="0" fontId="4" fillId="10" borderId="36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 wrapText="1"/>
    </xf>
    <xf numFmtId="164" fontId="0" fillId="10" borderId="29" xfId="0" applyNumberFormat="1" applyFill="1" applyBorder="1" applyAlignment="1"/>
    <xf numFmtId="164" fontId="0" fillId="10" borderId="24" xfId="0" applyNumberFormat="1" applyFill="1" applyBorder="1" applyAlignment="1"/>
    <xf numFmtId="164" fontId="1" fillId="5" borderId="22" xfId="0" applyNumberFormat="1" applyFont="1" applyFill="1" applyBorder="1"/>
    <xf numFmtId="164" fontId="1" fillId="5" borderId="25" xfId="0" applyNumberFormat="1" applyFont="1" applyFill="1" applyBorder="1"/>
    <xf numFmtId="164" fontId="0" fillId="5" borderId="22" xfId="0" applyNumberFormat="1" applyFill="1" applyBorder="1"/>
    <xf numFmtId="164" fontId="0" fillId="5" borderId="25" xfId="0" applyNumberFormat="1" applyFill="1" applyBorder="1"/>
    <xf numFmtId="2" fontId="0" fillId="0" borderId="0" xfId="0" applyNumberFormat="1" applyAlignment="1"/>
    <xf numFmtId="14" fontId="1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7" fillId="0" borderId="0" xfId="0" applyFont="1"/>
    <xf numFmtId="164" fontId="11" fillId="0" borderId="29" xfId="0" applyNumberFormat="1" applyFont="1" applyBorder="1"/>
    <xf numFmtId="164" fontId="11" fillId="0" borderId="28" xfId="0" applyNumberFormat="1" applyFont="1" applyBorder="1"/>
    <xf numFmtId="0" fontId="0" fillId="0" borderId="0" xfId="0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96"/>
  <sheetViews>
    <sheetView tabSelected="1" workbookViewId="0">
      <pane ySplit="9" topLeftCell="A10" activePane="bottomLeft" state="frozen"/>
      <selection pane="bottomLeft" activeCell="A4" sqref="A4"/>
    </sheetView>
  </sheetViews>
  <sheetFormatPr defaultRowHeight="12.75" x14ac:dyDescent="0.35"/>
  <cols>
    <col min="1" max="1" width="6.53125" customWidth="1"/>
    <col min="2" max="2" width="4.33203125" customWidth="1"/>
    <col min="3" max="3" width="4.53125" customWidth="1"/>
    <col min="4" max="4" width="5.1328125" customWidth="1"/>
    <col min="5" max="5" width="3.1328125" customWidth="1"/>
    <col min="6" max="6" width="5.6640625" customWidth="1"/>
    <col min="7" max="7" width="4.46484375" customWidth="1"/>
    <col min="8" max="8" width="4.33203125" customWidth="1"/>
    <col min="9" max="9" width="3.33203125" customWidth="1"/>
    <col min="10" max="10" width="4" customWidth="1"/>
    <col min="11" max="11" width="3.86328125" customWidth="1"/>
    <col min="12" max="12" width="4.33203125" customWidth="1"/>
    <col min="13" max="13" width="3.33203125" customWidth="1"/>
    <col min="14" max="14" width="4" customWidth="1"/>
    <col min="15" max="15" width="3.33203125" customWidth="1"/>
    <col min="16" max="16" width="4.6640625" customWidth="1"/>
    <col min="17" max="17" width="5.1328125" customWidth="1"/>
    <col min="18" max="18" width="5" customWidth="1"/>
    <col min="19" max="19" width="4" customWidth="1"/>
    <col min="20" max="20" width="6" customWidth="1"/>
    <col min="21" max="21" width="4.33203125" customWidth="1"/>
  </cols>
  <sheetData>
    <row r="1" spans="1:21" ht="15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x14ac:dyDescent="0.35">
      <c r="O2" t="s">
        <v>23</v>
      </c>
      <c r="S2" s="188">
        <v>2022</v>
      </c>
      <c r="T2" s="188"/>
    </row>
    <row r="3" spans="1:21" x14ac:dyDescent="0.35">
      <c r="A3" t="s">
        <v>43</v>
      </c>
      <c r="B3" s="41"/>
      <c r="C3" s="7"/>
      <c r="D3" s="7"/>
      <c r="E3" s="7"/>
      <c r="H3" s="33"/>
      <c r="I3" s="33"/>
      <c r="O3" t="s">
        <v>20</v>
      </c>
      <c r="U3" s="33" t="s">
        <v>33</v>
      </c>
    </row>
    <row r="4" spans="1:21" x14ac:dyDescent="0.35">
      <c r="O4" t="s">
        <v>21</v>
      </c>
      <c r="T4" s="189">
        <v>43165</v>
      </c>
      <c r="U4" s="189"/>
    </row>
    <row r="5" spans="1:21" x14ac:dyDescent="0.35">
      <c r="A5" t="s">
        <v>13</v>
      </c>
      <c r="C5" s="33"/>
      <c r="I5" s="33"/>
      <c r="O5" t="s">
        <v>22</v>
      </c>
    </row>
    <row r="6" spans="1:21" ht="13.15" thickBot="1" x14ac:dyDescent="0.4"/>
    <row r="7" spans="1:21" ht="13.5" thickBot="1" x14ac:dyDescent="0.45">
      <c r="A7" s="152" t="s">
        <v>1</v>
      </c>
      <c r="B7" s="155" t="s">
        <v>10</v>
      </c>
      <c r="C7" s="158" t="s">
        <v>2</v>
      </c>
      <c r="D7" s="136" t="s">
        <v>19</v>
      </c>
      <c r="E7" s="137"/>
      <c r="F7" s="142" t="s">
        <v>24</v>
      </c>
      <c r="G7" s="143"/>
      <c r="H7" s="165" t="s">
        <v>11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  <c r="T7" s="9"/>
      <c r="U7" s="10"/>
    </row>
    <row r="8" spans="1:21" ht="12.75" customHeight="1" x14ac:dyDescent="0.4">
      <c r="A8" s="153"/>
      <c r="B8" s="156"/>
      <c r="C8" s="159"/>
      <c r="D8" s="138"/>
      <c r="E8" s="139"/>
      <c r="F8" s="144"/>
      <c r="G8" s="145"/>
      <c r="H8" s="148" t="s">
        <v>3</v>
      </c>
      <c r="I8" s="149"/>
      <c r="J8" s="131" t="s">
        <v>7</v>
      </c>
      <c r="K8" s="132"/>
      <c r="L8" s="178" t="s">
        <v>6</v>
      </c>
      <c r="M8" s="179"/>
      <c r="N8" s="179"/>
      <c r="O8" s="180"/>
      <c r="P8" s="168"/>
      <c r="Q8" s="169"/>
      <c r="R8" s="161" t="s">
        <v>8</v>
      </c>
      <c r="S8" s="162"/>
      <c r="T8" s="131" t="s">
        <v>9</v>
      </c>
      <c r="U8" s="132"/>
    </row>
    <row r="9" spans="1:21" ht="13.5" thickBot="1" x14ac:dyDescent="0.45">
      <c r="A9" s="154"/>
      <c r="B9" s="157"/>
      <c r="C9" s="160"/>
      <c r="D9" s="140"/>
      <c r="E9" s="141"/>
      <c r="F9" s="146"/>
      <c r="G9" s="147"/>
      <c r="H9" s="150"/>
      <c r="I9" s="151"/>
      <c r="J9" s="133"/>
      <c r="K9" s="134"/>
      <c r="L9" s="174" t="s">
        <v>4</v>
      </c>
      <c r="M9" s="175"/>
      <c r="N9" s="176" t="s">
        <v>5</v>
      </c>
      <c r="O9" s="177"/>
      <c r="P9" s="173" t="s">
        <v>26</v>
      </c>
      <c r="Q9" s="134"/>
      <c r="R9" s="163"/>
      <c r="S9" s="164"/>
      <c r="T9" s="133"/>
      <c r="U9" s="134"/>
    </row>
    <row r="10" spans="1:21" ht="13.15" thickBot="1" x14ac:dyDescent="0.4">
      <c r="A10" s="34">
        <v>44562</v>
      </c>
      <c r="B10" s="2"/>
      <c r="C10" s="2"/>
      <c r="D10" s="112">
        <f>SUM(H10:S10)</f>
        <v>330.44</v>
      </c>
      <c r="E10" s="113"/>
      <c r="F10" s="114">
        <v>1502.09</v>
      </c>
      <c r="G10" s="115"/>
      <c r="H10" s="116">
        <v>21.78</v>
      </c>
      <c r="I10" s="117"/>
      <c r="J10" s="110">
        <v>93.13</v>
      </c>
      <c r="K10" s="115"/>
      <c r="L10" s="190">
        <v>105</v>
      </c>
      <c r="M10" s="191"/>
      <c r="N10" s="110">
        <v>69.900000000000006</v>
      </c>
      <c r="O10" s="115"/>
      <c r="P10" s="110">
        <v>25.61</v>
      </c>
      <c r="Q10" s="115"/>
      <c r="R10" s="190">
        <v>15.02</v>
      </c>
      <c r="S10" s="191"/>
      <c r="T10" s="121">
        <f>F10-D10</f>
        <v>1171.6499999999999</v>
      </c>
      <c r="U10" s="122"/>
    </row>
    <row r="11" spans="1:21" ht="13.15" thickBot="1" x14ac:dyDescent="0.4">
      <c r="A11" s="8">
        <v>44576</v>
      </c>
      <c r="B11" s="1"/>
      <c r="C11" s="1"/>
      <c r="D11" s="124">
        <f>SUM(H11:S11)</f>
        <v>304.83</v>
      </c>
      <c r="E11" s="125"/>
      <c r="F11" s="126">
        <v>1502.09</v>
      </c>
      <c r="G11" s="123"/>
      <c r="H11" s="127">
        <v>21.78</v>
      </c>
      <c r="I11" s="128"/>
      <c r="J11" s="121">
        <v>93.13</v>
      </c>
      <c r="K11" s="123"/>
      <c r="L11" s="116">
        <v>105</v>
      </c>
      <c r="M11" s="117"/>
      <c r="N11" s="121">
        <v>69.900000000000006</v>
      </c>
      <c r="O11" s="123"/>
      <c r="P11" s="121"/>
      <c r="Q11" s="123"/>
      <c r="R11" s="116">
        <v>15.02</v>
      </c>
      <c r="S11" s="117"/>
      <c r="T11" s="121">
        <f>F11-D11</f>
        <v>1197.26</v>
      </c>
      <c r="U11" s="122"/>
    </row>
    <row r="12" spans="1:21" ht="13.15" thickBot="1" x14ac:dyDescent="0.4">
      <c r="A12" s="4"/>
      <c r="B12" s="1"/>
      <c r="C12" s="1"/>
      <c r="D12" s="124"/>
      <c r="E12" s="125"/>
      <c r="F12" s="126"/>
      <c r="G12" s="123"/>
      <c r="H12" s="127"/>
      <c r="I12" s="128"/>
      <c r="J12" s="121"/>
      <c r="K12" s="123"/>
      <c r="L12" s="116"/>
      <c r="M12" s="117"/>
      <c r="N12" s="121"/>
      <c r="O12" s="123"/>
      <c r="P12" s="121"/>
      <c r="Q12" s="123"/>
      <c r="R12" s="116"/>
      <c r="S12" s="117"/>
      <c r="T12" s="121"/>
      <c r="U12" s="122"/>
    </row>
    <row r="13" spans="1:21" ht="13.15" thickBot="1" x14ac:dyDescent="0.4">
      <c r="A13" s="4"/>
      <c r="B13" s="1"/>
      <c r="C13" s="1"/>
      <c r="D13" s="124"/>
      <c r="E13" s="125"/>
      <c r="F13" s="126"/>
      <c r="G13" s="123"/>
      <c r="H13" s="127"/>
      <c r="I13" s="128"/>
      <c r="J13" s="121"/>
      <c r="K13" s="123"/>
      <c r="L13" s="116"/>
      <c r="M13" s="117"/>
      <c r="N13" s="121"/>
      <c r="O13" s="123"/>
      <c r="P13" s="121"/>
      <c r="Q13" s="123"/>
      <c r="R13" s="116"/>
      <c r="S13" s="117"/>
      <c r="T13" s="121"/>
      <c r="U13" s="122"/>
    </row>
    <row r="14" spans="1:21" ht="13.15" thickBot="1" x14ac:dyDescent="0.4">
      <c r="A14" s="5"/>
      <c r="B14" s="3"/>
      <c r="C14" s="3"/>
      <c r="D14" s="124"/>
      <c r="E14" s="125"/>
      <c r="F14" s="126"/>
      <c r="G14" s="123"/>
      <c r="H14" s="127"/>
      <c r="I14" s="128"/>
      <c r="J14" s="121"/>
      <c r="K14" s="123"/>
      <c r="L14" s="116"/>
      <c r="M14" s="117"/>
      <c r="N14" s="121"/>
      <c r="O14" s="123"/>
      <c r="P14" s="121"/>
      <c r="Q14" s="123"/>
      <c r="R14" s="116"/>
      <c r="S14" s="117"/>
      <c r="T14" s="121"/>
      <c r="U14" s="122"/>
    </row>
    <row r="15" spans="1:21" ht="22.5" customHeight="1" thickBot="1" x14ac:dyDescent="0.45">
      <c r="A15" s="16" t="s">
        <v>14</v>
      </c>
      <c r="B15" s="15"/>
      <c r="C15" s="15"/>
      <c r="D15" s="118">
        <f>SUM(D10:E11)</f>
        <v>635.27</v>
      </c>
      <c r="E15" s="119"/>
      <c r="F15" s="118">
        <f>SUM(F10:G11)</f>
        <v>3004.18</v>
      </c>
      <c r="G15" s="119"/>
      <c r="H15" s="118">
        <f>SUM(H10:I11)</f>
        <v>43.56</v>
      </c>
      <c r="I15" s="119"/>
      <c r="J15" s="118">
        <f>SUM(J10:K11)</f>
        <v>186.26</v>
      </c>
      <c r="K15" s="119"/>
      <c r="L15" s="118">
        <f>SUM(L10:M11)</f>
        <v>210</v>
      </c>
      <c r="M15" s="119"/>
      <c r="N15" s="118">
        <f>SUM(N10:O11)</f>
        <v>139.80000000000001</v>
      </c>
      <c r="O15" s="119"/>
      <c r="P15" s="118">
        <f>SUM(P10:Q11)</f>
        <v>25.61</v>
      </c>
      <c r="Q15" s="119"/>
      <c r="R15" s="118">
        <f>SUM(R10:S11)</f>
        <v>30.04</v>
      </c>
      <c r="S15" s="119"/>
      <c r="T15" s="118">
        <f>SUM(T10:U11)</f>
        <v>2368.91</v>
      </c>
      <c r="U15" s="119"/>
    </row>
    <row r="16" spans="1:21" ht="13.15" thickBot="1" x14ac:dyDescent="0.4">
      <c r="A16" s="34">
        <v>44594</v>
      </c>
      <c r="B16" s="2"/>
      <c r="C16" s="2"/>
      <c r="D16" s="112">
        <f>SUM(H16:S16)</f>
        <v>323.27</v>
      </c>
      <c r="E16" s="113"/>
      <c r="F16" s="114">
        <v>1502.09</v>
      </c>
      <c r="G16" s="115"/>
      <c r="H16" s="116">
        <v>21.78</v>
      </c>
      <c r="I16" s="117"/>
      <c r="J16" s="110">
        <v>93.13</v>
      </c>
      <c r="K16" s="115"/>
      <c r="L16" s="190">
        <v>98</v>
      </c>
      <c r="M16" s="191"/>
      <c r="N16" s="110">
        <v>69.73</v>
      </c>
      <c r="O16" s="115"/>
      <c r="P16" s="110">
        <v>25.61</v>
      </c>
      <c r="Q16" s="115"/>
      <c r="R16" s="190">
        <v>15.02</v>
      </c>
      <c r="S16" s="191"/>
      <c r="T16" s="121">
        <f>F16-D16</f>
        <v>1178.82</v>
      </c>
      <c r="U16" s="122"/>
    </row>
    <row r="17" spans="1:21" ht="13.15" thickBot="1" x14ac:dyDescent="0.4">
      <c r="A17" s="8">
        <v>43146</v>
      </c>
      <c r="B17" s="1"/>
      <c r="C17" s="1"/>
      <c r="D17" s="112">
        <f>SUM(H17:S17)</f>
        <v>297.65999999999997</v>
      </c>
      <c r="E17" s="113"/>
      <c r="F17" s="114">
        <v>1502.09</v>
      </c>
      <c r="G17" s="115"/>
      <c r="H17" s="116">
        <v>21.78</v>
      </c>
      <c r="I17" s="117"/>
      <c r="J17" s="110">
        <v>93.13</v>
      </c>
      <c r="K17" s="115"/>
      <c r="L17" s="116">
        <v>98</v>
      </c>
      <c r="M17" s="117"/>
      <c r="N17" s="110">
        <v>69.73</v>
      </c>
      <c r="O17" s="115"/>
      <c r="P17" s="110"/>
      <c r="Q17" s="115"/>
      <c r="R17" s="116">
        <v>15.02</v>
      </c>
      <c r="S17" s="117"/>
      <c r="T17" s="110">
        <f>F17-D17</f>
        <v>1204.4299999999998</v>
      </c>
      <c r="U17" s="111"/>
    </row>
    <row r="18" spans="1:21" ht="13.15" thickBot="1" x14ac:dyDescent="0.4">
      <c r="A18" s="4"/>
      <c r="B18" s="1"/>
      <c r="C18" s="1"/>
      <c r="D18" s="112"/>
      <c r="E18" s="113"/>
      <c r="F18" s="114"/>
      <c r="G18" s="115"/>
      <c r="H18" s="116"/>
      <c r="I18" s="117"/>
      <c r="J18" s="110"/>
      <c r="K18" s="115"/>
      <c r="L18" s="116"/>
      <c r="M18" s="117"/>
      <c r="N18" s="110"/>
      <c r="O18" s="115"/>
      <c r="P18" s="110"/>
      <c r="Q18" s="115"/>
      <c r="R18" s="116"/>
      <c r="S18" s="117"/>
      <c r="T18" s="110"/>
      <c r="U18" s="111"/>
    </row>
    <row r="19" spans="1:21" ht="13.15" thickBot="1" x14ac:dyDescent="0.4">
      <c r="A19" s="4"/>
      <c r="B19" s="1"/>
      <c r="C19" s="1"/>
      <c r="D19" s="112"/>
      <c r="E19" s="113"/>
      <c r="F19" s="114"/>
      <c r="G19" s="115"/>
      <c r="H19" s="116"/>
      <c r="I19" s="117"/>
      <c r="J19" s="110"/>
      <c r="K19" s="115"/>
      <c r="L19" s="116"/>
      <c r="M19" s="117"/>
      <c r="N19" s="110"/>
      <c r="O19" s="115"/>
      <c r="P19" s="110"/>
      <c r="Q19" s="115"/>
      <c r="R19" s="116"/>
      <c r="S19" s="117"/>
      <c r="T19" s="110"/>
      <c r="U19" s="111"/>
    </row>
    <row r="20" spans="1:21" ht="13.15" thickBot="1" x14ac:dyDescent="0.4">
      <c r="A20" s="5"/>
      <c r="B20" s="3"/>
      <c r="C20" s="3"/>
      <c r="D20" s="112"/>
      <c r="E20" s="113"/>
      <c r="F20" s="114"/>
      <c r="G20" s="115"/>
      <c r="H20" s="116"/>
      <c r="I20" s="117"/>
      <c r="J20" s="110"/>
      <c r="K20" s="115"/>
      <c r="L20" s="116"/>
      <c r="M20" s="117"/>
      <c r="N20" s="110"/>
      <c r="O20" s="115"/>
      <c r="P20" s="110"/>
      <c r="Q20" s="115"/>
      <c r="R20" s="116"/>
      <c r="S20" s="117"/>
      <c r="T20" s="110"/>
      <c r="U20" s="111"/>
    </row>
    <row r="21" spans="1:21" ht="21.4" thickBot="1" x14ac:dyDescent="0.45">
      <c r="A21" s="17" t="s">
        <v>14</v>
      </c>
      <c r="B21" s="18"/>
      <c r="C21" s="18"/>
      <c r="D21" s="104">
        <f>SUM(D16:E17)</f>
        <v>620.92999999999995</v>
      </c>
      <c r="E21" s="105"/>
      <c r="F21" s="104">
        <f>SUM(F16:G17)</f>
        <v>3004.18</v>
      </c>
      <c r="G21" s="105"/>
      <c r="H21" s="104">
        <f>SUM(H16:I17)</f>
        <v>43.56</v>
      </c>
      <c r="I21" s="105"/>
      <c r="J21" s="104">
        <f>SUM(J16:K17)</f>
        <v>186.26</v>
      </c>
      <c r="K21" s="105"/>
      <c r="L21" s="104">
        <f>SUM(L16:M17)</f>
        <v>196</v>
      </c>
      <c r="M21" s="105"/>
      <c r="N21" s="104">
        <f>SUM(N16:O17)</f>
        <v>139.46</v>
      </c>
      <c r="O21" s="105"/>
      <c r="P21" s="104">
        <f>SUM(P16:Q17)</f>
        <v>25.61</v>
      </c>
      <c r="Q21" s="105"/>
      <c r="R21" s="104">
        <f>SUM(R16:S17)</f>
        <v>30.04</v>
      </c>
      <c r="S21" s="105"/>
      <c r="T21" s="104">
        <f>SUM(T16:U17)</f>
        <v>2383.25</v>
      </c>
      <c r="U21" s="105"/>
    </row>
    <row r="22" spans="1:21" ht="13.15" thickBot="1" x14ac:dyDescent="0.4">
      <c r="A22" s="25">
        <v>43160</v>
      </c>
      <c r="B22" s="2"/>
      <c r="C22" s="2"/>
      <c r="D22" s="112">
        <f>SUM(H22:S22)</f>
        <v>323.27</v>
      </c>
      <c r="E22" s="113"/>
      <c r="F22" s="114">
        <v>1502.09</v>
      </c>
      <c r="G22" s="115"/>
      <c r="H22" s="116">
        <v>21.78</v>
      </c>
      <c r="I22" s="117"/>
      <c r="J22" s="110">
        <v>93.13</v>
      </c>
      <c r="K22" s="115"/>
      <c r="L22" s="116">
        <v>98</v>
      </c>
      <c r="M22" s="117"/>
      <c r="N22" s="110">
        <v>69.73</v>
      </c>
      <c r="O22" s="115"/>
      <c r="P22" s="110">
        <v>25.61</v>
      </c>
      <c r="Q22" s="115"/>
      <c r="R22" s="116">
        <v>15.02</v>
      </c>
      <c r="S22" s="117"/>
      <c r="T22" s="110">
        <f>F22-D22</f>
        <v>1178.82</v>
      </c>
      <c r="U22" s="111"/>
    </row>
    <row r="23" spans="1:21" ht="13.15" thickBot="1" x14ac:dyDescent="0.4">
      <c r="A23" s="42">
        <v>43174</v>
      </c>
      <c r="B23" s="1"/>
      <c r="C23" s="1"/>
      <c r="D23" s="112">
        <f>SUM(H23:S23)</f>
        <v>319.07</v>
      </c>
      <c r="E23" s="113"/>
      <c r="F23" s="114">
        <v>1587.71</v>
      </c>
      <c r="G23" s="115"/>
      <c r="H23" s="116">
        <v>23.02</v>
      </c>
      <c r="I23" s="117"/>
      <c r="J23" s="110">
        <v>98.44</v>
      </c>
      <c r="K23" s="115"/>
      <c r="L23" s="116">
        <v>108</v>
      </c>
      <c r="M23" s="117"/>
      <c r="N23" s="110">
        <v>73.73</v>
      </c>
      <c r="O23" s="115"/>
      <c r="P23" s="110"/>
      <c r="Q23" s="115"/>
      <c r="R23" s="116">
        <v>15.88</v>
      </c>
      <c r="S23" s="117"/>
      <c r="T23" s="110">
        <f>F23-D23</f>
        <v>1268.6400000000001</v>
      </c>
      <c r="U23" s="111"/>
    </row>
    <row r="24" spans="1:21" ht="13.15" thickBot="1" x14ac:dyDescent="0.4">
      <c r="A24" s="4"/>
      <c r="B24" s="1"/>
      <c r="C24" s="1"/>
      <c r="D24" s="112"/>
      <c r="E24" s="113"/>
      <c r="F24" s="114"/>
      <c r="G24" s="115"/>
      <c r="H24" s="116"/>
      <c r="I24" s="117"/>
      <c r="J24" s="110"/>
      <c r="K24" s="115"/>
      <c r="L24" s="116"/>
      <c r="M24" s="117"/>
      <c r="N24" s="110"/>
      <c r="O24" s="115"/>
      <c r="P24" s="110"/>
      <c r="Q24" s="115"/>
      <c r="R24" s="116"/>
      <c r="S24" s="117"/>
      <c r="T24" s="110"/>
      <c r="U24" s="111"/>
    </row>
    <row r="25" spans="1:21" ht="13.15" thickBot="1" x14ac:dyDescent="0.4">
      <c r="A25" s="4"/>
      <c r="B25" s="1"/>
      <c r="C25" s="1"/>
      <c r="D25" s="112"/>
      <c r="E25" s="113"/>
      <c r="F25" s="114"/>
      <c r="G25" s="115"/>
      <c r="H25" s="116"/>
      <c r="I25" s="117"/>
      <c r="J25" s="110"/>
      <c r="K25" s="115"/>
      <c r="L25" s="116"/>
      <c r="M25" s="117"/>
      <c r="N25" s="110"/>
      <c r="O25" s="115"/>
      <c r="P25" s="110"/>
      <c r="Q25" s="115"/>
      <c r="R25" s="116"/>
      <c r="S25" s="117"/>
      <c r="T25" s="110"/>
      <c r="U25" s="111"/>
    </row>
    <row r="26" spans="1:21" ht="13.15" thickBot="1" x14ac:dyDescent="0.4">
      <c r="A26" s="5"/>
      <c r="B26" s="3"/>
      <c r="C26" s="3"/>
      <c r="D26" s="112"/>
      <c r="E26" s="113"/>
      <c r="F26" s="114"/>
      <c r="G26" s="115"/>
      <c r="H26" s="116"/>
      <c r="I26" s="117"/>
      <c r="J26" s="110"/>
      <c r="K26" s="115"/>
      <c r="L26" s="116"/>
      <c r="M26" s="117"/>
      <c r="N26" s="110"/>
      <c r="O26" s="115"/>
      <c r="P26" s="110"/>
      <c r="Q26" s="115"/>
      <c r="R26" s="116"/>
      <c r="S26" s="117"/>
      <c r="T26" s="110"/>
      <c r="U26" s="111"/>
    </row>
    <row r="27" spans="1:21" ht="21" thickBot="1" x14ac:dyDescent="0.4">
      <c r="A27" s="17" t="s">
        <v>14</v>
      </c>
      <c r="B27" s="18"/>
      <c r="C27" s="18"/>
      <c r="D27" s="192">
        <f>SUM(D22:E23)</f>
        <v>642.33999999999992</v>
      </c>
      <c r="E27" s="193"/>
      <c r="F27" s="192">
        <f>SUM(F22:G23)</f>
        <v>3089.8</v>
      </c>
      <c r="G27" s="193"/>
      <c r="H27" s="192">
        <f>SUM(H22:I23)</f>
        <v>44.8</v>
      </c>
      <c r="I27" s="193"/>
      <c r="J27" s="192">
        <f>SUM(J22:K23)</f>
        <v>191.57</v>
      </c>
      <c r="K27" s="193"/>
      <c r="L27" s="192">
        <f>SUM(L22:M23)</f>
        <v>206</v>
      </c>
      <c r="M27" s="193"/>
      <c r="N27" s="192">
        <f>SUM(N22:O23)</f>
        <v>143.46</v>
      </c>
      <c r="O27" s="193"/>
      <c r="P27" s="192">
        <f>SUM(P22:Q23)</f>
        <v>25.61</v>
      </c>
      <c r="Q27" s="193"/>
      <c r="R27" s="192">
        <f>SUM(R22:S23)</f>
        <v>30.9</v>
      </c>
      <c r="S27" s="193"/>
      <c r="T27" s="192">
        <f>SUM(T22:U23)</f>
        <v>2447.46</v>
      </c>
      <c r="U27" s="193"/>
    </row>
    <row r="28" spans="1:21" ht="21.75" customHeight="1" thickBot="1" x14ac:dyDescent="0.4">
      <c r="A28" s="19" t="s">
        <v>15</v>
      </c>
      <c r="B28" s="20"/>
      <c r="C28" s="20"/>
      <c r="D28" s="106">
        <f>D27+D21+D15</f>
        <v>1898.54</v>
      </c>
      <c r="E28" s="107"/>
      <c r="F28" s="106">
        <f>F27+F21+F15</f>
        <v>9098.16</v>
      </c>
      <c r="G28" s="107"/>
      <c r="H28" s="106">
        <f>H27+H21+H15</f>
        <v>131.92000000000002</v>
      </c>
      <c r="I28" s="107"/>
      <c r="J28" s="106">
        <f>J27+J21+J15</f>
        <v>564.08999999999992</v>
      </c>
      <c r="K28" s="107"/>
      <c r="L28" s="106">
        <f>L27+L21+L15</f>
        <v>612</v>
      </c>
      <c r="M28" s="107"/>
      <c r="N28" s="106">
        <f>N27+N21+N15</f>
        <v>422.72</v>
      </c>
      <c r="O28" s="107"/>
      <c r="P28" s="106">
        <f>P27+P21+P15</f>
        <v>76.83</v>
      </c>
      <c r="Q28" s="107"/>
      <c r="R28" s="106">
        <f>R27+R21+R15</f>
        <v>90.97999999999999</v>
      </c>
      <c r="S28" s="107"/>
      <c r="T28" s="106">
        <f>T27+T21+T15</f>
        <v>7199.62</v>
      </c>
      <c r="U28" s="107"/>
    </row>
    <row r="29" spans="1:21" ht="13.5" thickTop="1" thickBot="1" x14ac:dyDescent="0.4">
      <c r="A29" s="43">
        <v>44652</v>
      </c>
      <c r="B29" s="1"/>
      <c r="C29" s="1"/>
      <c r="D29" s="124">
        <f>SUM(H29:S29)</f>
        <v>344.68</v>
      </c>
      <c r="E29" s="125"/>
      <c r="F29" s="126">
        <v>1587.71</v>
      </c>
      <c r="G29" s="123"/>
      <c r="H29" s="127">
        <v>23.02</v>
      </c>
      <c r="I29" s="128"/>
      <c r="J29" s="121">
        <v>98.44</v>
      </c>
      <c r="K29" s="123"/>
      <c r="L29" s="116">
        <v>108</v>
      </c>
      <c r="M29" s="117"/>
      <c r="N29" s="121">
        <v>73.73</v>
      </c>
      <c r="O29" s="123"/>
      <c r="P29" s="121">
        <v>25.61</v>
      </c>
      <c r="Q29" s="123"/>
      <c r="R29" s="116">
        <v>15.88</v>
      </c>
      <c r="S29" s="117"/>
      <c r="T29" s="121">
        <f>F29-D29</f>
        <v>1243.03</v>
      </c>
      <c r="U29" s="122"/>
    </row>
    <row r="30" spans="1:21" ht="13.15" thickBot="1" x14ac:dyDescent="0.4">
      <c r="A30" s="8">
        <v>43205</v>
      </c>
      <c r="B30" s="1"/>
      <c r="C30" s="1"/>
      <c r="D30" s="124">
        <f>SUM(H30:S30)</f>
        <v>319.07</v>
      </c>
      <c r="E30" s="125"/>
      <c r="F30" s="126">
        <v>1587.71</v>
      </c>
      <c r="G30" s="123"/>
      <c r="H30" s="127">
        <v>23.02</v>
      </c>
      <c r="I30" s="128"/>
      <c r="J30" s="121">
        <v>98.44</v>
      </c>
      <c r="K30" s="123"/>
      <c r="L30" s="116">
        <v>108</v>
      </c>
      <c r="M30" s="117"/>
      <c r="N30" s="121">
        <v>73.73</v>
      </c>
      <c r="O30" s="123"/>
      <c r="P30" s="121"/>
      <c r="Q30" s="123"/>
      <c r="R30" s="116">
        <v>15.88</v>
      </c>
      <c r="S30" s="117"/>
      <c r="T30" s="121">
        <f>F30-D30</f>
        <v>1268.6400000000001</v>
      </c>
      <c r="U30" s="122"/>
    </row>
    <row r="31" spans="1:21" ht="13.15" thickBot="1" x14ac:dyDescent="0.4">
      <c r="A31" s="4"/>
      <c r="B31" s="1"/>
      <c r="C31" s="1"/>
      <c r="D31" s="124"/>
      <c r="E31" s="125"/>
      <c r="F31" s="126"/>
      <c r="G31" s="123"/>
      <c r="H31" s="127"/>
      <c r="I31" s="128"/>
      <c r="J31" s="121"/>
      <c r="K31" s="123"/>
      <c r="L31" s="116"/>
      <c r="M31" s="117"/>
      <c r="N31" s="121"/>
      <c r="O31" s="123"/>
      <c r="P31" s="121"/>
      <c r="Q31" s="123"/>
      <c r="R31" s="116"/>
      <c r="S31" s="117"/>
      <c r="T31" s="121"/>
      <c r="U31" s="122"/>
    </row>
    <row r="32" spans="1:21" ht="13.15" thickBot="1" x14ac:dyDescent="0.4">
      <c r="A32" s="4"/>
      <c r="B32" s="1"/>
      <c r="C32" s="1"/>
      <c r="D32" s="124"/>
      <c r="E32" s="125"/>
      <c r="F32" s="126"/>
      <c r="G32" s="123"/>
      <c r="H32" s="127"/>
      <c r="I32" s="128"/>
      <c r="J32" s="121"/>
      <c r="K32" s="123"/>
      <c r="L32" s="116"/>
      <c r="M32" s="117"/>
      <c r="N32" s="121"/>
      <c r="O32" s="123"/>
      <c r="P32" s="121"/>
      <c r="Q32" s="123"/>
      <c r="R32" s="116"/>
      <c r="S32" s="117"/>
      <c r="T32" s="121"/>
      <c r="U32" s="122"/>
    </row>
    <row r="33" spans="1:21" ht="13.15" thickBot="1" x14ac:dyDescent="0.4">
      <c r="A33" s="5"/>
      <c r="B33" s="3"/>
      <c r="C33" s="3"/>
      <c r="D33" s="124"/>
      <c r="E33" s="125"/>
      <c r="F33" s="126"/>
      <c r="G33" s="123"/>
      <c r="H33" s="127"/>
      <c r="I33" s="128"/>
      <c r="J33" s="121"/>
      <c r="K33" s="123"/>
      <c r="L33" s="116"/>
      <c r="M33" s="117"/>
      <c r="N33" s="121"/>
      <c r="O33" s="123"/>
      <c r="P33" s="121"/>
      <c r="Q33" s="123"/>
      <c r="R33" s="116"/>
      <c r="S33" s="117"/>
      <c r="T33" s="121"/>
      <c r="U33" s="122"/>
    </row>
    <row r="34" spans="1:21" ht="21.4" thickBot="1" x14ac:dyDescent="0.45">
      <c r="A34" s="17" t="s">
        <v>14</v>
      </c>
      <c r="B34" s="18"/>
      <c r="C34" s="18"/>
      <c r="D34" s="118">
        <f>SUM(D29:E31)</f>
        <v>663.75</v>
      </c>
      <c r="E34" s="119"/>
      <c r="F34" s="118">
        <f>SUM(F29:G31)</f>
        <v>3175.42</v>
      </c>
      <c r="G34" s="119"/>
      <c r="H34" s="118">
        <f>SUM(H29:I31)</f>
        <v>46.04</v>
      </c>
      <c r="I34" s="119"/>
      <c r="J34" s="118">
        <f>SUM(J29:K31)</f>
        <v>196.88</v>
      </c>
      <c r="K34" s="119"/>
      <c r="L34" s="118">
        <f>SUM(L29:M31)</f>
        <v>216</v>
      </c>
      <c r="M34" s="119"/>
      <c r="N34" s="118">
        <f>SUM(N29:O31)</f>
        <v>147.46</v>
      </c>
      <c r="O34" s="119"/>
      <c r="P34" s="118">
        <f>SUM(P29:Q31)</f>
        <v>25.61</v>
      </c>
      <c r="Q34" s="119"/>
      <c r="R34" s="118">
        <f>SUM(R29:S31)</f>
        <v>31.76</v>
      </c>
      <c r="S34" s="119"/>
      <c r="T34" s="118">
        <f>SUM(T29:U31)</f>
        <v>2511.67</v>
      </c>
      <c r="U34" s="119"/>
    </row>
    <row r="35" spans="1:21" ht="13.15" thickBot="1" x14ac:dyDescent="0.4">
      <c r="A35" s="25">
        <v>43221</v>
      </c>
      <c r="B35" s="2"/>
      <c r="C35" s="2"/>
      <c r="D35" s="112">
        <f>SUM(H35:S35)</f>
        <v>344.68</v>
      </c>
      <c r="E35" s="113"/>
      <c r="F35" s="126">
        <v>1587.71</v>
      </c>
      <c r="G35" s="123"/>
      <c r="H35" s="127">
        <v>23.02</v>
      </c>
      <c r="I35" s="128"/>
      <c r="J35" s="121">
        <v>98.44</v>
      </c>
      <c r="K35" s="123"/>
      <c r="L35" s="116">
        <v>108</v>
      </c>
      <c r="M35" s="117"/>
      <c r="N35" s="121">
        <v>73.73</v>
      </c>
      <c r="O35" s="123"/>
      <c r="P35" s="121">
        <v>25.61</v>
      </c>
      <c r="Q35" s="123"/>
      <c r="R35" s="116">
        <v>15.88</v>
      </c>
      <c r="S35" s="117"/>
      <c r="T35" s="121">
        <f>F35-D35</f>
        <v>1243.03</v>
      </c>
      <c r="U35" s="122"/>
    </row>
    <row r="36" spans="1:21" ht="13.15" thickBot="1" x14ac:dyDescent="0.4">
      <c r="A36" s="46">
        <v>43235</v>
      </c>
      <c r="B36" s="1"/>
      <c r="C36" s="1"/>
      <c r="D36" s="112">
        <f>SUM(H36:S36)</f>
        <v>319.07</v>
      </c>
      <c r="E36" s="113"/>
      <c r="F36" s="126">
        <v>1587.71</v>
      </c>
      <c r="G36" s="123"/>
      <c r="H36" s="127">
        <v>23.02</v>
      </c>
      <c r="I36" s="128"/>
      <c r="J36" s="121">
        <v>98.44</v>
      </c>
      <c r="K36" s="123"/>
      <c r="L36" s="116">
        <v>108</v>
      </c>
      <c r="M36" s="117"/>
      <c r="N36" s="121">
        <v>73.73</v>
      </c>
      <c r="O36" s="123"/>
      <c r="P36" s="121"/>
      <c r="Q36" s="123"/>
      <c r="R36" s="116">
        <v>15.88</v>
      </c>
      <c r="S36" s="117"/>
      <c r="T36" s="121">
        <f>F36-D36</f>
        <v>1268.6400000000001</v>
      </c>
      <c r="U36" s="122"/>
    </row>
    <row r="37" spans="1:21" ht="13.15" thickBot="1" x14ac:dyDescent="0.4">
      <c r="A37" s="4"/>
      <c r="B37" s="1"/>
      <c r="C37" s="1"/>
      <c r="D37" s="112"/>
      <c r="E37" s="113"/>
      <c r="F37" s="114"/>
      <c r="G37" s="115"/>
      <c r="H37" s="116"/>
      <c r="I37" s="117"/>
      <c r="J37" s="110"/>
      <c r="K37" s="115"/>
      <c r="L37" s="116"/>
      <c r="M37" s="117"/>
      <c r="N37" s="110"/>
      <c r="O37" s="115"/>
      <c r="P37" s="110"/>
      <c r="Q37" s="115"/>
      <c r="R37" s="116"/>
      <c r="S37" s="117"/>
      <c r="T37" s="110"/>
      <c r="U37" s="111"/>
    </row>
    <row r="38" spans="1:21" ht="13.15" thickBot="1" x14ac:dyDescent="0.4">
      <c r="A38" s="4"/>
      <c r="B38" s="1"/>
      <c r="C38" s="1"/>
      <c r="D38" s="112"/>
      <c r="E38" s="113"/>
      <c r="F38" s="114"/>
      <c r="G38" s="115"/>
      <c r="H38" s="116"/>
      <c r="I38" s="117"/>
      <c r="J38" s="110"/>
      <c r="K38" s="115"/>
      <c r="L38" s="116"/>
      <c r="M38" s="117"/>
      <c r="N38" s="110"/>
      <c r="O38" s="115"/>
      <c r="P38" s="110"/>
      <c r="Q38" s="115"/>
      <c r="R38" s="116"/>
      <c r="S38" s="117"/>
      <c r="T38" s="110"/>
      <c r="U38" s="111"/>
    </row>
    <row r="39" spans="1:21" ht="13.15" thickBot="1" x14ac:dyDescent="0.4">
      <c r="A39" s="5"/>
      <c r="B39" s="3"/>
      <c r="C39" s="3"/>
      <c r="D39" s="112"/>
      <c r="E39" s="113"/>
      <c r="F39" s="114"/>
      <c r="G39" s="115"/>
      <c r="H39" s="116"/>
      <c r="I39" s="117"/>
      <c r="J39" s="110"/>
      <c r="K39" s="115"/>
      <c r="L39" s="116"/>
      <c r="M39" s="117"/>
      <c r="N39" s="110"/>
      <c r="O39" s="115"/>
      <c r="P39" s="110"/>
      <c r="Q39" s="115"/>
      <c r="R39" s="116"/>
      <c r="S39" s="117"/>
      <c r="T39" s="110"/>
      <c r="U39" s="111"/>
    </row>
    <row r="40" spans="1:21" ht="21.4" thickBot="1" x14ac:dyDescent="0.45">
      <c r="A40" s="17" t="s">
        <v>14</v>
      </c>
      <c r="B40" s="18"/>
      <c r="C40" s="18"/>
      <c r="D40" s="104">
        <f>SUM(D35:E36)</f>
        <v>663.75</v>
      </c>
      <c r="E40" s="105"/>
      <c r="F40" s="104">
        <f>SUM(F35:G36)</f>
        <v>3175.42</v>
      </c>
      <c r="G40" s="105"/>
      <c r="H40" s="104">
        <f>SUM(H35:I36)</f>
        <v>46.04</v>
      </c>
      <c r="I40" s="105"/>
      <c r="J40" s="104">
        <f>SUM(J35:K36)</f>
        <v>196.88</v>
      </c>
      <c r="K40" s="105"/>
      <c r="L40" s="104">
        <f>SUM(L35:M36)</f>
        <v>216</v>
      </c>
      <c r="M40" s="105"/>
      <c r="N40" s="104">
        <f>SUM(N35:O36)</f>
        <v>147.46</v>
      </c>
      <c r="O40" s="105"/>
      <c r="P40" s="104">
        <f>SUM(P35:Q36)</f>
        <v>25.61</v>
      </c>
      <c r="Q40" s="105"/>
      <c r="R40" s="104">
        <f>SUM(R35:S36)</f>
        <v>31.76</v>
      </c>
      <c r="S40" s="105"/>
      <c r="T40" s="104">
        <f>SUM(T35:U36)</f>
        <v>2511.67</v>
      </c>
      <c r="U40" s="105"/>
    </row>
    <row r="41" spans="1:21" ht="13.15" thickBot="1" x14ac:dyDescent="0.4">
      <c r="A41" s="25">
        <v>43252</v>
      </c>
      <c r="B41" s="2"/>
      <c r="C41" s="2"/>
      <c r="D41" s="112">
        <f>SUM(H41:S41)</f>
        <v>344.67691500000001</v>
      </c>
      <c r="E41" s="113"/>
      <c r="F41" s="126">
        <v>1587.71</v>
      </c>
      <c r="G41" s="123"/>
      <c r="H41" s="127">
        <f>F41*0.0145</f>
        <v>23.021795000000001</v>
      </c>
      <c r="I41" s="128"/>
      <c r="J41" s="121">
        <f>F41*0.062</f>
        <v>98.438019999999995</v>
      </c>
      <c r="K41" s="123"/>
      <c r="L41" s="116">
        <v>108</v>
      </c>
      <c r="M41" s="117"/>
      <c r="N41" s="121">
        <v>73.73</v>
      </c>
      <c r="O41" s="123"/>
      <c r="P41" s="121">
        <v>25.61</v>
      </c>
      <c r="Q41" s="123"/>
      <c r="R41" s="116">
        <f>F41*0.01</f>
        <v>15.8771</v>
      </c>
      <c r="S41" s="117"/>
      <c r="T41" s="121">
        <f>F41-D41</f>
        <v>1243.033085</v>
      </c>
      <c r="U41" s="122"/>
    </row>
    <row r="42" spans="1:21" ht="13.15" thickBot="1" x14ac:dyDescent="0.4">
      <c r="A42" s="8">
        <v>43266</v>
      </c>
      <c r="B42" s="1"/>
      <c r="C42" s="1"/>
      <c r="D42" s="112">
        <f>SUM(H42:S42)</f>
        <v>319.06691499999999</v>
      </c>
      <c r="E42" s="113"/>
      <c r="F42" s="126">
        <v>1587.71</v>
      </c>
      <c r="G42" s="123"/>
      <c r="H42" s="127">
        <f>F42*0.0145</f>
        <v>23.021795000000001</v>
      </c>
      <c r="I42" s="128"/>
      <c r="J42" s="121">
        <f>F42*0.062</f>
        <v>98.438019999999995</v>
      </c>
      <c r="K42" s="123"/>
      <c r="L42" s="116">
        <v>108</v>
      </c>
      <c r="M42" s="117"/>
      <c r="N42" s="121">
        <v>73.73</v>
      </c>
      <c r="O42" s="123"/>
      <c r="P42" s="121"/>
      <c r="Q42" s="123"/>
      <c r="R42" s="116">
        <f>F42*0.01</f>
        <v>15.8771</v>
      </c>
      <c r="S42" s="117"/>
      <c r="T42" s="121">
        <f>F42-D42</f>
        <v>1268.6430850000002</v>
      </c>
      <c r="U42" s="122"/>
    </row>
    <row r="43" spans="1:21" ht="13.15" thickBot="1" x14ac:dyDescent="0.4">
      <c r="A43" s="4"/>
      <c r="B43" s="1"/>
      <c r="C43" s="1"/>
      <c r="D43" s="112"/>
      <c r="E43" s="113"/>
      <c r="F43" s="114"/>
      <c r="G43" s="115"/>
      <c r="H43" s="116"/>
      <c r="I43" s="117"/>
      <c r="J43" s="110"/>
      <c r="K43" s="115"/>
      <c r="L43" s="116"/>
      <c r="M43" s="117"/>
      <c r="N43" s="110"/>
      <c r="O43" s="115"/>
      <c r="P43" s="110"/>
      <c r="Q43" s="115"/>
      <c r="R43" s="116"/>
      <c r="S43" s="117"/>
      <c r="T43" s="110"/>
      <c r="U43" s="111"/>
    </row>
    <row r="44" spans="1:21" ht="13.15" thickBot="1" x14ac:dyDescent="0.4">
      <c r="A44" s="4"/>
      <c r="B44" s="1"/>
      <c r="C44" s="1"/>
      <c r="D44" s="112"/>
      <c r="E44" s="113"/>
      <c r="F44" s="114"/>
      <c r="G44" s="115"/>
      <c r="H44" s="116"/>
      <c r="I44" s="117"/>
      <c r="J44" s="110"/>
      <c r="K44" s="115"/>
      <c r="L44" s="116"/>
      <c r="M44" s="117"/>
      <c r="N44" s="110"/>
      <c r="O44" s="115"/>
      <c r="P44" s="110"/>
      <c r="Q44" s="115"/>
      <c r="R44" s="116"/>
      <c r="S44" s="117"/>
      <c r="T44" s="110"/>
      <c r="U44" s="111"/>
    </row>
    <row r="45" spans="1:21" ht="13.15" thickBot="1" x14ac:dyDescent="0.4">
      <c r="A45" s="5"/>
      <c r="B45" s="3"/>
      <c r="C45" s="3"/>
      <c r="D45" s="112"/>
      <c r="E45" s="113"/>
      <c r="F45" s="114"/>
      <c r="G45" s="115"/>
      <c r="H45" s="116"/>
      <c r="I45" s="117"/>
      <c r="J45" s="110"/>
      <c r="K45" s="115"/>
      <c r="L45" s="116"/>
      <c r="M45" s="117"/>
      <c r="N45" s="110"/>
      <c r="O45" s="115"/>
      <c r="P45" s="110"/>
      <c r="Q45" s="115"/>
      <c r="R45" s="116"/>
      <c r="S45" s="117"/>
      <c r="T45" s="110"/>
      <c r="U45" s="111"/>
    </row>
    <row r="46" spans="1:21" ht="21" thickBot="1" x14ac:dyDescent="0.4">
      <c r="A46" s="17" t="s">
        <v>14</v>
      </c>
      <c r="B46" s="18"/>
      <c r="C46" s="18"/>
      <c r="D46" s="192">
        <f>SUM(D41:E42)</f>
        <v>663.74383</v>
      </c>
      <c r="E46" s="193"/>
      <c r="F46" s="192">
        <f>SUM(F41:G42)</f>
        <v>3175.42</v>
      </c>
      <c r="G46" s="193"/>
      <c r="H46" s="192">
        <f>SUM(H41:I42)</f>
        <v>46.043590000000002</v>
      </c>
      <c r="I46" s="193"/>
      <c r="J46" s="192">
        <f>SUM(J41:K42)</f>
        <v>196.87603999999999</v>
      </c>
      <c r="K46" s="193"/>
      <c r="L46" s="192">
        <f>SUM(L41:M42)</f>
        <v>216</v>
      </c>
      <c r="M46" s="193"/>
      <c r="N46" s="192">
        <f>SUM(N41:O42)</f>
        <v>147.46</v>
      </c>
      <c r="O46" s="193"/>
      <c r="P46" s="192">
        <f>SUM(P41:Q42)</f>
        <v>25.61</v>
      </c>
      <c r="Q46" s="193"/>
      <c r="R46" s="192">
        <f>SUM(R41:S42)</f>
        <v>31.754200000000001</v>
      </c>
      <c r="S46" s="193"/>
      <c r="T46" s="192">
        <f>SUM(T41:U42)</f>
        <v>2511.6761700000002</v>
      </c>
      <c r="U46" s="193"/>
    </row>
    <row r="47" spans="1:21" ht="16.5" customHeight="1" thickBot="1" x14ac:dyDescent="0.4">
      <c r="A47" s="19" t="s">
        <v>16</v>
      </c>
      <c r="B47" s="20"/>
      <c r="C47" s="20"/>
      <c r="D47" s="106">
        <f>D46+D40+D34</f>
        <v>1991.2438299999999</v>
      </c>
      <c r="E47" s="107"/>
      <c r="F47" s="106">
        <f>F46+F40+F34</f>
        <v>9526.26</v>
      </c>
      <c r="G47" s="107"/>
      <c r="H47" s="106">
        <f>H46+H40+H34</f>
        <v>138.12359000000001</v>
      </c>
      <c r="I47" s="107"/>
      <c r="J47" s="106">
        <f>J46+J40+J34</f>
        <v>590.63603999999998</v>
      </c>
      <c r="K47" s="107"/>
      <c r="L47" s="106">
        <f>L46+L40+L34</f>
        <v>648</v>
      </c>
      <c r="M47" s="107"/>
      <c r="N47" s="106">
        <f>N46+N40+N34</f>
        <v>442.38</v>
      </c>
      <c r="O47" s="107"/>
      <c r="P47" s="106">
        <f>P46+P40+P34</f>
        <v>76.83</v>
      </c>
      <c r="Q47" s="107"/>
      <c r="R47" s="106">
        <f>R46+R40+R34</f>
        <v>95.274200000000008</v>
      </c>
      <c r="S47" s="107"/>
      <c r="T47" s="106">
        <f>T46+T40+T34</f>
        <v>7535.0161700000008</v>
      </c>
      <c r="U47" s="107"/>
    </row>
    <row r="48" spans="1:21" ht="16.5" customHeight="1" thickTop="1" thickBot="1" x14ac:dyDescent="0.4">
      <c r="A48" s="21" t="s">
        <v>17</v>
      </c>
      <c r="B48" s="22"/>
      <c r="C48" s="22"/>
      <c r="D48" s="97">
        <f>D47+D28</f>
        <v>3889.7838299999999</v>
      </c>
      <c r="E48" s="98"/>
      <c r="F48" s="97">
        <f>F47+F28</f>
        <v>18624.419999999998</v>
      </c>
      <c r="G48" s="98"/>
      <c r="H48" s="97">
        <f>H47+H28</f>
        <v>270.04358999999999</v>
      </c>
      <c r="I48" s="98"/>
      <c r="J48" s="97">
        <f>J47+J28</f>
        <v>1154.72604</v>
      </c>
      <c r="K48" s="98"/>
      <c r="L48" s="102">
        <f>L47+L28</f>
        <v>1260</v>
      </c>
      <c r="M48" s="103"/>
      <c r="N48" s="97">
        <f>N47+N28</f>
        <v>865.1</v>
      </c>
      <c r="O48" s="98"/>
      <c r="P48" s="97">
        <f>P47+P28</f>
        <v>153.66</v>
      </c>
      <c r="Q48" s="98"/>
      <c r="R48" s="97">
        <f>R47+R28</f>
        <v>186.2542</v>
      </c>
      <c r="S48" s="98"/>
      <c r="T48" s="97">
        <f>T47+T28</f>
        <v>14734.636170000002</v>
      </c>
      <c r="U48" s="98"/>
    </row>
    <row r="49" spans="1:21" ht="16.5" customHeight="1" thickTop="1" x14ac:dyDescent="0.35">
      <c r="A49" s="37"/>
      <c r="B49" s="37"/>
      <c r="C49" s="3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ht="16.5" customHeight="1" x14ac:dyDescent="0.35">
      <c r="A50" s="37"/>
      <c r="B50" s="37"/>
      <c r="C50" s="3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1:21" ht="16.5" customHeight="1" x14ac:dyDescent="0.35">
      <c r="A51" s="37"/>
      <c r="B51" s="37"/>
      <c r="C51" s="3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ht="13.15" thickBot="1" x14ac:dyDescent="0.4"/>
    <row r="53" spans="1:21" ht="13.5" thickBot="1" x14ac:dyDescent="0.45">
      <c r="A53" s="152" t="s">
        <v>1</v>
      </c>
      <c r="B53" s="155" t="s">
        <v>10</v>
      </c>
      <c r="C53" s="158" t="s">
        <v>2</v>
      </c>
      <c r="D53" s="136" t="s">
        <v>19</v>
      </c>
      <c r="E53" s="137"/>
      <c r="F53" s="142" t="s">
        <v>24</v>
      </c>
      <c r="G53" s="143"/>
      <c r="H53" s="165" t="s">
        <v>11</v>
      </c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7"/>
      <c r="T53" s="9"/>
      <c r="U53" s="10"/>
    </row>
    <row r="54" spans="1:21" ht="13.15" x14ac:dyDescent="0.4">
      <c r="A54" s="153"/>
      <c r="B54" s="156"/>
      <c r="C54" s="159"/>
      <c r="D54" s="138"/>
      <c r="E54" s="139"/>
      <c r="F54" s="144"/>
      <c r="G54" s="145"/>
      <c r="H54" s="148" t="s">
        <v>3</v>
      </c>
      <c r="I54" s="149"/>
      <c r="J54" s="131" t="s">
        <v>7</v>
      </c>
      <c r="K54" s="132"/>
      <c r="L54" s="178" t="s">
        <v>6</v>
      </c>
      <c r="M54" s="179"/>
      <c r="N54" s="179"/>
      <c r="O54" s="180"/>
      <c r="P54" s="168"/>
      <c r="Q54" s="169"/>
      <c r="R54" s="161" t="s">
        <v>8</v>
      </c>
      <c r="S54" s="162"/>
      <c r="T54" s="131" t="s">
        <v>9</v>
      </c>
      <c r="U54" s="132"/>
    </row>
    <row r="55" spans="1:21" ht="13.5" thickBot="1" x14ac:dyDescent="0.45">
      <c r="A55" s="154"/>
      <c r="B55" s="157"/>
      <c r="C55" s="160"/>
      <c r="D55" s="140"/>
      <c r="E55" s="141"/>
      <c r="F55" s="146"/>
      <c r="G55" s="147"/>
      <c r="H55" s="150"/>
      <c r="I55" s="151"/>
      <c r="J55" s="133"/>
      <c r="K55" s="134"/>
      <c r="L55" s="174" t="s">
        <v>4</v>
      </c>
      <c r="M55" s="175"/>
      <c r="N55" s="176" t="s">
        <v>5</v>
      </c>
      <c r="O55" s="177"/>
      <c r="P55" s="173" t="s">
        <v>26</v>
      </c>
      <c r="Q55" s="134"/>
      <c r="R55" s="163"/>
      <c r="S55" s="164"/>
      <c r="T55" s="133"/>
      <c r="U55" s="134"/>
    </row>
    <row r="56" spans="1:21" ht="13.15" thickBot="1" x14ac:dyDescent="0.4">
      <c r="A56" s="8">
        <v>43282</v>
      </c>
      <c r="B56" s="1"/>
      <c r="C56" s="1"/>
      <c r="D56" s="124">
        <f>SUM(H56:S56)</f>
        <v>344.67691500000001</v>
      </c>
      <c r="E56" s="125"/>
      <c r="F56" s="126">
        <v>1587.71</v>
      </c>
      <c r="G56" s="123"/>
      <c r="H56" s="127">
        <f>F56*0.0145</f>
        <v>23.021795000000001</v>
      </c>
      <c r="I56" s="128"/>
      <c r="J56" s="121">
        <f>F56*0.062</f>
        <v>98.438019999999995</v>
      </c>
      <c r="K56" s="123"/>
      <c r="L56" s="116">
        <v>108</v>
      </c>
      <c r="M56" s="117"/>
      <c r="N56" s="121">
        <v>73.73</v>
      </c>
      <c r="O56" s="123"/>
      <c r="P56" s="121">
        <v>25.61</v>
      </c>
      <c r="Q56" s="123"/>
      <c r="R56" s="116">
        <f>F56*0.01</f>
        <v>15.8771</v>
      </c>
      <c r="S56" s="117"/>
      <c r="T56" s="121">
        <f>F56-D56</f>
        <v>1243.033085</v>
      </c>
      <c r="U56" s="122"/>
    </row>
    <row r="57" spans="1:21" ht="13.15" thickBot="1" x14ac:dyDescent="0.4">
      <c r="A57" s="8">
        <v>43296</v>
      </c>
      <c r="B57" s="1"/>
      <c r="C57" s="1"/>
      <c r="D57" s="124">
        <f>SUM(H57:S57)</f>
        <v>319.06691499999999</v>
      </c>
      <c r="E57" s="125"/>
      <c r="F57" s="126">
        <v>1587.71</v>
      </c>
      <c r="G57" s="123"/>
      <c r="H57" s="127">
        <f>F57*0.0145</f>
        <v>23.021795000000001</v>
      </c>
      <c r="I57" s="128"/>
      <c r="J57" s="121">
        <f>F57*0.062</f>
        <v>98.438019999999995</v>
      </c>
      <c r="K57" s="123"/>
      <c r="L57" s="116">
        <v>108</v>
      </c>
      <c r="M57" s="117"/>
      <c r="N57" s="121">
        <v>73.73</v>
      </c>
      <c r="O57" s="123"/>
      <c r="P57" s="121"/>
      <c r="Q57" s="123"/>
      <c r="R57" s="116">
        <f>F57*0.01</f>
        <v>15.8771</v>
      </c>
      <c r="S57" s="117"/>
      <c r="T57" s="121">
        <f>F57-D57</f>
        <v>1268.6430850000002</v>
      </c>
      <c r="U57" s="122"/>
    </row>
    <row r="58" spans="1:21" ht="13.15" thickBot="1" x14ac:dyDescent="0.4">
      <c r="A58" s="4"/>
      <c r="B58" s="1"/>
      <c r="C58" s="1"/>
      <c r="D58" s="124"/>
      <c r="E58" s="125"/>
      <c r="F58" s="126"/>
      <c r="G58" s="123"/>
      <c r="H58" s="127"/>
      <c r="I58" s="128"/>
      <c r="J58" s="121"/>
      <c r="K58" s="123"/>
      <c r="L58" s="116"/>
      <c r="M58" s="117"/>
      <c r="N58" s="121"/>
      <c r="O58" s="123"/>
      <c r="P58" s="121"/>
      <c r="Q58" s="123"/>
      <c r="R58" s="116"/>
      <c r="S58" s="117"/>
      <c r="T58" s="121"/>
      <c r="U58" s="122"/>
    </row>
    <row r="59" spans="1:21" ht="13.15" thickBot="1" x14ac:dyDescent="0.4">
      <c r="A59" s="4"/>
      <c r="B59" s="1"/>
      <c r="C59" s="1"/>
      <c r="D59" s="124"/>
      <c r="E59" s="125"/>
      <c r="F59" s="126"/>
      <c r="G59" s="123"/>
      <c r="H59" s="127"/>
      <c r="I59" s="128"/>
      <c r="J59" s="121"/>
      <c r="K59" s="123"/>
      <c r="L59" s="116"/>
      <c r="M59" s="117"/>
      <c r="N59" s="121"/>
      <c r="O59" s="123"/>
      <c r="P59" s="121"/>
      <c r="Q59" s="123"/>
      <c r="R59" s="116"/>
      <c r="S59" s="117"/>
      <c r="T59" s="121"/>
      <c r="U59" s="122"/>
    </row>
    <row r="60" spans="1:21" ht="13.15" thickBot="1" x14ac:dyDescent="0.4">
      <c r="A60" s="5"/>
      <c r="B60" s="3"/>
      <c r="C60" s="3"/>
      <c r="D60" s="124"/>
      <c r="E60" s="125"/>
      <c r="F60" s="126"/>
      <c r="G60" s="123"/>
      <c r="H60" s="127"/>
      <c r="I60" s="128"/>
      <c r="J60" s="121"/>
      <c r="K60" s="123"/>
      <c r="L60" s="116"/>
      <c r="M60" s="117"/>
      <c r="N60" s="121"/>
      <c r="O60" s="123"/>
      <c r="P60" s="121"/>
      <c r="Q60" s="123"/>
      <c r="R60" s="116"/>
      <c r="S60" s="117"/>
      <c r="T60" s="121"/>
      <c r="U60" s="122"/>
    </row>
    <row r="61" spans="1:21" ht="21.4" thickBot="1" x14ac:dyDescent="0.45">
      <c r="A61" s="16" t="s">
        <v>14</v>
      </c>
      <c r="B61" s="15"/>
      <c r="C61" s="15"/>
      <c r="D61" s="118">
        <f>SUM(D56:E57)</f>
        <v>663.74383</v>
      </c>
      <c r="E61" s="119"/>
      <c r="F61" s="118">
        <f>SUM(F56:G57)</f>
        <v>3175.42</v>
      </c>
      <c r="G61" s="119"/>
      <c r="H61" s="118">
        <f>SUM(H56:I57)</f>
        <v>46.043590000000002</v>
      </c>
      <c r="I61" s="119"/>
      <c r="J61" s="118">
        <f>SUM(J56:K57)</f>
        <v>196.87603999999999</v>
      </c>
      <c r="K61" s="119"/>
      <c r="L61" s="118">
        <f>SUM(L56:M57)</f>
        <v>216</v>
      </c>
      <c r="M61" s="119"/>
      <c r="N61" s="118">
        <f>SUM(N56:O57)</f>
        <v>147.46</v>
      </c>
      <c r="O61" s="119"/>
      <c r="P61" s="118">
        <f>SUM(P56:Q57)</f>
        <v>25.61</v>
      </c>
      <c r="Q61" s="119"/>
      <c r="R61" s="118">
        <f>SUM(R56:S57)</f>
        <v>31.754200000000001</v>
      </c>
      <c r="S61" s="119"/>
      <c r="T61" s="118">
        <f>SUM(T56:U57)</f>
        <v>2511.6761700000002</v>
      </c>
      <c r="U61" s="119"/>
    </row>
    <row r="62" spans="1:21" ht="13.15" thickBot="1" x14ac:dyDescent="0.4">
      <c r="A62" s="44">
        <v>43313</v>
      </c>
      <c r="B62" s="2"/>
      <c r="C62" s="2"/>
      <c r="D62" s="112">
        <f>SUM(H62:S62)</f>
        <v>0</v>
      </c>
      <c r="E62" s="113"/>
      <c r="F62" s="126"/>
      <c r="G62" s="123"/>
      <c r="H62" s="127"/>
      <c r="I62" s="128"/>
      <c r="J62" s="121"/>
      <c r="K62" s="123"/>
      <c r="L62" s="116"/>
      <c r="M62" s="117"/>
      <c r="N62" s="121"/>
      <c r="O62" s="123"/>
      <c r="P62" s="121"/>
      <c r="Q62" s="123"/>
      <c r="R62" s="116"/>
      <c r="S62" s="117"/>
      <c r="T62" s="121">
        <f>F62-D62</f>
        <v>0</v>
      </c>
      <c r="U62" s="122"/>
    </row>
    <row r="63" spans="1:21" ht="13.15" thickBot="1" x14ac:dyDescent="0.4">
      <c r="A63" s="44">
        <v>43327</v>
      </c>
      <c r="B63" s="1"/>
      <c r="C63" s="1"/>
      <c r="D63" s="112">
        <f>SUM(H63:S63)</f>
        <v>0</v>
      </c>
      <c r="E63" s="113"/>
      <c r="F63" s="126"/>
      <c r="G63" s="123"/>
      <c r="H63" s="127"/>
      <c r="I63" s="128"/>
      <c r="J63" s="121"/>
      <c r="K63" s="123"/>
      <c r="L63" s="116"/>
      <c r="M63" s="117"/>
      <c r="N63" s="121"/>
      <c r="O63" s="123"/>
      <c r="P63" s="121"/>
      <c r="Q63" s="123"/>
      <c r="R63" s="116"/>
      <c r="S63" s="117"/>
      <c r="T63" s="121">
        <f>F63-D63</f>
        <v>0</v>
      </c>
      <c r="U63" s="122"/>
    </row>
    <row r="64" spans="1:21" ht="13.15" thickBot="1" x14ac:dyDescent="0.4">
      <c r="A64" s="4"/>
      <c r="B64" s="1"/>
      <c r="C64" s="1"/>
      <c r="D64" s="112"/>
      <c r="E64" s="113"/>
      <c r="F64" s="114"/>
      <c r="G64" s="115"/>
      <c r="H64" s="116"/>
      <c r="I64" s="117"/>
      <c r="J64" s="110"/>
      <c r="K64" s="115"/>
      <c r="L64" s="116"/>
      <c r="M64" s="117"/>
      <c r="N64" s="110"/>
      <c r="O64" s="115"/>
      <c r="P64" s="110"/>
      <c r="Q64" s="115"/>
      <c r="R64" s="116"/>
      <c r="S64" s="117"/>
      <c r="T64" s="110"/>
      <c r="U64" s="111"/>
    </row>
    <row r="65" spans="1:21" ht="13.15" thickBot="1" x14ac:dyDescent="0.4">
      <c r="A65" s="4"/>
      <c r="B65" s="1"/>
      <c r="C65" s="1"/>
      <c r="D65" s="112"/>
      <c r="E65" s="113"/>
      <c r="F65" s="114"/>
      <c r="G65" s="115"/>
      <c r="H65" s="116"/>
      <c r="I65" s="117"/>
      <c r="J65" s="110"/>
      <c r="K65" s="115"/>
      <c r="L65" s="116"/>
      <c r="M65" s="117"/>
      <c r="N65" s="110"/>
      <c r="O65" s="115"/>
      <c r="P65" s="110"/>
      <c r="Q65" s="115"/>
      <c r="R65" s="116"/>
      <c r="S65" s="117"/>
      <c r="T65" s="110"/>
      <c r="U65" s="111"/>
    </row>
    <row r="66" spans="1:21" ht="13.15" thickBot="1" x14ac:dyDescent="0.4">
      <c r="A66" s="5"/>
      <c r="B66" s="3"/>
      <c r="C66" s="3"/>
      <c r="D66" s="112"/>
      <c r="E66" s="113"/>
      <c r="F66" s="114"/>
      <c r="G66" s="115"/>
      <c r="H66" s="116"/>
      <c r="I66" s="117"/>
      <c r="J66" s="110"/>
      <c r="K66" s="115"/>
      <c r="L66" s="116"/>
      <c r="M66" s="117"/>
      <c r="N66" s="110"/>
      <c r="O66" s="115"/>
      <c r="P66" s="110"/>
      <c r="Q66" s="115"/>
      <c r="R66" s="116"/>
      <c r="S66" s="117"/>
      <c r="T66" s="110"/>
      <c r="U66" s="111"/>
    </row>
    <row r="67" spans="1:21" ht="21.4" thickBot="1" x14ac:dyDescent="0.45">
      <c r="A67" s="17" t="s">
        <v>14</v>
      </c>
      <c r="B67" s="18"/>
      <c r="C67" s="18"/>
      <c r="D67" s="104">
        <f>SUM(D62:E63)</f>
        <v>0</v>
      </c>
      <c r="E67" s="105"/>
      <c r="F67" s="104">
        <f>SUM(F62:G63)</f>
        <v>0</v>
      </c>
      <c r="G67" s="105"/>
      <c r="H67" s="104">
        <f>SUM(H62:I63)</f>
        <v>0</v>
      </c>
      <c r="I67" s="105"/>
      <c r="J67" s="104">
        <f>SUM(J62:K63)</f>
        <v>0</v>
      </c>
      <c r="K67" s="105"/>
      <c r="L67" s="104">
        <f>SUM(L62:M63)</f>
        <v>0</v>
      </c>
      <c r="M67" s="105"/>
      <c r="N67" s="104">
        <f>SUM(N62:O63)</f>
        <v>0</v>
      </c>
      <c r="O67" s="105"/>
      <c r="P67" s="104">
        <f>SUM(P62:Q63)</f>
        <v>0</v>
      </c>
      <c r="Q67" s="105"/>
      <c r="R67" s="104">
        <f>SUM(R62:S63)</f>
        <v>0</v>
      </c>
      <c r="S67" s="105"/>
      <c r="T67" s="104">
        <f>SUM(T62:U63)</f>
        <v>0</v>
      </c>
      <c r="U67" s="105"/>
    </row>
    <row r="68" spans="1:21" ht="13.15" thickBot="1" x14ac:dyDescent="0.4">
      <c r="A68" s="34">
        <v>43344</v>
      </c>
      <c r="B68" s="2"/>
      <c r="C68" s="2"/>
      <c r="D68" s="112">
        <f>SUM(H68:S68)</f>
        <v>0</v>
      </c>
      <c r="E68" s="113"/>
      <c r="F68" s="126"/>
      <c r="G68" s="123"/>
      <c r="H68" s="127"/>
      <c r="I68" s="128"/>
      <c r="J68" s="121"/>
      <c r="K68" s="123"/>
      <c r="L68" s="116"/>
      <c r="M68" s="117"/>
      <c r="N68" s="121"/>
      <c r="O68" s="123"/>
      <c r="P68" s="121"/>
      <c r="Q68" s="123"/>
      <c r="R68" s="116"/>
      <c r="S68" s="117"/>
      <c r="T68" s="121">
        <f>F68-D68</f>
        <v>0</v>
      </c>
      <c r="U68" s="122"/>
    </row>
    <row r="69" spans="1:21" ht="13.15" thickBot="1" x14ac:dyDescent="0.4">
      <c r="A69" s="47">
        <v>43358</v>
      </c>
      <c r="B69" s="1"/>
      <c r="C69" s="1"/>
      <c r="D69" s="112">
        <f>SUM(H69:S69)</f>
        <v>0</v>
      </c>
      <c r="E69" s="113"/>
      <c r="F69" s="126"/>
      <c r="G69" s="123"/>
      <c r="H69" s="127"/>
      <c r="I69" s="128"/>
      <c r="J69" s="121"/>
      <c r="K69" s="123"/>
      <c r="L69" s="116"/>
      <c r="M69" s="117"/>
      <c r="N69" s="121"/>
      <c r="O69" s="123"/>
      <c r="P69" s="121"/>
      <c r="Q69" s="123"/>
      <c r="R69" s="116"/>
      <c r="S69" s="117"/>
      <c r="T69" s="121">
        <f>F69-D69</f>
        <v>0</v>
      </c>
      <c r="U69" s="122"/>
    </row>
    <row r="70" spans="1:21" ht="13.15" thickBot="1" x14ac:dyDescent="0.4">
      <c r="A70" s="4"/>
      <c r="B70" s="1"/>
      <c r="C70" s="1"/>
      <c r="D70" s="112"/>
      <c r="E70" s="113"/>
      <c r="F70" s="114"/>
      <c r="G70" s="115"/>
      <c r="H70" s="116"/>
      <c r="I70" s="117"/>
      <c r="J70" s="110"/>
      <c r="K70" s="115"/>
      <c r="L70" s="116"/>
      <c r="M70" s="117"/>
      <c r="N70" s="110"/>
      <c r="O70" s="115"/>
      <c r="P70" s="110"/>
      <c r="Q70" s="115"/>
      <c r="R70" s="116"/>
      <c r="S70" s="117"/>
      <c r="T70" s="110"/>
      <c r="U70" s="111"/>
    </row>
    <row r="71" spans="1:21" ht="13.15" thickBot="1" x14ac:dyDescent="0.4">
      <c r="A71" s="4"/>
      <c r="B71" s="1"/>
      <c r="C71" s="1"/>
      <c r="D71" s="112"/>
      <c r="E71" s="113"/>
      <c r="F71" s="114"/>
      <c r="G71" s="115"/>
      <c r="H71" s="116"/>
      <c r="I71" s="117"/>
      <c r="J71" s="110"/>
      <c r="K71" s="115"/>
      <c r="L71" s="116"/>
      <c r="M71" s="117"/>
      <c r="N71" s="110"/>
      <c r="O71" s="115"/>
      <c r="P71" s="110"/>
      <c r="Q71" s="115"/>
      <c r="R71" s="116"/>
      <c r="S71" s="117"/>
      <c r="T71" s="110"/>
      <c r="U71" s="111"/>
    </row>
    <row r="72" spans="1:21" ht="13.15" thickBot="1" x14ac:dyDescent="0.4">
      <c r="A72" s="5"/>
      <c r="B72" s="3"/>
      <c r="C72" s="3"/>
      <c r="D72" s="112"/>
      <c r="E72" s="113"/>
      <c r="F72" s="114"/>
      <c r="G72" s="115"/>
      <c r="H72" s="116"/>
      <c r="I72" s="117"/>
      <c r="J72" s="110"/>
      <c r="K72" s="115"/>
      <c r="L72" s="116"/>
      <c r="M72" s="117"/>
      <c r="N72" s="110"/>
      <c r="O72" s="115"/>
      <c r="P72" s="110"/>
      <c r="Q72" s="115"/>
      <c r="R72" s="116"/>
      <c r="S72" s="117"/>
      <c r="T72" s="110"/>
      <c r="U72" s="111"/>
    </row>
    <row r="73" spans="1:21" ht="21.4" thickBot="1" x14ac:dyDescent="0.45">
      <c r="A73" s="17" t="s">
        <v>14</v>
      </c>
      <c r="B73" s="18"/>
      <c r="C73" s="18"/>
      <c r="D73" s="104">
        <f>SUM(D68:E69)</f>
        <v>0</v>
      </c>
      <c r="E73" s="105"/>
      <c r="F73" s="104">
        <f>SUM(F68:G69)</f>
        <v>0</v>
      </c>
      <c r="G73" s="105"/>
      <c r="H73" s="104">
        <f>SUM(H68:I69)</f>
        <v>0</v>
      </c>
      <c r="I73" s="105"/>
      <c r="J73" s="104">
        <f>SUM(J68:K69)</f>
        <v>0</v>
      </c>
      <c r="K73" s="105"/>
      <c r="L73" s="104">
        <f>SUM(L68:M69)</f>
        <v>0</v>
      </c>
      <c r="M73" s="105"/>
      <c r="N73" s="104">
        <f>SUM(N68:O69)</f>
        <v>0</v>
      </c>
      <c r="O73" s="105"/>
      <c r="P73" s="104">
        <f>SUM(P68:Q69)</f>
        <v>0</v>
      </c>
      <c r="Q73" s="105"/>
      <c r="R73" s="104">
        <f>SUM(R68:S69)</f>
        <v>0</v>
      </c>
      <c r="S73" s="105"/>
      <c r="T73" s="104">
        <f>SUM(T68:U69)</f>
        <v>0</v>
      </c>
      <c r="U73" s="105"/>
    </row>
    <row r="74" spans="1:21" ht="13.15" thickBot="1" x14ac:dyDescent="0.4">
      <c r="A74" s="19" t="s">
        <v>34</v>
      </c>
      <c r="B74" s="20"/>
      <c r="C74" s="20"/>
      <c r="D74" s="108">
        <f>D61+D67+D73</f>
        <v>663.74383</v>
      </c>
      <c r="E74" s="109"/>
      <c r="F74" s="108">
        <f>F73+F67+F61</f>
        <v>3175.42</v>
      </c>
      <c r="G74" s="109"/>
      <c r="H74" s="108">
        <f>H61+H67+H73</f>
        <v>46.043590000000002</v>
      </c>
      <c r="I74" s="109"/>
      <c r="J74" s="108">
        <f>J61+J67+J73</f>
        <v>196.87603999999999</v>
      </c>
      <c r="K74" s="109"/>
      <c r="L74" s="108">
        <f>L61+L67+L73</f>
        <v>216</v>
      </c>
      <c r="M74" s="109"/>
      <c r="N74" s="108">
        <f>N61+N67+N73</f>
        <v>147.46</v>
      </c>
      <c r="O74" s="109"/>
      <c r="P74" s="108">
        <f>P61+P67+P73</f>
        <v>25.61</v>
      </c>
      <c r="Q74" s="109"/>
      <c r="R74" s="108">
        <f>R61+R67+R73</f>
        <v>31.754200000000001</v>
      </c>
      <c r="S74" s="109"/>
      <c r="T74" s="108">
        <f>T61+T67+T73</f>
        <v>2511.6761700000002</v>
      </c>
      <c r="U74" s="109"/>
    </row>
    <row r="75" spans="1:21" ht="13.5" thickTop="1" thickBot="1" x14ac:dyDescent="0.4">
      <c r="A75" s="32">
        <v>43374</v>
      </c>
      <c r="B75" s="1"/>
      <c r="C75" s="1"/>
      <c r="D75" s="124">
        <f>SUM(H75:S75)</f>
        <v>0</v>
      </c>
      <c r="E75" s="125"/>
      <c r="F75" s="126"/>
      <c r="G75" s="123"/>
      <c r="H75" s="127"/>
      <c r="I75" s="128"/>
      <c r="J75" s="121"/>
      <c r="K75" s="123"/>
      <c r="L75" s="116"/>
      <c r="M75" s="117"/>
      <c r="N75" s="121"/>
      <c r="O75" s="123"/>
      <c r="P75" s="121"/>
      <c r="Q75" s="123"/>
      <c r="R75" s="116"/>
      <c r="S75" s="117"/>
      <c r="T75" s="121">
        <f>F75-D75</f>
        <v>0</v>
      </c>
      <c r="U75" s="122"/>
    </row>
    <row r="76" spans="1:21" ht="13.15" thickBot="1" x14ac:dyDescent="0.4">
      <c r="A76" s="32">
        <v>43388</v>
      </c>
      <c r="B76" s="1"/>
      <c r="C76" s="1"/>
      <c r="D76" s="124">
        <f>SUM(H76:S76)</f>
        <v>0</v>
      </c>
      <c r="E76" s="125"/>
      <c r="F76" s="126"/>
      <c r="G76" s="123"/>
      <c r="H76" s="127"/>
      <c r="I76" s="128"/>
      <c r="J76" s="121"/>
      <c r="K76" s="123"/>
      <c r="L76" s="116"/>
      <c r="M76" s="117"/>
      <c r="N76" s="121"/>
      <c r="O76" s="123"/>
      <c r="P76" s="121"/>
      <c r="Q76" s="123"/>
      <c r="R76" s="116"/>
      <c r="S76" s="117"/>
      <c r="T76" s="121">
        <f>F76-D76</f>
        <v>0</v>
      </c>
      <c r="U76" s="122"/>
    </row>
    <row r="77" spans="1:21" ht="13.15" thickBot="1" x14ac:dyDescent="0.4">
      <c r="A77" s="4"/>
      <c r="B77" s="1"/>
      <c r="C77" s="1"/>
      <c r="D77" s="124"/>
      <c r="E77" s="125"/>
      <c r="F77" s="126"/>
      <c r="G77" s="123"/>
      <c r="H77" s="127"/>
      <c r="I77" s="128"/>
      <c r="J77" s="121"/>
      <c r="K77" s="123"/>
      <c r="L77" s="116"/>
      <c r="M77" s="117"/>
      <c r="N77" s="121"/>
      <c r="O77" s="123"/>
      <c r="P77" s="121"/>
      <c r="Q77" s="123"/>
      <c r="R77" s="116"/>
      <c r="S77" s="117"/>
      <c r="T77" s="121"/>
      <c r="U77" s="122"/>
    </row>
    <row r="78" spans="1:21" ht="13.15" thickBot="1" x14ac:dyDescent="0.4">
      <c r="A78" s="4"/>
      <c r="B78" s="1"/>
      <c r="C78" s="1"/>
      <c r="D78" s="124"/>
      <c r="E78" s="125"/>
      <c r="F78" s="126"/>
      <c r="G78" s="123"/>
      <c r="H78" s="127"/>
      <c r="I78" s="128"/>
      <c r="J78" s="121"/>
      <c r="K78" s="123"/>
      <c r="L78" s="116"/>
      <c r="M78" s="117"/>
      <c r="N78" s="121"/>
      <c r="O78" s="123"/>
      <c r="P78" s="121"/>
      <c r="Q78" s="123"/>
      <c r="R78" s="116"/>
      <c r="S78" s="117"/>
      <c r="T78" s="121"/>
      <c r="U78" s="122"/>
    </row>
    <row r="79" spans="1:21" ht="13.15" thickBot="1" x14ac:dyDescent="0.4">
      <c r="A79" s="5"/>
      <c r="B79" s="3"/>
      <c r="C79" s="3"/>
      <c r="D79" s="124"/>
      <c r="E79" s="125"/>
      <c r="F79" s="126"/>
      <c r="G79" s="123"/>
      <c r="H79" s="127"/>
      <c r="I79" s="128"/>
      <c r="J79" s="121"/>
      <c r="K79" s="123"/>
      <c r="L79" s="116"/>
      <c r="M79" s="117"/>
      <c r="N79" s="121"/>
      <c r="O79" s="123"/>
      <c r="P79" s="121"/>
      <c r="Q79" s="123"/>
      <c r="R79" s="116"/>
      <c r="S79" s="117"/>
      <c r="T79" s="121"/>
      <c r="U79" s="122"/>
    </row>
    <row r="80" spans="1:21" ht="21.4" thickBot="1" x14ac:dyDescent="0.45">
      <c r="A80" s="17" t="s">
        <v>14</v>
      </c>
      <c r="B80" s="18"/>
      <c r="C80" s="18"/>
      <c r="D80" s="118">
        <f>SUM(D75:E76)</f>
        <v>0</v>
      </c>
      <c r="E80" s="119"/>
      <c r="F80" s="118">
        <f>SUM(F75:G76)</f>
        <v>0</v>
      </c>
      <c r="G80" s="119"/>
      <c r="H80" s="118">
        <f>SUM(H75:I76)</f>
        <v>0</v>
      </c>
      <c r="I80" s="119"/>
      <c r="J80" s="118">
        <f>SUM(J75:K76)</f>
        <v>0</v>
      </c>
      <c r="K80" s="119"/>
      <c r="L80" s="118">
        <f>SUM(L75:M76)</f>
        <v>0</v>
      </c>
      <c r="M80" s="119"/>
      <c r="N80" s="118">
        <f>SUM(N75:O76)</f>
        <v>0</v>
      </c>
      <c r="O80" s="119"/>
      <c r="P80" s="118">
        <f>SUM(P75:Q76)</f>
        <v>0</v>
      </c>
      <c r="Q80" s="119"/>
      <c r="R80" s="118">
        <f>SUM(R75:S76)</f>
        <v>0</v>
      </c>
      <c r="S80" s="119"/>
      <c r="T80" s="118">
        <f>SUM(T75:U76)</f>
        <v>0</v>
      </c>
      <c r="U80" s="119"/>
    </row>
    <row r="81" spans="1:21" ht="13.15" thickBot="1" x14ac:dyDescent="0.4">
      <c r="A81" s="34">
        <v>43405</v>
      </c>
      <c r="B81" s="2"/>
      <c r="C81" s="2"/>
      <c r="D81" s="112">
        <f>SUM(H81:S81)</f>
        <v>0</v>
      </c>
      <c r="E81" s="113"/>
      <c r="F81" s="126"/>
      <c r="G81" s="123"/>
      <c r="H81" s="127"/>
      <c r="I81" s="128"/>
      <c r="J81" s="121"/>
      <c r="K81" s="123"/>
      <c r="L81" s="116"/>
      <c r="M81" s="117"/>
      <c r="N81" s="121"/>
      <c r="O81" s="123"/>
      <c r="P81" s="121"/>
      <c r="Q81" s="123"/>
      <c r="R81" s="116"/>
      <c r="S81" s="117"/>
      <c r="T81" s="121">
        <f>F81-D81</f>
        <v>0</v>
      </c>
      <c r="U81" s="122"/>
    </row>
    <row r="82" spans="1:21" ht="13.15" thickBot="1" x14ac:dyDescent="0.4">
      <c r="A82" s="34">
        <v>43419</v>
      </c>
      <c r="B82" s="1"/>
      <c r="C82" s="1"/>
      <c r="D82" s="112">
        <f>SUM(H82:S82)</f>
        <v>0</v>
      </c>
      <c r="E82" s="113"/>
      <c r="F82" s="126"/>
      <c r="G82" s="123"/>
      <c r="H82" s="127"/>
      <c r="I82" s="128"/>
      <c r="J82" s="121"/>
      <c r="K82" s="123"/>
      <c r="L82" s="116"/>
      <c r="M82" s="117"/>
      <c r="N82" s="121"/>
      <c r="O82" s="123"/>
      <c r="P82" s="121"/>
      <c r="Q82" s="123"/>
      <c r="R82" s="116"/>
      <c r="S82" s="117"/>
      <c r="T82" s="121">
        <f>F82-D82</f>
        <v>0</v>
      </c>
      <c r="U82" s="122"/>
    </row>
    <row r="83" spans="1:21" ht="13.15" thickBot="1" x14ac:dyDescent="0.4">
      <c r="A83" s="4"/>
      <c r="B83" s="1"/>
      <c r="C83" s="1"/>
      <c r="D83" s="112"/>
      <c r="E83" s="113"/>
      <c r="F83" s="114"/>
      <c r="G83" s="115"/>
      <c r="H83" s="116"/>
      <c r="I83" s="117"/>
      <c r="J83" s="110"/>
      <c r="K83" s="115"/>
      <c r="L83" s="116"/>
      <c r="M83" s="117"/>
      <c r="N83" s="110"/>
      <c r="O83" s="115"/>
      <c r="P83" s="110"/>
      <c r="Q83" s="115"/>
      <c r="R83" s="116"/>
      <c r="S83" s="117"/>
      <c r="T83" s="110"/>
      <c r="U83" s="111"/>
    </row>
    <row r="84" spans="1:21" ht="13.15" thickBot="1" x14ac:dyDescent="0.4">
      <c r="A84" s="4"/>
      <c r="B84" s="1"/>
      <c r="C84" s="1"/>
      <c r="D84" s="112"/>
      <c r="E84" s="113"/>
      <c r="F84" s="114"/>
      <c r="G84" s="115"/>
      <c r="H84" s="116"/>
      <c r="I84" s="117"/>
      <c r="J84" s="110"/>
      <c r="K84" s="115"/>
      <c r="L84" s="116"/>
      <c r="M84" s="117"/>
      <c r="N84" s="110"/>
      <c r="O84" s="115"/>
      <c r="P84" s="110"/>
      <c r="Q84" s="115"/>
      <c r="R84" s="116"/>
      <c r="S84" s="117"/>
      <c r="T84" s="110"/>
      <c r="U84" s="111"/>
    </row>
    <row r="85" spans="1:21" ht="13.15" thickBot="1" x14ac:dyDescent="0.4">
      <c r="A85" s="5"/>
      <c r="B85" s="3"/>
      <c r="C85" s="3"/>
      <c r="D85" s="112"/>
      <c r="E85" s="113"/>
      <c r="F85" s="114"/>
      <c r="G85" s="115"/>
      <c r="H85" s="116"/>
      <c r="I85" s="117"/>
      <c r="J85" s="110"/>
      <c r="K85" s="115"/>
      <c r="L85" s="116"/>
      <c r="M85" s="117"/>
      <c r="N85" s="110"/>
      <c r="O85" s="115"/>
      <c r="P85" s="110"/>
      <c r="Q85" s="115"/>
      <c r="R85" s="116"/>
      <c r="S85" s="117"/>
      <c r="T85" s="110"/>
      <c r="U85" s="111"/>
    </row>
    <row r="86" spans="1:21" ht="21.4" thickBot="1" x14ac:dyDescent="0.45">
      <c r="A86" s="17" t="s">
        <v>14</v>
      </c>
      <c r="B86" s="18"/>
      <c r="C86" s="18"/>
      <c r="D86" s="104">
        <f>SUM(D81:E82)</f>
        <v>0</v>
      </c>
      <c r="E86" s="105"/>
      <c r="F86" s="104">
        <f>SUM(F81:G82)</f>
        <v>0</v>
      </c>
      <c r="G86" s="105"/>
      <c r="H86" s="104">
        <f>SUM(H81:I82)</f>
        <v>0</v>
      </c>
      <c r="I86" s="105"/>
      <c r="J86" s="104">
        <f>SUM(J81:K82)</f>
        <v>0</v>
      </c>
      <c r="K86" s="105"/>
      <c r="L86" s="104">
        <f>SUM(L81:M82)</f>
        <v>0</v>
      </c>
      <c r="M86" s="105"/>
      <c r="N86" s="104">
        <f>SUM(N81:O82)</f>
        <v>0</v>
      </c>
      <c r="O86" s="105"/>
      <c r="P86" s="104">
        <f>SUM(P81:Q82)</f>
        <v>0</v>
      </c>
      <c r="Q86" s="105"/>
      <c r="R86" s="104">
        <f>SUM(R81:S82)</f>
        <v>0</v>
      </c>
      <c r="S86" s="105"/>
      <c r="T86" s="104">
        <f>SUM(T81:U82)</f>
        <v>0</v>
      </c>
      <c r="U86" s="105"/>
    </row>
    <row r="87" spans="1:21" ht="13.15" thickBot="1" x14ac:dyDescent="0.4">
      <c r="A87" s="34">
        <v>43435</v>
      </c>
      <c r="B87" s="2"/>
      <c r="C87" s="2"/>
      <c r="D87" s="112">
        <f>SUM(H87:S87)</f>
        <v>0</v>
      </c>
      <c r="E87" s="113"/>
      <c r="F87" s="114"/>
      <c r="G87" s="115"/>
      <c r="H87" s="116"/>
      <c r="I87" s="117"/>
      <c r="J87" s="110"/>
      <c r="K87" s="115"/>
      <c r="L87" s="190"/>
      <c r="M87" s="191"/>
      <c r="N87" s="110"/>
      <c r="O87" s="115"/>
      <c r="P87" s="110"/>
      <c r="Q87" s="115"/>
      <c r="R87" s="190"/>
      <c r="S87" s="191"/>
      <c r="T87" s="121">
        <f>F87-D87</f>
        <v>0</v>
      </c>
      <c r="U87" s="122"/>
    </row>
    <row r="88" spans="1:21" ht="13.15" thickBot="1" x14ac:dyDescent="0.4">
      <c r="A88" s="47">
        <v>43449</v>
      </c>
      <c r="B88" s="1"/>
      <c r="C88" s="1"/>
      <c r="D88" s="112">
        <f>SUM(H88:S88)</f>
        <v>0</v>
      </c>
      <c r="E88" s="113"/>
      <c r="F88" s="126"/>
      <c r="G88" s="123"/>
      <c r="H88" s="127"/>
      <c r="I88" s="128"/>
      <c r="J88" s="121"/>
      <c r="K88" s="123"/>
      <c r="L88" s="116"/>
      <c r="M88" s="117"/>
      <c r="N88" s="121"/>
      <c r="O88" s="123"/>
      <c r="P88" s="121"/>
      <c r="Q88" s="123"/>
      <c r="R88" s="116"/>
      <c r="S88" s="117"/>
      <c r="T88" s="121">
        <f>F88-D88</f>
        <v>0</v>
      </c>
      <c r="U88" s="122"/>
    </row>
    <row r="89" spans="1:21" ht="13.15" thickBot="1" x14ac:dyDescent="0.4">
      <c r="A89" s="4"/>
      <c r="B89" s="1"/>
      <c r="C89" s="1"/>
      <c r="D89" s="112"/>
      <c r="E89" s="113"/>
      <c r="F89" s="114"/>
      <c r="G89" s="115"/>
      <c r="H89" s="116"/>
      <c r="I89" s="117"/>
      <c r="J89" s="110"/>
      <c r="K89" s="115"/>
      <c r="L89" s="116"/>
      <c r="M89" s="117"/>
      <c r="N89" s="110"/>
      <c r="O89" s="115"/>
      <c r="P89" s="110"/>
      <c r="Q89" s="115"/>
      <c r="R89" s="116"/>
      <c r="S89" s="117"/>
      <c r="T89" s="110"/>
      <c r="U89" s="111"/>
    </row>
    <row r="90" spans="1:21" ht="13.15" thickBot="1" x14ac:dyDescent="0.4">
      <c r="A90" s="4"/>
      <c r="B90" s="1"/>
      <c r="C90" s="1"/>
      <c r="D90" s="112"/>
      <c r="E90" s="113"/>
      <c r="F90" s="114"/>
      <c r="G90" s="115"/>
      <c r="H90" s="116"/>
      <c r="I90" s="117"/>
      <c r="J90" s="110"/>
      <c r="K90" s="115"/>
      <c r="L90" s="116"/>
      <c r="M90" s="117"/>
      <c r="N90" s="110"/>
      <c r="O90" s="115"/>
      <c r="P90" s="110"/>
      <c r="Q90" s="115"/>
      <c r="R90" s="116"/>
      <c r="S90" s="117"/>
      <c r="T90" s="110"/>
      <c r="U90" s="111"/>
    </row>
    <row r="91" spans="1:21" ht="13.15" thickBot="1" x14ac:dyDescent="0.4">
      <c r="A91" s="5"/>
      <c r="B91" s="3"/>
      <c r="C91" s="3"/>
      <c r="D91" s="112"/>
      <c r="E91" s="113"/>
      <c r="F91" s="114"/>
      <c r="G91" s="115"/>
      <c r="H91" s="116"/>
      <c r="I91" s="117"/>
      <c r="J91" s="110"/>
      <c r="K91" s="115"/>
      <c r="L91" s="116"/>
      <c r="M91" s="117"/>
      <c r="N91" s="110"/>
      <c r="O91" s="115"/>
      <c r="P91" s="110"/>
      <c r="Q91" s="115"/>
      <c r="R91" s="116"/>
      <c r="S91" s="117"/>
      <c r="T91" s="110"/>
      <c r="U91" s="111"/>
    </row>
    <row r="92" spans="1:21" ht="21.4" thickBot="1" x14ac:dyDescent="0.45">
      <c r="A92" s="17" t="s">
        <v>14</v>
      </c>
      <c r="B92" s="18"/>
      <c r="C92" s="18"/>
      <c r="D92" s="104">
        <f>SUM(D87:E88)</f>
        <v>0</v>
      </c>
      <c r="E92" s="105"/>
      <c r="F92" s="104">
        <f>SUM(F87:G88)</f>
        <v>0</v>
      </c>
      <c r="G92" s="105"/>
      <c r="H92" s="104">
        <f>SUM(H87:I88)</f>
        <v>0</v>
      </c>
      <c r="I92" s="105"/>
      <c r="J92" s="104">
        <f>SUM(J87:K88)</f>
        <v>0</v>
      </c>
      <c r="K92" s="105"/>
      <c r="L92" s="104">
        <f>SUM(L87:M88)</f>
        <v>0</v>
      </c>
      <c r="M92" s="105"/>
      <c r="N92" s="104">
        <f>SUM(N87:O88)</f>
        <v>0</v>
      </c>
      <c r="O92" s="105"/>
      <c r="P92" s="104">
        <f>SUM(P87:Q88)</f>
        <v>0</v>
      </c>
      <c r="Q92" s="105"/>
      <c r="R92" s="104">
        <f>SUM(R87:S88)</f>
        <v>0</v>
      </c>
      <c r="S92" s="105"/>
      <c r="T92" s="104">
        <f>SUM(T87:U88)</f>
        <v>0</v>
      </c>
      <c r="U92" s="105"/>
    </row>
    <row r="93" spans="1:21" ht="13.5" thickBot="1" x14ac:dyDescent="0.45">
      <c r="A93" s="51" t="s">
        <v>35</v>
      </c>
      <c r="B93" s="20"/>
      <c r="C93" s="20"/>
      <c r="D93" s="106">
        <f>D92+D86+D80</f>
        <v>0</v>
      </c>
      <c r="E93" s="107"/>
      <c r="F93" s="100">
        <f>F92+F86+F80</f>
        <v>0</v>
      </c>
      <c r="G93" s="101"/>
      <c r="H93" s="100">
        <f>H92+H86+H80</f>
        <v>0</v>
      </c>
      <c r="I93" s="101"/>
      <c r="J93" s="100">
        <f>J92+J86+J80</f>
        <v>0</v>
      </c>
      <c r="K93" s="101"/>
      <c r="L93" s="100">
        <f>L92+L86+L80</f>
        <v>0</v>
      </c>
      <c r="M93" s="101"/>
      <c r="N93" s="100">
        <f>N92+N86+N80</f>
        <v>0</v>
      </c>
      <c r="O93" s="101"/>
      <c r="P93" s="100">
        <f>P92+P86+P80</f>
        <v>0</v>
      </c>
      <c r="Q93" s="101"/>
      <c r="R93" s="100">
        <f>R92+R86+R80</f>
        <v>0</v>
      </c>
      <c r="S93" s="101"/>
      <c r="T93" s="100">
        <f>T92+T86+T80</f>
        <v>0</v>
      </c>
      <c r="U93" s="101"/>
    </row>
    <row r="94" spans="1:21" ht="13.5" thickTop="1" thickBot="1" x14ac:dyDescent="0.4">
      <c r="A94" s="21" t="s">
        <v>17</v>
      </c>
      <c r="B94" s="22"/>
      <c r="C94" s="22"/>
      <c r="D94" s="97">
        <f>D93+D74</f>
        <v>663.74383</v>
      </c>
      <c r="E94" s="98"/>
      <c r="F94" s="97">
        <f>F93+F74</f>
        <v>3175.42</v>
      </c>
      <c r="G94" s="98"/>
      <c r="H94" s="97">
        <f>H93+H74</f>
        <v>46.043590000000002</v>
      </c>
      <c r="I94" s="98"/>
      <c r="J94" s="97">
        <f>J93+J74</f>
        <v>196.87603999999999</v>
      </c>
      <c r="K94" s="98"/>
      <c r="L94" s="102">
        <f>L93+L74</f>
        <v>216</v>
      </c>
      <c r="M94" s="103"/>
      <c r="N94" s="97">
        <f>N93+N74</f>
        <v>147.46</v>
      </c>
      <c r="O94" s="98"/>
      <c r="P94" s="97">
        <f>P93+P74</f>
        <v>25.61</v>
      </c>
      <c r="Q94" s="98"/>
      <c r="R94" s="97">
        <f>R93+R74</f>
        <v>31.754200000000001</v>
      </c>
      <c r="S94" s="98"/>
      <c r="T94" s="97">
        <f>T93+T74</f>
        <v>2511.6761700000002</v>
      </c>
      <c r="U94" s="98"/>
    </row>
    <row r="95" spans="1:21" ht="13.5" thickTop="1" thickBot="1" x14ac:dyDescent="0.4">
      <c r="A95" s="23" t="s">
        <v>25</v>
      </c>
      <c r="B95" s="24"/>
      <c r="C95" s="24"/>
      <c r="D95" s="186">
        <f>D94+D48</f>
        <v>4553.5276599999997</v>
      </c>
      <c r="E95" s="187"/>
      <c r="F95" s="186">
        <f>F94+F48</f>
        <v>21799.839999999997</v>
      </c>
      <c r="G95" s="187"/>
      <c r="H95" s="186">
        <f>H94+H48</f>
        <v>316.08717999999999</v>
      </c>
      <c r="I95" s="187"/>
      <c r="J95" s="186">
        <f>J94+J48</f>
        <v>1351.6020800000001</v>
      </c>
      <c r="K95" s="187"/>
      <c r="L95" s="184">
        <f>L94+L48</f>
        <v>1476</v>
      </c>
      <c r="M95" s="185"/>
      <c r="N95" s="184">
        <f>N94+N48</f>
        <v>1012.5600000000001</v>
      </c>
      <c r="O95" s="185"/>
      <c r="P95" s="186">
        <f>P94+P48</f>
        <v>179.26999999999998</v>
      </c>
      <c r="Q95" s="187"/>
      <c r="R95" s="186">
        <f>R94+R48</f>
        <v>218.00839999999999</v>
      </c>
      <c r="S95" s="187"/>
      <c r="T95" s="186">
        <f>T94+T48</f>
        <v>17246.31234</v>
      </c>
      <c r="U95" s="187"/>
    </row>
    <row r="96" spans="1:21" ht="13.15" thickTop="1" x14ac:dyDescent="0.35"/>
  </sheetData>
  <mergeCells count="744">
    <mergeCell ref="P95:Q95"/>
    <mergeCell ref="R95:S95"/>
    <mergeCell ref="T95:U95"/>
    <mergeCell ref="P94:Q94"/>
    <mergeCell ref="R94:S94"/>
    <mergeCell ref="T94:U94"/>
    <mergeCell ref="D95:E95"/>
    <mergeCell ref="F95:G95"/>
    <mergeCell ref="H95:I95"/>
    <mergeCell ref="J95:K95"/>
    <mergeCell ref="L95:M95"/>
    <mergeCell ref="N95:O95"/>
    <mergeCell ref="R93:S93"/>
    <mergeCell ref="T93:U93"/>
    <mergeCell ref="D94:E94"/>
    <mergeCell ref="F94:G94"/>
    <mergeCell ref="H94:I94"/>
    <mergeCell ref="J94:K94"/>
    <mergeCell ref="L94:M94"/>
    <mergeCell ref="N94:O94"/>
    <mergeCell ref="P92:Q92"/>
    <mergeCell ref="R92:S92"/>
    <mergeCell ref="T92:U92"/>
    <mergeCell ref="D93:E93"/>
    <mergeCell ref="F93:G93"/>
    <mergeCell ref="H93:I93"/>
    <mergeCell ref="J93:K93"/>
    <mergeCell ref="L93:M93"/>
    <mergeCell ref="N93:O93"/>
    <mergeCell ref="P93:Q93"/>
    <mergeCell ref="D92:E92"/>
    <mergeCell ref="F92:G92"/>
    <mergeCell ref="H92:I92"/>
    <mergeCell ref="J92:K92"/>
    <mergeCell ref="L92:M92"/>
    <mergeCell ref="N92:O92"/>
    <mergeCell ref="T90:U90"/>
    <mergeCell ref="D91:E91"/>
    <mergeCell ref="F91:G91"/>
    <mergeCell ref="H91:I91"/>
    <mergeCell ref="J91:K91"/>
    <mergeCell ref="L91:M91"/>
    <mergeCell ref="N91:O91"/>
    <mergeCell ref="P91:Q91"/>
    <mergeCell ref="R91:S91"/>
    <mergeCell ref="T91:U91"/>
    <mergeCell ref="R89:S89"/>
    <mergeCell ref="T89:U89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T88:U88"/>
    <mergeCell ref="D89:E89"/>
    <mergeCell ref="F89:G89"/>
    <mergeCell ref="H89:I89"/>
    <mergeCell ref="J89:K89"/>
    <mergeCell ref="L89:M89"/>
    <mergeCell ref="N89:O89"/>
    <mergeCell ref="P89:Q89"/>
    <mergeCell ref="D88:E88"/>
    <mergeCell ref="F88:G88"/>
    <mergeCell ref="H88:I88"/>
    <mergeCell ref="J88:K88"/>
    <mergeCell ref="L88:M88"/>
    <mergeCell ref="N88:O88"/>
    <mergeCell ref="T86:U86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R85:S85"/>
    <mergeCell ref="T85:U85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T84:U84"/>
    <mergeCell ref="D85:E85"/>
    <mergeCell ref="F85:G85"/>
    <mergeCell ref="H85:I85"/>
    <mergeCell ref="J85:K85"/>
    <mergeCell ref="L85:M85"/>
    <mergeCell ref="N85:O85"/>
    <mergeCell ref="P85:Q85"/>
    <mergeCell ref="D84:E84"/>
    <mergeCell ref="F84:G84"/>
    <mergeCell ref="H84:I84"/>
    <mergeCell ref="J84:K84"/>
    <mergeCell ref="L84:M84"/>
    <mergeCell ref="N84:O84"/>
    <mergeCell ref="T82:U82"/>
    <mergeCell ref="D83:E83"/>
    <mergeCell ref="F83:G83"/>
    <mergeCell ref="H83:I83"/>
    <mergeCell ref="J83:K83"/>
    <mergeCell ref="L83:M83"/>
    <mergeCell ref="N83:O83"/>
    <mergeCell ref="P83:Q83"/>
    <mergeCell ref="R83:S83"/>
    <mergeCell ref="T83:U83"/>
    <mergeCell ref="R81:S81"/>
    <mergeCell ref="T81:U81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T80:U80"/>
    <mergeCell ref="D81:E81"/>
    <mergeCell ref="F81:G81"/>
    <mergeCell ref="H81:I81"/>
    <mergeCell ref="J81:K81"/>
    <mergeCell ref="L81:M81"/>
    <mergeCell ref="N81:O81"/>
    <mergeCell ref="P81:Q81"/>
    <mergeCell ref="D80:E80"/>
    <mergeCell ref="F80:G80"/>
    <mergeCell ref="H80:I80"/>
    <mergeCell ref="J80:K80"/>
    <mergeCell ref="L80:M80"/>
    <mergeCell ref="N80:O80"/>
    <mergeCell ref="T78:U78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R77:S77"/>
    <mergeCell ref="T77:U77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T76:U76"/>
    <mergeCell ref="D77:E77"/>
    <mergeCell ref="F77:G77"/>
    <mergeCell ref="H77:I77"/>
    <mergeCell ref="J77:K77"/>
    <mergeCell ref="L77:M77"/>
    <mergeCell ref="N77:O77"/>
    <mergeCell ref="P77:Q77"/>
    <mergeCell ref="D76:E76"/>
    <mergeCell ref="F76:G76"/>
    <mergeCell ref="H76:I76"/>
    <mergeCell ref="J76:K76"/>
    <mergeCell ref="L76:M76"/>
    <mergeCell ref="N76:O76"/>
    <mergeCell ref="T74:U74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R73:S73"/>
    <mergeCell ref="T73:U73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T72:U72"/>
    <mergeCell ref="D73:E73"/>
    <mergeCell ref="F73:G73"/>
    <mergeCell ref="H73:I73"/>
    <mergeCell ref="J73:K73"/>
    <mergeCell ref="L73:M73"/>
    <mergeCell ref="N73:O73"/>
    <mergeCell ref="P73:Q73"/>
    <mergeCell ref="D72:E72"/>
    <mergeCell ref="F72:G72"/>
    <mergeCell ref="H72:I72"/>
    <mergeCell ref="J72:K72"/>
    <mergeCell ref="L72:M72"/>
    <mergeCell ref="N72:O72"/>
    <mergeCell ref="T70:U70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R69:S69"/>
    <mergeCell ref="T69:U69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T68:U68"/>
    <mergeCell ref="D69:E69"/>
    <mergeCell ref="F69:G69"/>
    <mergeCell ref="H69:I69"/>
    <mergeCell ref="J69:K69"/>
    <mergeCell ref="L69:M69"/>
    <mergeCell ref="N69:O69"/>
    <mergeCell ref="P69:Q69"/>
    <mergeCell ref="D68:E68"/>
    <mergeCell ref="F68:G68"/>
    <mergeCell ref="H68:I68"/>
    <mergeCell ref="J68:K68"/>
    <mergeCell ref="L68:M68"/>
    <mergeCell ref="N68:O68"/>
    <mergeCell ref="T66:U66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R65:S65"/>
    <mergeCell ref="T65:U65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T64:U64"/>
    <mergeCell ref="D65:E65"/>
    <mergeCell ref="F65:G65"/>
    <mergeCell ref="H65:I65"/>
    <mergeCell ref="J65:K65"/>
    <mergeCell ref="L65:M65"/>
    <mergeCell ref="N65:O65"/>
    <mergeCell ref="P65:Q65"/>
    <mergeCell ref="D64:E64"/>
    <mergeCell ref="F64:G64"/>
    <mergeCell ref="H64:I64"/>
    <mergeCell ref="J64:K64"/>
    <mergeCell ref="L64:M64"/>
    <mergeCell ref="N64:O64"/>
    <mergeCell ref="T62:U62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R61:S61"/>
    <mergeCell ref="T61:U61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T60:U60"/>
    <mergeCell ref="D61:E61"/>
    <mergeCell ref="F61:G61"/>
    <mergeCell ref="H61:I61"/>
    <mergeCell ref="J61:K61"/>
    <mergeCell ref="L61:M61"/>
    <mergeCell ref="N61:O61"/>
    <mergeCell ref="P61:Q61"/>
    <mergeCell ref="D60:E60"/>
    <mergeCell ref="F60:G60"/>
    <mergeCell ref="H60:I60"/>
    <mergeCell ref="J60:K60"/>
    <mergeCell ref="L60:M60"/>
    <mergeCell ref="N60:O60"/>
    <mergeCell ref="T58:U58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R57:S57"/>
    <mergeCell ref="T57:U57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T56:U56"/>
    <mergeCell ref="D57:E57"/>
    <mergeCell ref="F57:G57"/>
    <mergeCell ref="H57:I57"/>
    <mergeCell ref="J57:K57"/>
    <mergeCell ref="L57:M57"/>
    <mergeCell ref="N57:O57"/>
    <mergeCell ref="P57:Q57"/>
    <mergeCell ref="D56:E56"/>
    <mergeCell ref="F56:G56"/>
    <mergeCell ref="H56:I56"/>
    <mergeCell ref="J56:K56"/>
    <mergeCell ref="L56:M56"/>
    <mergeCell ref="N56:O56"/>
    <mergeCell ref="P54:Q54"/>
    <mergeCell ref="R54:S55"/>
    <mergeCell ref="T54:U55"/>
    <mergeCell ref="L55:M55"/>
    <mergeCell ref="N55:O55"/>
    <mergeCell ref="P55:Q55"/>
    <mergeCell ref="T48:U48"/>
    <mergeCell ref="A53:A55"/>
    <mergeCell ref="B53:B55"/>
    <mergeCell ref="C53:C55"/>
    <mergeCell ref="D53:E55"/>
    <mergeCell ref="F53:G55"/>
    <mergeCell ref="H53:S53"/>
    <mergeCell ref="H54:I55"/>
    <mergeCell ref="J54:K55"/>
    <mergeCell ref="L54:O54"/>
    <mergeCell ref="R47:S47"/>
    <mergeCell ref="T47:U47"/>
    <mergeCell ref="D48:E48"/>
    <mergeCell ref="F48:G48"/>
    <mergeCell ref="H48:I48"/>
    <mergeCell ref="J48:K48"/>
    <mergeCell ref="L48:M48"/>
    <mergeCell ref="N48:O48"/>
    <mergeCell ref="P48:Q48"/>
    <mergeCell ref="R48:S48"/>
    <mergeCell ref="P46:Q46"/>
    <mergeCell ref="R46:S46"/>
    <mergeCell ref="T46:U46"/>
    <mergeCell ref="D47:E47"/>
    <mergeCell ref="F47:G47"/>
    <mergeCell ref="H47:I47"/>
    <mergeCell ref="J47:K47"/>
    <mergeCell ref="L47:M47"/>
    <mergeCell ref="N47:O47"/>
    <mergeCell ref="P47:Q47"/>
    <mergeCell ref="D46:E46"/>
    <mergeCell ref="F46:G46"/>
    <mergeCell ref="H46:I46"/>
    <mergeCell ref="J46:K46"/>
    <mergeCell ref="L46:M46"/>
    <mergeCell ref="N46:O46"/>
    <mergeCell ref="T44:U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R43:S43"/>
    <mergeCell ref="T43:U43"/>
    <mergeCell ref="D44:E44"/>
    <mergeCell ref="F44:G44"/>
    <mergeCell ref="H44:I44"/>
    <mergeCell ref="J44:K44"/>
    <mergeCell ref="L44:M44"/>
    <mergeCell ref="N44:O44"/>
    <mergeCell ref="P44:Q44"/>
    <mergeCell ref="R44:S44"/>
    <mergeCell ref="P42:Q42"/>
    <mergeCell ref="R42:S42"/>
    <mergeCell ref="T42:U42"/>
    <mergeCell ref="D43:E43"/>
    <mergeCell ref="F43:G43"/>
    <mergeCell ref="H43:I43"/>
    <mergeCell ref="J43:K43"/>
    <mergeCell ref="L43:M43"/>
    <mergeCell ref="N43:O43"/>
    <mergeCell ref="P43:Q43"/>
    <mergeCell ref="D42:E42"/>
    <mergeCell ref="F42:G42"/>
    <mergeCell ref="H42:I42"/>
    <mergeCell ref="J42:K42"/>
    <mergeCell ref="L42:M42"/>
    <mergeCell ref="N42:O42"/>
    <mergeCell ref="T40:U40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R39:S39"/>
    <mergeCell ref="T39:U39"/>
    <mergeCell ref="D40:E40"/>
    <mergeCell ref="F40:G40"/>
    <mergeCell ref="H40:I40"/>
    <mergeCell ref="J40:K40"/>
    <mergeCell ref="L40:M40"/>
    <mergeCell ref="N40:O40"/>
    <mergeCell ref="P40:Q40"/>
    <mergeCell ref="R40:S40"/>
    <mergeCell ref="P38:Q38"/>
    <mergeCell ref="R38:S38"/>
    <mergeCell ref="T38:U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T36:U36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R35:S35"/>
    <mergeCell ref="T35:U35"/>
    <mergeCell ref="D36:E36"/>
    <mergeCell ref="F36:G36"/>
    <mergeCell ref="H36:I36"/>
    <mergeCell ref="J36:K36"/>
    <mergeCell ref="L36:M36"/>
    <mergeCell ref="N36:O36"/>
    <mergeCell ref="P36:Q36"/>
    <mergeCell ref="R36:S36"/>
    <mergeCell ref="P34:Q34"/>
    <mergeCell ref="R34:S34"/>
    <mergeCell ref="T34:U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T32:U3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R31:S31"/>
    <mergeCell ref="T31:U31"/>
    <mergeCell ref="D32:E32"/>
    <mergeCell ref="F32:G32"/>
    <mergeCell ref="H32:I32"/>
    <mergeCell ref="J32:K32"/>
    <mergeCell ref="L32:M32"/>
    <mergeCell ref="N32:O32"/>
    <mergeCell ref="P32:Q32"/>
    <mergeCell ref="R32:S32"/>
    <mergeCell ref="P30:Q30"/>
    <mergeCell ref="R30:S30"/>
    <mergeCell ref="T30:U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T28:U28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P26:Q26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D26:E26"/>
    <mergeCell ref="F26:G26"/>
    <mergeCell ref="H26:I26"/>
    <mergeCell ref="J26:K26"/>
    <mergeCell ref="L26:M26"/>
    <mergeCell ref="N26:O26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R23:S23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P22:Q22"/>
    <mergeCell ref="R22:S22"/>
    <mergeCell ref="T22:U22"/>
    <mergeCell ref="D23:E23"/>
    <mergeCell ref="F23:G23"/>
    <mergeCell ref="H23:I23"/>
    <mergeCell ref="J23:K23"/>
    <mergeCell ref="L23:M23"/>
    <mergeCell ref="N23:O23"/>
    <mergeCell ref="P23:Q23"/>
    <mergeCell ref="D22:E22"/>
    <mergeCell ref="F22:G22"/>
    <mergeCell ref="H22:I22"/>
    <mergeCell ref="J22:K22"/>
    <mergeCell ref="L22:M22"/>
    <mergeCell ref="N22:O22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P18:Q18"/>
    <mergeCell ref="R18:S18"/>
    <mergeCell ref="T18:U18"/>
    <mergeCell ref="D19:E19"/>
    <mergeCell ref="F19:G19"/>
    <mergeCell ref="H19:I19"/>
    <mergeCell ref="J19:K19"/>
    <mergeCell ref="L19:M19"/>
    <mergeCell ref="N19:O19"/>
    <mergeCell ref="P19:Q19"/>
    <mergeCell ref="D18:E18"/>
    <mergeCell ref="F18:G18"/>
    <mergeCell ref="H18:I18"/>
    <mergeCell ref="J18:K18"/>
    <mergeCell ref="L18:M18"/>
    <mergeCell ref="N18:O18"/>
    <mergeCell ref="T16:U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R15:S15"/>
    <mergeCell ref="T15:U15"/>
    <mergeCell ref="D16:E16"/>
    <mergeCell ref="F16:G16"/>
    <mergeCell ref="H16:I16"/>
    <mergeCell ref="J16:K16"/>
    <mergeCell ref="L16:M16"/>
    <mergeCell ref="N16:O16"/>
    <mergeCell ref="P16:Q16"/>
    <mergeCell ref="R16:S16"/>
    <mergeCell ref="P14:Q14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D14:E14"/>
    <mergeCell ref="F14:G14"/>
    <mergeCell ref="H14:I14"/>
    <mergeCell ref="J14:K14"/>
    <mergeCell ref="L14:M14"/>
    <mergeCell ref="N14:O14"/>
    <mergeCell ref="T12:U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P10:Q10"/>
    <mergeCell ref="R10:S10"/>
    <mergeCell ref="T10:U10"/>
    <mergeCell ref="D11:E11"/>
    <mergeCell ref="F11:G11"/>
    <mergeCell ref="H11:I11"/>
    <mergeCell ref="J11:K11"/>
    <mergeCell ref="L11:M11"/>
    <mergeCell ref="N11:O11"/>
    <mergeCell ref="P11:Q11"/>
    <mergeCell ref="D10:E10"/>
    <mergeCell ref="F10:G10"/>
    <mergeCell ref="H10:I10"/>
    <mergeCell ref="J10:K10"/>
    <mergeCell ref="L10:M10"/>
    <mergeCell ref="N10:O10"/>
    <mergeCell ref="J8:K9"/>
    <mergeCell ref="L8:O8"/>
    <mergeCell ref="P8:Q8"/>
    <mergeCell ref="R8:S9"/>
    <mergeCell ref="T8:U9"/>
    <mergeCell ref="L9:M9"/>
    <mergeCell ref="N9:O9"/>
    <mergeCell ref="P9:Q9"/>
    <mergeCell ref="S2:T2"/>
    <mergeCell ref="T4:U4"/>
    <mergeCell ref="A1:U1"/>
    <mergeCell ref="A7:A9"/>
    <mergeCell ref="B7:B9"/>
    <mergeCell ref="C7:C9"/>
    <mergeCell ref="D7:E9"/>
    <mergeCell ref="F7:G9"/>
    <mergeCell ref="H7:S7"/>
    <mergeCell ref="H8:I9"/>
  </mergeCells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V94"/>
  <sheetViews>
    <sheetView zoomScale="115" zoomScaleNormal="115" workbookViewId="0">
      <pane ySplit="9" topLeftCell="A10" activePane="bottomLeft" state="frozen"/>
      <selection pane="bottomLeft" activeCell="A4" sqref="A4"/>
    </sheetView>
  </sheetViews>
  <sheetFormatPr defaultRowHeight="12.75" x14ac:dyDescent="0.35"/>
  <cols>
    <col min="1" max="1" width="7" customWidth="1"/>
    <col min="2" max="2" width="4.33203125" customWidth="1"/>
    <col min="3" max="3" width="4.53125" customWidth="1"/>
    <col min="4" max="4" width="5.1328125" customWidth="1"/>
    <col min="5" max="5" width="3.86328125" customWidth="1"/>
    <col min="6" max="6" width="5.6640625" customWidth="1"/>
    <col min="7" max="7" width="4.46484375" customWidth="1"/>
    <col min="8" max="8" width="4.33203125" customWidth="1"/>
    <col min="9" max="9" width="3.33203125" customWidth="1"/>
    <col min="10" max="10" width="4" customWidth="1"/>
    <col min="11" max="11" width="5.46484375" customWidth="1"/>
    <col min="12" max="12" width="4.33203125" customWidth="1"/>
    <col min="13" max="13" width="4.6640625" customWidth="1"/>
    <col min="14" max="14" width="4" customWidth="1"/>
    <col min="15" max="15" width="4.33203125" customWidth="1"/>
    <col min="16" max="16" width="7.33203125" customWidth="1"/>
    <col min="17" max="17" width="4.46484375" hidden="1" customWidth="1"/>
    <col min="18" max="18" width="3.33203125" hidden="1" customWidth="1"/>
    <col min="19" max="19" width="5" customWidth="1"/>
    <col min="20" max="20" width="4" customWidth="1"/>
    <col min="21" max="21" width="6" customWidth="1"/>
    <col min="22" max="22" width="4.33203125" customWidth="1"/>
  </cols>
  <sheetData>
    <row r="1" spans="1:22" ht="15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x14ac:dyDescent="0.35">
      <c r="O2" t="s">
        <v>23</v>
      </c>
      <c r="P2">
        <v>2022</v>
      </c>
      <c r="Q2" s="99">
        <v>2011</v>
      </c>
      <c r="R2" s="99"/>
    </row>
    <row r="3" spans="1:22" x14ac:dyDescent="0.35">
      <c r="A3" t="s">
        <v>42</v>
      </c>
      <c r="B3" s="7"/>
      <c r="C3" s="7"/>
      <c r="D3" s="7"/>
      <c r="E3" s="7"/>
      <c r="O3" t="s">
        <v>20</v>
      </c>
      <c r="T3" s="33" t="s">
        <v>32</v>
      </c>
    </row>
    <row r="4" spans="1:22" x14ac:dyDescent="0.35">
      <c r="O4" t="s">
        <v>21</v>
      </c>
      <c r="R4" s="194">
        <v>33058</v>
      </c>
      <c r="S4" s="99"/>
      <c r="T4" s="99"/>
    </row>
    <row r="5" spans="1:22" x14ac:dyDescent="0.35">
      <c r="A5" t="s">
        <v>13</v>
      </c>
      <c r="O5" t="s">
        <v>22</v>
      </c>
    </row>
    <row r="6" spans="1:22" ht="13.15" thickBot="1" x14ac:dyDescent="0.4"/>
    <row r="7" spans="1:22" ht="13.5" thickBot="1" x14ac:dyDescent="0.45">
      <c r="A7" s="152" t="s">
        <v>1</v>
      </c>
      <c r="B7" s="155" t="s">
        <v>10</v>
      </c>
      <c r="C7" s="158" t="s">
        <v>2</v>
      </c>
      <c r="D7" s="136" t="s">
        <v>19</v>
      </c>
      <c r="E7" s="137"/>
      <c r="F7" s="142" t="s">
        <v>24</v>
      </c>
      <c r="G7" s="143"/>
      <c r="H7" s="165" t="s">
        <v>11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7"/>
      <c r="U7" s="9"/>
      <c r="V7" s="10"/>
    </row>
    <row r="8" spans="1:22" ht="12.75" customHeight="1" x14ac:dyDescent="0.4">
      <c r="A8" s="153"/>
      <c r="B8" s="156"/>
      <c r="C8" s="159"/>
      <c r="D8" s="138"/>
      <c r="E8" s="139"/>
      <c r="F8" s="144"/>
      <c r="G8" s="145"/>
      <c r="H8" s="148" t="s">
        <v>3</v>
      </c>
      <c r="I8" s="149"/>
      <c r="J8" s="131" t="s">
        <v>7</v>
      </c>
      <c r="K8" s="132"/>
      <c r="L8" s="178" t="s">
        <v>6</v>
      </c>
      <c r="M8" s="179"/>
      <c r="N8" s="179"/>
      <c r="O8" s="180"/>
      <c r="P8" s="174" t="s">
        <v>27</v>
      </c>
      <c r="Q8" s="168" t="s">
        <v>26</v>
      </c>
      <c r="R8" s="169"/>
      <c r="S8" s="161" t="s">
        <v>8</v>
      </c>
      <c r="T8" s="162"/>
      <c r="U8" s="131" t="s">
        <v>9</v>
      </c>
      <c r="V8" s="132"/>
    </row>
    <row r="9" spans="1:22" ht="13.5" thickBot="1" x14ac:dyDescent="0.45">
      <c r="A9" s="154"/>
      <c r="B9" s="157"/>
      <c r="C9" s="160"/>
      <c r="D9" s="140"/>
      <c r="E9" s="141"/>
      <c r="F9" s="146"/>
      <c r="G9" s="147"/>
      <c r="H9" s="150"/>
      <c r="I9" s="151"/>
      <c r="J9" s="133"/>
      <c r="K9" s="134"/>
      <c r="L9" s="174" t="s">
        <v>4</v>
      </c>
      <c r="M9" s="175"/>
      <c r="N9" s="176" t="s">
        <v>5</v>
      </c>
      <c r="O9" s="177"/>
      <c r="P9" s="181"/>
      <c r="Q9" s="173"/>
      <c r="R9" s="134"/>
      <c r="S9" s="163"/>
      <c r="T9" s="164"/>
      <c r="U9" s="133"/>
      <c r="V9" s="134"/>
    </row>
    <row r="10" spans="1:22" ht="13.15" thickBot="1" x14ac:dyDescent="0.4">
      <c r="A10" s="8">
        <v>40544</v>
      </c>
      <c r="B10" s="1"/>
      <c r="C10" s="1"/>
      <c r="D10" s="124">
        <f>SUM(H10:T10)</f>
        <v>318.39000000000004</v>
      </c>
      <c r="E10" s="125"/>
      <c r="F10" s="114">
        <v>1566.46</v>
      </c>
      <c r="G10" s="115"/>
      <c r="H10" s="116">
        <v>22.71</v>
      </c>
      <c r="I10" s="117"/>
      <c r="J10" s="110">
        <v>97.12</v>
      </c>
      <c r="K10" s="115"/>
      <c r="L10" s="116">
        <v>110</v>
      </c>
      <c r="M10" s="117"/>
      <c r="N10" s="110">
        <v>72.900000000000006</v>
      </c>
      <c r="O10" s="115"/>
      <c r="P10" s="27"/>
      <c r="Q10" s="110"/>
      <c r="R10" s="115"/>
      <c r="S10" s="116">
        <v>15.66</v>
      </c>
      <c r="T10" s="117"/>
      <c r="U10" s="121">
        <f>F10-D10</f>
        <v>1248.07</v>
      </c>
      <c r="V10" s="122"/>
    </row>
    <row r="11" spans="1:22" ht="13.15" thickBot="1" x14ac:dyDescent="0.4">
      <c r="A11" s="8">
        <v>42750</v>
      </c>
      <c r="B11" s="1"/>
      <c r="C11" s="1"/>
      <c r="D11" s="124">
        <f>SUM(H11:T11)</f>
        <v>318.39000000000004</v>
      </c>
      <c r="E11" s="125"/>
      <c r="F11" s="126">
        <v>1566.46</v>
      </c>
      <c r="G11" s="123"/>
      <c r="H11" s="127">
        <v>22.71</v>
      </c>
      <c r="I11" s="128"/>
      <c r="J11" s="121">
        <v>97.12</v>
      </c>
      <c r="K11" s="123"/>
      <c r="L11" s="116">
        <v>110</v>
      </c>
      <c r="M11" s="117"/>
      <c r="N11" s="121">
        <v>72.900000000000006</v>
      </c>
      <c r="O11" s="123"/>
      <c r="P11" s="31"/>
      <c r="Q11" s="121"/>
      <c r="R11" s="123"/>
      <c r="S11" s="116">
        <v>15.66</v>
      </c>
      <c r="T11" s="117"/>
      <c r="U11" s="121">
        <f>F11-D11</f>
        <v>1248.07</v>
      </c>
      <c r="V11" s="122"/>
    </row>
    <row r="12" spans="1:22" ht="13.15" thickBot="1" x14ac:dyDescent="0.4">
      <c r="A12" s="4"/>
      <c r="B12" s="1"/>
      <c r="C12" s="1"/>
      <c r="D12" s="124">
        <f>SUM(H12:T12)</f>
        <v>0</v>
      </c>
      <c r="E12" s="125"/>
      <c r="F12" s="126"/>
      <c r="G12" s="123"/>
      <c r="H12" s="127"/>
      <c r="I12" s="128"/>
      <c r="J12" s="121"/>
      <c r="K12" s="123"/>
      <c r="L12" s="116"/>
      <c r="M12" s="117"/>
      <c r="N12" s="121"/>
      <c r="O12" s="123"/>
      <c r="P12" s="31"/>
      <c r="Q12" s="121"/>
      <c r="R12" s="123"/>
      <c r="S12" s="116"/>
      <c r="T12" s="117"/>
      <c r="U12" s="121">
        <f>F12-D12</f>
        <v>0</v>
      </c>
      <c r="V12" s="122"/>
    </row>
    <row r="13" spans="1:22" ht="13.15" thickBot="1" x14ac:dyDescent="0.4">
      <c r="A13" s="4"/>
      <c r="B13" s="1"/>
      <c r="C13" s="1"/>
      <c r="D13" s="124">
        <f>SUM(H13:T13)</f>
        <v>0</v>
      </c>
      <c r="E13" s="125"/>
      <c r="F13" s="126"/>
      <c r="G13" s="123"/>
      <c r="H13" s="127"/>
      <c r="I13" s="128"/>
      <c r="J13" s="121"/>
      <c r="K13" s="123"/>
      <c r="L13" s="116"/>
      <c r="M13" s="117"/>
      <c r="N13" s="121"/>
      <c r="O13" s="123"/>
      <c r="P13" s="31"/>
      <c r="Q13" s="121"/>
      <c r="R13" s="123"/>
      <c r="S13" s="116"/>
      <c r="T13" s="117"/>
      <c r="U13" s="121">
        <f>F13-D13</f>
        <v>0</v>
      </c>
      <c r="V13" s="122"/>
    </row>
    <row r="14" spans="1:22" ht="13.15" thickBot="1" x14ac:dyDescent="0.4">
      <c r="A14" s="5"/>
      <c r="B14" s="3"/>
      <c r="C14" s="3"/>
      <c r="D14" s="124">
        <f>SUM(H14:T14)</f>
        <v>0</v>
      </c>
      <c r="E14" s="125"/>
      <c r="F14" s="126"/>
      <c r="G14" s="123"/>
      <c r="H14" s="127"/>
      <c r="I14" s="128"/>
      <c r="J14" s="121"/>
      <c r="K14" s="123"/>
      <c r="L14" s="116"/>
      <c r="M14" s="117"/>
      <c r="N14" s="121"/>
      <c r="O14" s="123"/>
      <c r="P14" s="31"/>
      <c r="Q14" s="121"/>
      <c r="R14" s="123"/>
      <c r="S14" s="116"/>
      <c r="T14" s="117"/>
      <c r="U14" s="121">
        <f>F14-D14</f>
        <v>0</v>
      </c>
      <c r="V14" s="122"/>
    </row>
    <row r="15" spans="1:22" ht="22.5" customHeight="1" thickBot="1" x14ac:dyDescent="0.45">
      <c r="A15" s="16" t="s">
        <v>14</v>
      </c>
      <c r="B15" s="15"/>
      <c r="C15" s="15"/>
      <c r="D15" s="118">
        <f>SUM(D10:E14)</f>
        <v>636.78000000000009</v>
      </c>
      <c r="E15" s="119"/>
      <c r="F15" s="118">
        <f>SUM(F10:G14)</f>
        <v>3132.92</v>
      </c>
      <c r="G15" s="119"/>
      <c r="H15" s="118">
        <f>SUM(H10:I14)</f>
        <v>45.42</v>
      </c>
      <c r="I15" s="119"/>
      <c r="J15" s="118">
        <f>SUM(J10:K14)</f>
        <v>194.24</v>
      </c>
      <c r="K15" s="119"/>
      <c r="L15" s="118">
        <f>SUM(L10:M14)</f>
        <v>220</v>
      </c>
      <c r="M15" s="119"/>
      <c r="N15" s="118">
        <f>SUM(N10:O14)</f>
        <v>145.80000000000001</v>
      </c>
      <c r="O15" s="119"/>
      <c r="P15" s="29">
        <f>SUM(P10:P14)</f>
        <v>0</v>
      </c>
      <c r="Q15" s="118">
        <f>SUM(Q10:R14)</f>
        <v>0</v>
      </c>
      <c r="R15" s="119"/>
      <c r="S15" s="118">
        <f>SUM(S10:T14)</f>
        <v>31.32</v>
      </c>
      <c r="T15" s="119"/>
      <c r="U15" s="120">
        <f>SUM(U10:V14)</f>
        <v>2496.14</v>
      </c>
      <c r="V15" s="119"/>
    </row>
    <row r="16" spans="1:22" ht="13.15" thickBot="1" x14ac:dyDescent="0.4">
      <c r="A16" s="25">
        <v>40575</v>
      </c>
      <c r="B16" s="2"/>
      <c r="C16" s="2"/>
      <c r="D16" s="112">
        <f>SUM(H16:T16)</f>
        <v>311.22000000000003</v>
      </c>
      <c r="E16" s="113"/>
      <c r="F16" s="114">
        <v>1566.46</v>
      </c>
      <c r="G16" s="115"/>
      <c r="H16" s="116">
        <v>22.71</v>
      </c>
      <c r="I16" s="117"/>
      <c r="J16" s="110">
        <v>97.12</v>
      </c>
      <c r="K16" s="115"/>
      <c r="L16" s="116">
        <v>103</v>
      </c>
      <c r="M16" s="117"/>
      <c r="N16" s="110">
        <v>72.73</v>
      </c>
      <c r="O16" s="115"/>
      <c r="P16" s="27"/>
      <c r="Q16" s="110"/>
      <c r="R16" s="115"/>
      <c r="S16" s="116">
        <v>15.66</v>
      </c>
      <c r="T16" s="117"/>
      <c r="U16" s="110">
        <f>F16-D16</f>
        <v>1255.24</v>
      </c>
      <c r="V16" s="111"/>
    </row>
    <row r="17" spans="1:22" ht="13.15" thickBot="1" x14ac:dyDescent="0.4">
      <c r="A17" s="8">
        <v>42781</v>
      </c>
      <c r="B17" s="1"/>
      <c r="C17" s="1"/>
      <c r="D17" s="112">
        <f>SUM(H17:T17)</f>
        <v>311.22000000000003</v>
      </c>
      <c r="E17" s="113"/>
      <c r="F17" s="114">
        <v>1566.46</v>
      </c>
      <c r="G17" s="115"/>
      <c r="H17" s="116">
        <v>22.71</v>
      </c>
      <c r="I17" s="117"/>
      <c r="J17" s="110">
        <v>97.12</v>
      </c>
      <c r="K17" s="115"/>
      <c r="L17" s="116">
        <v>103</v>
      </c>
      <c r="M17" s="117"/>
      <c r="N17" s="110">
        <v>72.73</v>
      </c>
      <c r="O17" s="115"/>
      <c r="P17" s="27"/>
      <c r="Q17" s="110"/>
      <c r="R17" s="115"/>
      <c r="S17" s="116">
        <v>15.66</v>
      </c>
      <c r="T17" s="117"/>
      <c r="U17" s="110">
        <f>F17-D17</f>
        <v>1255.24</v>
      </c>
      <c r="V17" s="111"/>
    </row>
    <row r="18" spans="1:22" ht="13.15" thickBot="1" x14ac:dyDescent="0.4">
      <c r="A18" s="4"/>
      <c r="B18" s="1"/>
      <c r="C18" s="1"/>
      <c r="D18" s="112">
        <f>SUM(H18:T18)</f>
        <v>0</v>
      </c>
      <c r="E18" s="113"/>
      <c r="F18" s="114"/>
      <c r="G18" s="115"/>
      <c r="H18" s="116"/>
      <c r="I18" s="117"/>
      <c r="J18" s="110"/>
      <c r="K18" s="115"/>
      <c r="L18" s="116"/>
      <c r="M18" s="117"/>
      <c r="N18" s="110"/>
      <c r="O18" s="115"/>
      <c r="P18" s="27"/>
      <c r="Q18" s="110"/>
      <c r="R18" s="115"/>
      <c r="S18" s="116"/>
      <c r="T18" s="117"/>
      <c r="U18" s="110">
        <f>F18-D18</f>
        <v>0</v>
      </c>
      <c r="V18" s="111"/>
    </row>
    <row r="19" spans="1:22" ht="13.15" thickBot="1" x14ac:dyDescent="0.4">
      <c r="A19" s="4"/>
      <c r="B19" s="1"/>
      <c r="C19" s="1"/>
      <c r="D19" s="112">
        <f>SUM(H19:T19)</f>
        <v>0</v>
      </c>
      <c r="E19" s="113"/>
      <c r="F19" s="114"/>
      <c r="G19" s="115"/>
      <c r="H19" s="116"/>
      <c r="I19" s="117"/>
      <c r="J19" s="110"/>
      <c r="K19" s="115"/>
      <c r="L19" s="116"/>
      <c r="M19" s="117"/>
      <c r="N19" s="110"/>
      <c r="O19" s="115"/>
      <c r="P19" s="27"/>
      <c r="Q19" s="110"/>
      <c r="R19" s="115"/>
      <c r="S19" s="116"/>
      <c r="T19" s="117"/>
      <c r="U19" s="110">
        <f>F19-D19</f>
        <v>0</v>
      </c>
      <c r="V19" s="111"/>
    </row>
    <row r="20" spans="1:22" ht="13.15" thickBot="1" x14ac:dyDescent="0.4">
      <c r="A20" s="5"/>
      <c r="B20" s="3"/>
      <c r="C20" s="3"/>
      <c r="D20" s="112">
        <f>SUM(H20:T20)</f>
        <v>0</v>
      </c>
      <c r="E20" s="113"/>
      <c r="F20" s="114"/>
      <c r="G20" s="115"/>
      <c r="H20" s="116"/>
      <c r="I20" s="117"/>
      <c r="J20" s="110"/>
      <c r="K20" s="115"/>
      <c r="L20" s="116"/>
      <c r="M20" s="117"/>
      <c r="N20" s="110"/>
      <c r="O20" s="115"/>
      <c r="P20" s="27"/>
      <c r="Q20" s="110"/>
      <c r="R20" s="115"/>
      <c r="S20" s="116"/>
      <c r="T20" s="117"/>
      <c r="U20" s="110">
        <f>F20-D20</f>
        <v>0</v>
      </c>
      <c r="V20" s="111"/>
    </row>
    <row r="21" spans="1:22" ht="21.4" thickBot="1" x14ac:dyDescent="0.45">
      <c r="A21" s="17" t="s">
        <v>14</v>
      </c>
      <c r="B21" s="18"/>
      <c r="C21" s="18"/>
      <c r="D21" s="104">
        <f>SUM(D16:E20)</f>
        <v>622.44000000000005</v>
      </c>
      <c r="E21" s="105"/>
      <c r="F21" s="104">
        <f>SUM(F16:G20)</f>
        <v>3132.92</v>
      </c>
      <c r="G21" s="105"/>
      <c r="H21" s="104">
        <f>SUM(H16:I20)</f>
        <v>45.42</v>
      </c>
      <c r="I21" s="105"/>
      <c r="J21" s="104">
        <f>SUM(J16:K20)</f>
        <v>194.24</v>
      </c>
      <c r="K21" s="105"/>
      <c r="L21" s="104">
        <f>SUM(L16:M20)</f>
        <v>206</v>
      </c>
      <c r="M21" s="105"/>
      <c r="N21" s="104">
        <f>SUM(N16:O20)</f>
        <v>145.46</v>
      </c>
      <c r="O21" s="105"/>
      <c r="P21" s="28">
        <f>SUM(P16:P20)</f>
        <v>0</v>
      </c>
      <c r="Q21" s="104">
        <f>SUM(Q16:R20)</f>
        <v>0</v>
      </c>
      <c r="R21" s="105"/>
      <c r="S21" s="104">
        <f>SUM(S16:T20)</f>
        <v>31.32</v>
      </c>
      <c r="T21" s="105"/>
      <c r="U21" s="104">
        <f>SUM(U16:V20)</f>
        <v>2510.48</v>
      </c>
      <c r="V21" s="105"/>
    </row>
    <row r="22" spans="1:22" ht="13.15" thickBot="1" x14ac:dyDescent="0.4">
      <c r="A22" s="25">
        <v>40603</v>
      </c>
      <c r="B22" s="2"/>
      <c r="C22" s="2"/>
      <c r="D22" s="112">
        <f>SUM(H22:T22)</f>
        <v>311.22000000000003</v>
      </c>
      <c r="E22" s="113"/>
      <c r="F22" s="114">
        <v>1566.46</v>
      </c>
      <c r="G22" s="115"/>
      <c r="H22" s="116">
        <v>22.71</v>
      </c>
      <c r="I22" s="117"/>
      <c r="J22" s="110">
        <v>97.12</v>
      </c>
      <c r="K22" s="115"/>
      <c r="L22" s="116">
        <v>103</v>
      </c>
      <c r="M22" s="117"/>
      <c r="N22" s="110">
        <v>72.73</v>
      </c>
      <c r="O22" s="115"/>
      <c r="P22" s="27"/>
      <c r="Q22" s="110"/>
      <c r="R22" s="115"/>
      <c r="S22" s="116">
        <v>15.66</v>
      </c>
      <c r="T22" s="117"/>
      <c r="U22" s="110">
        <f>F22-D22</f>
        <v>1255.24</v>
      </c>
      <c r="V22" s="111"/>
    </row>
    <row r="23" spans="1:22" ht="13.15" thickBot="1" x14ac:dyDescent="0.4">
      <c r="A23" s="8">
        <v>43539</v>
      </c>
      <c r="B23" s="1"/>
      <c r="C23" s="1"/>
      <c r="D23" s="112">
        <f>SUM(H23:T23)</f>
        <v>337.96000000000004</v>
      </c>
      <c r="E23" s="113"/>
      <c r="F23" s="114">
        <v>1655.75</v>
      </c>
      <c r="G23" s="115"/>
      <c r="H23" s="116">
        <v>24.01</v>
      </c>
      <c r="I23" s="117"/>
      <c r="J23" s="110">
        <v>102.66</v>
      </c>
      <c r="K23" s="115"/>
      <c r="L23" s="116">
        <v>118</v>
      </c>
      <c r="M23" s="117"/>
      <c r="N23" s="110">
        <v>76.73</v>
      </c>
      <c r="O23" s="115"/>
      <c r="P23" s="27"/>
      <c r="Q23" s="110"/>
      <c r="R23" s="115"/>
      <c r="S23" s="116">
        <v>16.559999999999999</v>
      </c>
      <c r="T23" s="117"/>
      <c r="U23" s="110">
        <f>F23-D23</f>
        <v>1317.79</v>
      </c>
      <c r="V23" s="111"/>
    </row>
    <row r="24" spans="1:22" ht="13.15" thickBot="1" x14ac:dyDescent="0.4">
      <c r="A24" s="4"/>
      <c r="B24" s="1"/>
      <c r="C24" s="1"/>
      <c r="D24" s="112">
        <f>SUM(H24:T24)</f>
        <v>0</v>
      </c>
      <c r="E24" s="113"/>
      <c r="F24" s="114"/>
      <c r="G24" s="115"/>
      <c r="H24" s="116"/>
      <c r="I24" s="117"/>
      <c r="J24" s="110"/>
      <c r="K24" s="115"/>
      <c r="L24" s="116"/>
      <c r="M24" s="117"/>
      <c r="N24" s="110"/>
      <c r="O24" s="115"/>
      <c r="P24" s="27"/>
      <c r="Q24" s="110"/>
      <c r="R24" s="115"/>
      <c r="S24" s="116"/>
      <c r="T24" s="117"/>
      <c r="U24" s="110">
        <f>F24-D24</f>
        <v>0</v>
      </c>
      <c r="V24" s="111"/>
    </row>
    <row r="25" spans="1:22" ht="13.15" thickBot="1" x14ac:dyDescent="0.4">
      <c r="A25" s="4"/>
      <c r="B25" s="1"/>
      <c r="C25" s="1"/>
      <c r="D25" s="112">
        <f>SUM(H25:T25)</f>
        <v>0</v>
      </c>
      <c r="E25" s="113"/>
      <c r="F25" s="114"/>
      <c r="G25" s="115"/>
      <c r="H25" s="116"/>
      <c r="I25" s="117"/>
      <c r="J25" s="110"/>
      <c r="K25" s="115"/>
      <c r="L25" s="116"/>
      <c r="M25" s="117"/>
      <c r="N25" s="110"/>
      <c r="O25" s="115"/>
      <c r="P25" s="27"/>
      <c r="Q25" s="110"/>
      <c r="R25" s="115"/>
      <c r="S25" s="116"/>
      <c r="T25" s="117"/>
      <c r="U25" s="110">
        <f>F25-D25</f>
        <v>0</v>
      </c>
      <c r="V25" s="111"/>
    </row>
    <row r="26" spans="1:22" ht="13.15" thickBot="1" x14ac:dyDescent="0.4">
      <c r="A26" s="5"/>
      <c r="B26" s="3"/>
      <c r="C26" s="3"/>
      <c r="D26" s="112">
        <f>SUM(H26:T26)</f>
        <v>0</v>
      </c>
      <c r="E26" s="113"/>
      <c r="F26" s="114"/>
      <c r="G26" s="115"/>
      <c r="H26" s="116"/>
      <c r="I26" s="117"/>
      <c r="J26" s="110"/>
      <c r="K26" s="115"/>
      <c r="L26" s="116"/>
      <c r="M26" s="117"/>
      <c r="N26" s="110"/>
      <c r="O26" s="115"/>
      <c r="P26" s="27"/>
      <c r="Q26" s="110"/>
      <c r="R26" s="115"/>
      <c r="S26" s="116"/>
      <c r="T26" s="117"/>
      <c r="U26" s="110">
        <f>F26-D26</f>
        <v>0</v>
      </c>
      <c r="V26" s="111"/>
    </row>
    <row r="27" spans="1:22" ht="21" thickBot="1" x14ac:dyDescent="0.4">
      <c r="A27" s="17" t="s">
        <v>14</v>
      </c>
      <c r="B27" s="18"/>
      <c r="C27" s="18"/>
      <c r="D27" s="192">
        <f>SUM(D22:E26)</f>
        <v>649.18000000000006</v>
      </c>
      <c r="E27" s="193"/>
      <c r="F27" s="192">
        <f>SUM(F22:G26)</f>
        <v>3222.21</v>
      </c>
      <c r="G27" s="193"/>
      <c r="H27" s="192">
        <f>SUM(H22:I26)</f>
        <v>46.72</v>
      </c>
      <c r="I27" s="193"/>
      <c r="J27" s="192">
        <f>SUM(J22:K26)</f>
        <v>199.78</v>
      </c>
      <c r="K27" s="193"/>
      <c r="L27" s="192">
        <f>SUM(L22:M26)</f>
        <v>221</v>
      </c>
      <c r="M27" s="193"/>
      <c r="N27" s="192">
        <f>SUM(N22:O26)</f>
        <v>149.46</v>
      </c>
      <c r="O27" s="193"/>
      <c r="P27" s="26">
        <f>SUM(P22:P26)</f>
        <v>0</v>
      </c>
      <c r="Q27" s="192">
        <f>SUM(Q22:R26)</f>
        <v>0</v>
      </c>
      <c r="R27" s="193"/>
      <c r="S27" s="192">
        <f>SUM(S22:T26)</f>
        <v>32.22</v>
      </c>
      <c r="T27" s="193"/>
      <c r="U27" s="192">
        <f>SUM(U22:V26)</f>
        <v>2573.0299999999997</v>
      </c>
      <c r="V27" s="193"/>
    </row>
    <row r="28" spans="1:22" ht="21.75" customHeight="1" thickBot="1" x14ac:dyDescent="0.45">
      <c r="A28" s="63" t="s">
        <v>15</v>
      </c>
      <c r="B28" s="64"/>
      <c r="C28" s="64"/>
      <c r="D28" s="197">
        <f>D27+D21+D15</f>
        <v>1908.4</v>
      </c>
      <c r="E28" s="198"/>
      <c r="F28" s="195">
        <f>F27+F21+F15</f>
        <v>9488.0499999999993</v>
      </c>
      <c r="G28" s="196"/>
      <c r="H28" s="195">
        <f>H27+H21+H15</f>
        <v>137.56</v>
      </c>
      <c r="I28" s="196"/>
      <c r="J28" s="195">
        <f>J27+J21+J15</f>
        <v>588.26</v>
      </c>
      <c r="K28" s="196"/>
      <c r="L28" s="195">
        <f>L27+L21+L15</f>
        <v>647</v>
      </c>
      <c r="M28" s="196"/>
      <c r="N28" s="195">
        <f>N27+N21+N15</f>
        <v>440.72</v>
      </c>
      <c r="O28" s="196"/>
      <c r="P28" s="65">
        <f>P27+P21+P15</f>
        <v>0</v>
      </c>
      <c r="Q28" s="195">
        <f>Q27+Q21+Q15</f>
        <v>0</v>
      </c>
      <c r="R28" s="196"/>
      <c r="S28" s="195">
        <f>S27+S21+S15</f>
        <v>94.86</v>
      </c>
      <c r="T28" s="196"/>
      <c r="U28" s="195">
        <f>U27+U21+U15</f>
        <v>7579.65</v>
      </c>
      <c r="V28" s="196"/>
    </row>
    <row r="29" spans="1:22" ht="13.5" thickTop="1" thickBot="1" x14ac:dyDescent="0.4">
      <c r="A29" s="8">
        <v>40634</v>
      </c>
      <c r="B29" s="1"/>
      <c r="C29" s="1"/>
      <c r="D29" s="124">
        <f>SUM(H29:T29)</f>
        <v>337.96000000000004</v>
      </c>
      <c r="E29" s="125"/>
      <c r="F29" s="126">
        <v>1655.75</v>
      </c>
      <c r="G29" s="123"/>
      <c r="H29" s="116">
        <v>24.01</v>
      </c>
      <c r="I29" s="117"/>
      <c r="J29" s="110">
        <v>102.66</v>
      </c>
      <c r="K29" s="115"/>
      <c r="L29" s="116">
        <v>118</v>
      </c>
      <c r="M29" s="117"/>
      <c r="N29" s="121">
        <v>76.73</v>
      </c>
      <c r="O29" s="123"/>
      <c r="P29" s="30"/>
      <c r="Q29" s="121"/>
      <c r="R29" s="123"/>
      <c r="S29" s="116">
        <v>16.559999999999999</v>
      </c>
      <c r="T29" s="117"/>
      <c r="U29" s="121">
        <f>F29-D29</f>
        <v>1317.79</v>
      </c>
      <c r="V29" s="122"/>
    </row>
    <row r="30" spans="1:22" ht="13.15" thickBot="1" x14ac:dyDescent="0.4">
      <c r="A30" s="8">
        <v>43936</v>
      </c>
      <c r="B30" s="1"/>
      <c r="C30" s="1"/>
      <c r="D30" s="124">
        <f>SUM(H30:T30)</f>
        <v>337.96000000000004</v>
      </c>
      <c r="E30" s="125"/>
      <c r="F30" s="126">
        <v>1655.75</v>
      </c>
      <c r="G30" s="123"/>
      <c r="H30" s="116">
        <v>24.01</v>
      </c>
      <c r="I30" s="117"/>
      <c r="J30" s="110">
        <v>102.66</v>
      </c>
      <c r="K30" s="115"/>
      <c r="L30" s="116">
        <v>118</v>
      </c>
      <c r="M30" s="117"/>
      <c r="N30" s="121">
        <v>76.73</v>
      </c>
      <c r="O30" s="123"/>
      <c r="P30" s="11"/>
      <c r="Q30" s="121"/>
      <c r="R30" s="123"/>
      <c r="S30" s="116">
        <v>16.559999999999999</v>
      </c>
      <c r="T30" s="117"/>
      <c r="U30" s="121">
        <f>F30-D30</f>
        <v>1317.79</v>
      </c>
      <c r="V30" s="122"/>
    </row>
    <row r="31" spans="1:22" ht="13.15" thickBot="1" x14ac:dyDescent="0.4">
      <c r="A31" s="4"/>
      <c r="B31" s="1"/>
      <c r="C31" s="1"/>
      <c r="D31" s="124">
        <f>SUM(H31:T31)</f>
        <v>0</v>
      </c>
      <c r="E31" s="125"/>
      <c r="F31" s="126"/>
      <c r="G31" s="123"/>
      <c r="H31" s="127"/>
      <c r="I31" s="128"/>
      <c r="J31" s="121"/>
      <c r="K31" s="123"/>
      <c r="L31" s="116"/>
      <c r="M31" s="117"/>
      <c r="N31" s="121"/>
      <c r="O31" s="123"/>
      <c r="P31" s="11"/>
      <c r="Q31" s="121"/>
      <c r="R31" s="123"/>
      <c r="S31" s="116"/>
      <c r="T31" s="117"/>
      <c r="U31" s="121">
        <f>F31-D31</f>
        <v>0</v>
      </c>
      <c r="V31" s="122"/>
    </row>
    <row r="32" spans="1:22" ht="13.15" thickBot="1" x14ac:dyDescent="0.4">
      <c r="A32" s="4"/>
      <c r="B32" s="1"/>
      <c r="C32" s="1"/>
      <c r="D32" s="124">
        <f>SUM(H32:T32)</f>
        <v>0</v>
      </c>
      <c r="E32" s="125"/>
      <c r="F32" s="126"/>
      <c r="G32" s="123"/>
      <c r="H32" s="127"/>
      <c r="I32" s="128"/>
      <c r="J32" s="121"/>
      <c r="K32" s="123"/>
      <c r="L32" s="116"/>
      <c r="M32" s="117"/>
      <c r="N32" s="121"/>
      <c r="O32" s="123"/>
      <c r="P32" s="11"/>
      <c r="Q32" s="121"/>
      <c r="R32" s="123"/>
      <c r="S32" s="116"/>
      <c r="T32" s="117"/>
      <c r="U32" s="121">
        <f>F32-D32</f>
        <v>0</v>
      </c>
      <c r="V32" s="122"/>
    </row>
    <row r="33" spans="1:22" ht="13.15" thickBot="1" x14ac:dyDescent="0.4">
      <c r="A33" s="5"/>
      <c r="B33" s="3"/>
      <c r="C33" s="3"/>
      <c r="D33" s="124">
        <f>SUM(H33:T33)</f>
        <v>0</v>
      </c>
      <c r="E33" s="125"/>
      <c r="F33" s="126"/>
      <c r="G33" s="123"/>
      <c r="H33" s="127"/>
      <c r="I33" s="128"/>
      <c r="J33" s="121"/>
      <c r="K33" s="123"/>
      <c r="L33" s="116"/>
      <c r="M33" s="117"/>
      <c r="N33" s="121"/>
      <c r="O33" s="123"/>
      <c r="P33" s="11"/>
      <c r="Q33" s="121"/>
      <c r="R33" s="123"/>
      <c r="S33" s="116"/>
      <c r="T33" s="117"/>
      <c r="U33" s="121">
        <f>F33-D33</f>
        <v>0</v>
      </c>
      <c r="V33" s="122"/>
    </row>
    <row r="34" spans="1:22" ht="21.4" thickBot="1" x14ac:dyDescent="0.45">
      <c r="A34" s="17" t="s">
        <v>14</v>
      </c>
      <c r="B34" s="18"/>
      <c r="C34" s="18"/>
      <c r="D34" s="118">
        <f>SUM(D29:E33)</f>
        <v>675.92000000000007</v>
      </c>
      <c r="E34" s="119"/>
      <c r="F34" s="118">
        <f>SUM(F29:G33)</f>
        <v>3311.5</v>
      </c>
      <c r="G34" s="119"/>
      <c r="H34" s="118">
        <f>SUM(H29:I33)</f>
        <v>48.02</v>
      </c>
      <c r="I34" s="119"/>
      <c r="J34" s="118">
        <f>SUM(J29:K33)</f>
        <v>205.32</v>
      </c>
      <c r="K34" s="119"/>
      <c r="L34" s="118">
        <f>SUM(L29:M33)</f>
        <v>236</v>
      </c>
      <c r="M34" s="119"/>
      <c r="N34" s="118">
        <f>SUM(N29:O33)</f>
        <v>153.46</v>
      </c>
      <c r="O34" s="119"/>
      <c r="P34" s="29">
        <f>SUM(P29:P33)</f>
        <v>0</v>
      </c>
      <c r="Q34" s="118">
        <f>SUM(Q29:R33)</f>
        <v>0</v>
      </c>
      <c r="R34" s="119"/>
      <c r="S34" s="118">
        <f>SUM(S29:T33)</f>
        <v>33.119999999999997</v>
      </c>
      <c r="T34" s="119"/>
      <c r="U34" s="120">
        <f>SUM(U29:V33)</f>
        <v>2635.58</v>
      </c>
      <c r="V34" s="119"/>
    </row>
    <row r="35" spans="1:22" ht="13.15" thickBot="1" x14ac:dyDescent="0.4">
      <c r="A35" s="25">
        <v>40664</v>
      </c>
      <c r="B35" s="2"/>
      <c r="C35" s="2"/>
      <c r="D35" s="112">
        <f>SUM(H35:T35)</f>
        <v>337.95750000000004</v>
      </c>
      <c r="E35" s="113"/>
      <c r="F35" s="114">
        <v>1655.75</v>
      </c>
      <c r="G35" s="115"/>
      <c r="H35" s="116">
        <v>24.01</v>
      </c>
      <c r="I35" s="117"/>
      <c r="J35" s="110">
        <v>102.66</v>
      </c>
      <c r="K35" s="115"/>
      <c r="L35" s="116">
        <v>118</v>
      </c>
      <c r="M35" s="117"/>
      <c r="N35" s="110">
        <v>76.73</v>
      </c>
      <c r="O35" s="115"/>
      <c r="P35" s="13"/>
      <c r="Q35" s="110"/>
      <c r="R35" s="115"/>
      <c r="S35" s="116">
        <f>F35*0.01</f>
        <v>16.557500000000001</v>
      </c>
      <c r="T35" s="117"/>
      <c r="U35" s="110">
        <f>F35-D35</f>
        <v>1317.7925</v>
      </c>
      <c r="V35" s="111"/>
    </row>
    <row r="36" spans="1:22" ht="13.15" thickBot="1" x14ac:dyDescent="0.4">
      <c r="A36" s="8">
        <v>41774</v>
      </c>
      <c r="B36" s="1"/>
      <c r="C36" s="1"/>
      <c r="D36" s="112">
        <f>SUM(H36:T36)</f>
        <v>337.96000000000004</v>
      </c>
      <c r="E36" s="113"/>
      <c r="F36" s="114">
        <v>1655.75</v>
      </c>
      <c r="G36" s="115"/>
      <c r="H36" s="116">
        <v>24.01</v>
      </c>
      <c r="I36" s="117"/>
      <c r="J36" s="110">
        <v>102.66</v>
      </c>
      <c r="K36" s="115"/>
      <c r="L36" s="116">
        <v>118</v>
      </c>
      <c r="M36" s="117"/>
      <c r="N36" s="110">
        <v>76.73</v>
      </c>
      <c r="O36" s="115"/>
      <c r="P36" s="13"/>
      <c r="Q36" s="110"/>
      <c r="R36" s="115"/>
      <c r="S36" s="116">
        <v>16.559999999999999</v>
      </c>
      <c r="T36" s="117"/>
      <c r="U36" s="110">
        <f>F36-D36</f>
        <v>1317.79</v>
      </c>
      <c r="V36" s="111"/>
    </row>
    <row r="37" spans="1:22" ht="13.15" thickBot="1" x14ac:dyDescent="0.4">
      <c r="A37" s="4"/>
      <c r="B37" s="1"/>
      <c r="C37" s="1"/>
      <c r="D37" s="112">
        <f>SUM(H37:T37)</f>
        <v>0</v>
      </c>
      <c r="E37" s="113"/>
      <c r="F37" s="114"/>
      <c r="G37" s="115"/>
      <c r="H37" s="116"/>
      <c r="I37" s="117"/>
      <c r="J37" s="110"/>
      <c r="K37" s="115"/>
      <c r="L37" s="116"/>
      <c r="M37" s="117"/>
      <c r="N37" s="110"/>
      <c r="O37" s="115"/>
      <c r="P37" s="13"/>
      <c r="Q37" s="110"/>
      <c r="R37" s="115"/>
      <c r="S37" s="116"/>
      <c r="T37" s="117"/>
      <c r="U37" s="110">
        <f>F37-D37</f>
        <v>0</v>
      </c>
      <c r="V37" s="111"/>
    </row>
    <row r="38" spans="1:22" ht="13.15" thickBot="1" x14ac:dyDescent="0.4">
      <c r="A38" s="4"/>
      <c r="B38" s="1"/>
      <c r="C38" s="1"/>
      <c r="D38" s="112">
        <f>SUM(H38:T38)</f>
        <v>0</v>
      </c>
      <c r="E38" s="113"/>
      <c r="F38" s="114"/>
      <c r="G38" s="115"/>
      <c r="H38" s="116"/>
      <c r="I38" s="117"/>
      <c r="J38" s="110"/>
      <c r="K38" s="115"/>
      <c r="L38" s="116"/>
      <c r="M38" s="117"/>
      <c r="N38" s="110"/>
      <c r="O38" s="115"/>
      <c r="P38" s="13"/>
      <c r="Q38" s="110"/>
      <c r="R38" s="115"/>
      <c r="S38" s="116"/>
      <c r="T38" s="117"/>
      <c r="U38" s="110">
        <f>F38-D38</f>
        <v>0</v>
      </c>
      <c r="V38" s="111"/>
    </row>
    <row r="39" spans="1:22" ht="13.15" thickBot="1" x14ac:dyDescent="0.4">
      <c r="A39" s="5"/>
      <c r="B39" s="3"/>
      <c r="C39" s="3"/>
      <c r="D39" s="112">
        <f>SUM(H39:T39)</f>
        <v>0</v>
      </c>
      <c r="E39" s="113"/>
      <c r="F39" s="114"/>
      <c r="G39" s="115"/>
      <c r="H39" s="116"/>
      <c r="I39" s="117"/>
      <c r="J39" s="110"/>
      <c r="K39" s="115"/>
      <c r="L39" s="116"/>
      <c r="M39" s="117"/>
      <c r="N39" s="110"/>
      <c r="O39" s="115"/>
      <c r="P39" s="13"/>
      <c r="Q39" s="110"/>
      <c r="R39" s="115"/>
      <c r="S39" s="116"/>
      <c r="T39" s="117"/>
      <c r="U39" s="110">
        <f>F39-D39</f>
        <v>0</v>
      </c>
      <c r="V39" s="111"/>
    </row>
    <row r="40" spans="1:22" ht="21.4" thickBot="1" x14ac:dyDescent="0.45">
      <c r="A40" s="17" t="s">
        <v>14</v>
      </c>
      <c r="B40" s="18"/>
      <c r="C40" s="18"/>
      <c r="D40" s="104">
        <f>SUM(D35:E39)</f>
        <v>675.91750000000002</v>
      </c>
      <c r="E40" s="105"/>
      <c r="F40" s="104">
        <f>SUM(F35:G39)</f>
        <v>3311.5</v>
      </c>
      <c r="G40" s="105"/>
      <c r="H40" s="104">
        <f>SUM(H35:I39)</f>
        <v>48.02</v>
      </c>
      <c r="I40" s="105"/>
      <c r="J40" s="104">
        <f>SUM(J35:K39)</f>
        <v>205.32</v>
      </c>
      <c r="K40" s="105"/>
      <c r="L40" s="104">
        <f>SUM(L35:M39)</f>
        <v>236</v>
      </c>
      <c r="M40" s="105"/>
      <c r="N40" s="104">
        <f>SUM(N35:O39)</f>
        <v>153.46</v>
      </c>
      <c r="O40" s="105"/>
      <c r="P40" s="28">
        <f>SUM(P35:P39)</f>
        <v>0</v>
      </c>
      <c r="Q40" s="104">
        <f>SUM(Q35:R39)</f>
        <v>0</v>
      </c>
      <c r="R40" s="105"/>
      <c r="S40" s="104">
        <f>SUM(S35:T39)</f>
        <v>33.1175</v>
      </c>
      <c r="T40" s="105"/>
      <c r="U40" s="104">
        <f>SUM(U35:V39)</f>
        <v>2635.5825</v>
      </c>
      <c r="V40" s="105"/>
    </row>
    <row r="41" spans="1:22" ht="13.15" thickBot="1" x14ac:dyDescent="0.4">
      <c r="A41" s="25">
        <v>40695</v>
      </c>
      <c r="B41" s="2"/>
      <c r="C41" s="2"/>
      <c r="D41" s="112">
        <f>SUM(H41:T41)</f>
        <v>337.95587499999999</v>
      </c>
      <c r="E41" s="113"/>
      <c r="F41" s="114">
        <v>1655.75</v>
      </c>
      <c r="G41" s="115"/>
      <c r="H41" s="116">
        <f>F41*0.0145</f>
        <v>24.008375000000001</v>
      </c>
      <c r="I41" s="117"/>
      <c r="J41" s="110">
        <v>102.66</v>
      </c>
      <c r="K41" s="115"/>
      <c r="L41" s="116">
        <v>118</v>
      </c>
      <c r="M41" s="117"/>
      <c r="N41" s="110">
        <v>76.73</v>
      </c>
      <c r="O41" s="115"/>
      <c r="P41" s="27"/>
      <c r="Q41" s="110"/>
      <c r="R41" s="115"/>
      <c r="S41" s="116">
        <f>F41*0.01</f>
        <v>16.557500000000001</v>
      </c>
      <c r="T41" s="117"/>
      <c r="U41" s="110">
        <f>F41-D41</f>
        <v>1317.7941249999999</v>
      </c>
      <c r="V41" s="111"/>
    </row>
    <row r="42" spans="1:22" ht="13.15" thickBot="1" x14ac:dyDescent="0.4">
      <c r="A42" s="8">
        <v>43629</v>
      </c>
      <c r="B42" s="1"/>
      <c r="C42" s="1"/>
      <c r="D42" s="112">
        <f>SUM(H42:T42)</f>
        <v>337.95587499999999</v>
      </c>
      <c r="E42" s="113"/>
      <c r="F42" s="114">
        <v>1655.75</v>
      </c>
      <c r="G42" s="115"/>
      <c r="H42" s="116">
        <f>F42*0.0145</f>
        <v>24.008375000000001</v>
      </c>
      <c r="I42" s="117"/>
      <c r="J42" s="110">
        <v>102.66</v>
      </c>
      <c r="K42" s="115"/>
      <c r="L42" s="116">
        <v>118</v>
      </c>
      <c r="M42" s="117"/>
      <c r="N42" s="110">
        <v>76.73</v>
      </c>
      <c r="O42" s="115"/>
      <c r="P42" s="27"/>
      <c r="Q42" s="110"/>
      <c r="R42" s="115"/>
      <c r="S42" s="116">
        <f>F42*0.01</f>
        <v>16.557500000000001</v>
      </c>
      <c r="T42" s="117"/>
      <c r="U42" s="110">
        <f>F42-D42</f>
        <v>1317.7941249999999</v>
      </c>
      <c r="V42" s="111"/>
    </row>
    <row r="43" spans="1:22" ht="13.15" thickBot="1" x14ac:dyDescent="0.4">
      <c r="A43" s="4"/>
      <c r="B43" s="1"/>
      <c r="C43" s="1"/>
      <c r="D43" s="112">
        <f>SUM(H43:T43)</f>
        <v>0</v>
      </c>
      <c r="E43" s="113"/>
      <c r="F43" s="114"/>
      <c r="G43" s="115"/>
      <c r="H43" s="116"/>
      <c r="I43" s="117"/>
      <c r="J43" s="110"/>
      <c r="K43" s="115"/>
      <c r="L43" s="116"/>
      <c r="M43" s="117"/>
      <c r="N43" s="110"/>
      <c r="O43" s="115"/>
      <c r="P43" s="27"/>
      <c r="Q43" s="110"/>
      <c r="R43" s="115"/>
      <c r="S43" s="116"/>
      <c r="T43" s="117"/>
      <c r="U43" s="110">
        <f>F43-D43</f>
        <v>0</v>
      </c>
      <c r="V43" s="111"/>
    </row>
    <row r="44" spans="1:22" ht="13.15" thickBot="1" x14ac:dyDescent="0.4">
      <c r="A44" s="4"/>
      <c r="B44" s="1"/>
      <c r="C44" s="1"/>
      <c r="D44" s="112">
        <f>SUM(H44:T44)</f>
        <v>0</v>
      </c>
      <c r="E44" s="113"/>
      <c r="F44" s="114"/>
      <c r="G44" s="115"/>
      <c r="H44" s="116"/>
      <c r="I44" s="117"/>
      <c r="J44" s="110"/>
      <c r="K44" s="115"/>
      <c r="L44" s="116"/>
      <c r="M44" s="117"/>
      <c r="N44" s="110"/>
      <c r="O44" s="115"/>
      <c r="P44" s="27"/>
      <c r="Q44" s="110"/>
      <c r="R44" s="115"/>
      <c r="S44" s="116"/>
      <c r="T44" s="117"/>
      <c r="U44" s="110">
        <f>F44-D44</f>
        <v>0</v>
      </c>
      <c r="V44" s="111"/>
    </row>
    <row r="45" spans="1:22" ht="13.15" thickBot="1" x14ac:dyDescent="0.4">
      <c r="A45" s="5"/>
      <c r="B45" s="3"/>
      <c r="C45" s="3"/>
      <c r="D45" s="112">
        <f>SUM(H45:T45)</f>
        <v>0</v>
      </c>
      <c r="E45" s="113"/>
      <c r="F45" s="114"/>
      <c r="G45" s="115"/>
      <c r="H45" s="116"/>
      <c r="I45" s="117"/>
      <c r="J45" s="110"/>
      <c r="K45" s="115"/>
      <c r="L45" s="116"/>
      <c r="M45" s="117"/>
      <c r="N45" s="110"/>
      <c r="O45" s="115"/>
      <c r="P45" s="27"/>
      <c r="Q45" s="110"/>
      <c r="R45" s="115"/>
      <c r="S45" s="116"/>
      <c r="T45" s="117"/>
      <c r="U45" s="110">
        <f>F45-D45</f>
        <v>0</v>
      </c>
      <c r="V45" s="111"/>
    </row>
    <row r="46" spans="1:22" ht="21.4" thickBot="1" x14ac:dyDescent="0.45">
      <c r="A46" s="45" t="s">
        <v>14</v>
      </c>
      <c r="B46" s="15"/>
      <c r="C46" s="15"/>
      <c r="D46" s="104">
        <f>SUM(D41:E45)</f>
        <v>675.91174999999998</v>
      </c>
      <c r="E46" s="105"/>
      <c r="F46" s="104">
        <f>SUM(F41:G45)</f>
        <v>3311.5</v>
      </c>
      <c r="G46" s="105"/>
      <c r="H46" s="104">
        <f>SUM(H41:I45)</f>
        <v>48.016750000000002</v>
      </c>
      <c r="I46" s="105"/>
      <c r="J46" s="104">
        <f>SUM(J41:K45)</f>
        <v>205.32</v>
      </c>
      <c r="K46" s="105"/>
      <c r="L46" s="104">
        <f>SUM(L41:M45)</f>
        <v>236</v>
      </c>
      <c r="M46" s="105"/>
      <c r="N46" s="104">
        <f>SUM(N41:O45)</f>
        <v>153.46</v>
      </c>
      <c r="O46" s="105"/>
      <c r="P46" s="28">
        <f>SUM(P41:P45)</f>
        <v>0</v>
      </c>
      <c r="Q46" s="104">
        <f>SUM(Q41:R45)</f>
        <v>0</v>
      </c>
      <c r="R46" s="105"/>
      <c r="S46" s="104">
        <f>SUM(S41:T45)</f>
        <v>33.115000000000002</v>
      </c>
      <c r="T46" s="105"/>
      <c r="U46" s="104">
        <f>SUM(U41:V45)</f>
        <v>2635.5882499999998</v>
      </c>
      <c r="V46" s="105"/>
    </row>
    <row r="47" spans="1:22" ht="16.5" customHeight="1" thickBot="1" x14ac:dyDescent="0.45">
      <c r="A47" s="63" t="s">
        <v>16</v>
      </c>
      <c r="B47" s="64"/>
      <c r="C47" s="64"/>
      <c r="D47" s="197">
        <f>D46+D40+D34</f>
        <v>2027.7492500000001</v>
      </c>
      <c r="E47" s="198"/>
      <c r="F47" s="195">
        <f>F46+F40+F34</f>
        <v>9934.5</v>
      </c>
      <c r="G47" s="196"/>
      <c r="H47" s="195">
        <f>H46+H40+H34</f>
        <v>144.05675000000002</v>
      </c>
      <c r="I47" s="196"/>
      <c r="J47" s="195">
        <f>J46+J40+J34</f>
        <v>615.96</v>
      </c>
      <c r="K47" s="196"/>
      <c r="L47" s="195">
        <f>L46+L40+L34</f>
        <v>708</v>
      </c>
      <c r="M47" s="196"/>
      <c r="N47" s="195">
        <f>N46+N40+N34</f>
        <v>460.38</v>
      </c>
      <c r="O47" s="196"/>
      <c r="P47" s="65">
        <f>P46+P40+P34</f>
        <v>0</v>
      </c>
      <c r="Q47" s="195">
        <f>Q46+Q40+Q34</f>
        <v>0</v>
      </c>
      <c r="R47" s="196"/>
      <c r="S47" s="195">
        <f>S46+S40+S34</f>
        <v>99.352499999999992</v>
      </c>
      <c r="T47" s="196"/>
      <c r="U47" s="195">
        <f>U46+U40+U34</f>
        <v>7906.7507499999992</v>
      </c>
      <c r="V47" s="196"/>
    </row>
    <row r="48" spans="1:22" ht="16.5" customHeight="1" thickTop="1" thickBot="1" x14ac:dyDescent="0.45">
      <c r="A48" s="57" t="s">
        <v>17</v>
      </c>
      <c r="B48" s="55"/>
      <c r="C48" s="55"/>
      <c r="D48" s="97">
        <f>D47+D28</f>
        <v>3936.1492500000004</v>
      </c>
      <c r="E48" s="98"/>
      <c r="F48" s="97">
        <f>F47+F28</f>
        <v>19422.55</v>
      </c>
      <c r="G48" s="98"/>
      <c r="H48" s="97">
        <f>H47+H28</f>
        <v>281.61675000000002</v>
      </c>
      <c r="I48" s="98"/>
      <c r="J48" s="97">
        <f>J47+J28</f>
        <v>1204.22</v>
      </c>
      <c r="K48" s="98"/>
      <c r="L48" s="97">
        <f>L47+L28</f>
        <v>1355</v>
      </c>
      <c r="M48" s="98"/>
      <c r="N48" s="97">
        <f>N47+N28</f>
        <v>901.1</v>
      </c>
      <c r="O48" s="98"/>
      <c r="P48" s="56">
        <f>P47+P28</f>
        <v>0</v>
      </c>
      <c r="Q48" s="97">
        <f>Q47+Q28</f>
        <v>0</v>
      </c>
      <c r="R48" s="98"/>
      <c r="S48" s="97">
        <f>S47+S28</f>
        <v>194.21249999999998</v>
      </c>
      <c r="T48" s="98"/>
      <c r="U48" s="97">
        <f>U47+U28</f>
        <v>15486.400749999999</v>
      </c>
      <c r="V48" s="98"/>
    </row>
    <row r="49" spans="1:22" ht="16.5" customHeight="1" thickTop="1" x14ac:dyDescent="0.35">
      <c r="A49" s="48"/>
      <c r="B49" s="48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ht="13.15" thickBot="1" x14ac:dyDescent="0.4"/>
    <row r="51" spans="1:22" ht="13.5" thickBot="1" x14ac:dyDescent="0.45">
      <c r="A51" s="152" t="s">
        <v>1</v>
      </c>
      <c r="B51" s="155" t="s">
        <v>10</v>
      </c>
      <c r="C51" s="158" t="s">
        <v>2</v>
      </c>
      <c r="D51" s="136" t="s">
        <v>19</v>
      </c>
      <c r="E51" s="137"/>
      <c r="F51" s="142" t="s">
        <v>24</v>
      </c>
      <c r="G51" s="143"/>
      <c r="H51" s="165" t="s">
        <v>11</v>
      </c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7"/>
      <c r="U51" s="9"/>
      <c r="V51" s="10"/>
    </row>
    <row r="52" spans="1:22" ht="13.15" x14ac:dyDescent="0.4">
      <c r="A52" s="153"/>
      <c r="B52" s="156"/>
      <c r="C52" s="159"/>
      <c r="D52" s="138"/>
      <c r="E52" s="139"/>
      <c r="F52" s="144"/>
      <c r="G52" s="145"/>
      <c r="H52" s="148" t="s">
        <v>3</v>
      </c>
      <c r="I52" s="149"/>
      <c r="J52" s="131" t="s">
        <v>7</v>
      </c>
      <c r="K52" s="132"/>
      <c r="L52" s="178" t="s">
        <v>6</v>
      </c>
      <c r="M52" s="179"/>
      <c r="N52" s="179"/>
      <c r="O52" s="180"/>
      <c r="P52" s="174" t="s">
        <v>27</v>
      </c>
      <c r="Q52" s="168" t="s">
        <v>26</v>
      </c>
      <c r="R52" s="169"/>
      <c r="S52" s="161" t="s">
        <v>8</v>
      </c>
      <c r="T52" s="162"/>
      <c r="U52" s="131" t="s">
        <v>9</v>
      </c>
      <c r="V52" s="132"/>
    </row>
    <row r="53" spans="1:22" ht="13.5" thickBot="1" x14ac:dyDescent="0.45">
      <c r="A53" s="154"/>
      <c r="B53" s="157"/>
      <c r="C53" s="160"/>
      <c r="D53" s="140"/>
      <c r="E53" s="141"/>
      <c r="F53" s="146"/>
      <c r="G53" s="147"/>
      <c r="H53" s="150"/>
      <c r="I53" s="151"/>
      <c r="J53" s="133"/>
      <c r="K53" s="134"/>
      <c r="L53" s="174" t="s">
        <v>4</v>
      </c>
      <c r="M53" s="175"/>
      <c r="N53" s="176" t="s">
        <v>5</v>
      </c>
      <c r="O53" s="177"/>
      <c r="P53" s="181"/>
      <c r="Q53" s="173"/>
      <c r="R53" s="134"/>
      <c r="S53" s="163"/>
      <c r="T53" s="164"/>
      <c r="U53" s="133"/>
      <c r="V53" s="134"/>
    </row>
    <row r="54" spans="1:22" ht="13.15" thickBot="1" x14ac:dyDescent="0.4">
      <c r="A54" s="32">
        <v>40725</v>
      </c>
      <c r="B54" s="1"/>
      <c r="C54" s="1"/>
      <c r="D54" s="124">
        <f>SUM(H54:T54)</f>
        <v>337.95587499999999</v>
      </c>
      <c r="E54" s="125"/>
      <c r="F54" s="114">
        <v>1655.75</v>
      </c>
      <c r="G54" s="115"/>
      <c r="H54" s="116">
        <f>F54*0.0145</f>
        <v>24.008375000000001</v>
      </c>
      <c r="I54" s="117"/>
      <c r="J54" s="110">
        <v>102.66</v>
      </c>
      <c r="K54" s="115"/>
      <c r="L54" s="116">
        <v>118</v>
      </c>
      <c r="M54" s="117"/>
      <c r="N54" s="110">
        <v>76.73</v>
      </c>
      <c r="O54" s="115"/>
      <c r="P54" s="27"/>
      <c r="Q54" s="110"/>
      <c r="R54" s="115"/>
      <c r="S54" s="116">
        <f>F54*0.01</f>
        <v>16.557500000000001</v>
      </c>
      <c r="T54" s="117"/>
      <c r="U54" s="121">
        <f>F54-D54</f>
        <v>1317.7941249999999</v>
      </c>
      <c r="V54" s="122"/>
    </row>
    <row r="55" spans="1:22" ht="13.15" thickBot="1" x14ac:dyDescent="0.4">
      <c r="A55" s="32">
        <v>43296</v>
      </c>
      <c r="B55" s="1"/>
      <c r="C55" s="1"/>
      <c r="D55" s="124">
        <f>SUM(H55:T55)</f>
        <v>337.95587499999999</v>
      </c>
      <c r="E55" s="125"/>
      <c r="F55" s="114">
        <v>1655.75</v>
      </c>
      <c r="G55" s="115"/>
      <c r="H55" s="116">
        <f>F55*0.0145</f>
        <v>24.008375000000001</v>
      </c>
      <c r="I55" s="117"/>
      <c r="J55" s="110">
        <v>102.66</v>
      </c>
      <c r="K55" s="115"/>
      <c r="L55" s="116">
        <v>118</v>
      </c>
      <c r="M55" s="117"/>
      <c r="N55" s="110">
        <v>76.73</v>
      </c>
      <c r="O55" s="115"/>
      <c r="P55" s="27"/>
      <c r="Q55" s="110"/>
      <c r="R55" s="115"/>
      <c r="S55" s="116">
        <f>F55*0.01</f>
        <v>16.557500000000001</v>
      </c>
      <c r="T55" s="117"/>
      <c r="U55" s="121">
        <f>F55-D55</f>
        <v>1317.7941249999999</v>
      </c>
      <c r="V55" s="122"/>
    </row>
    <row r="56" spans="1:22" ht="13.15" thickBot="1" x14ac:dyDescent="0.4">
      <c r="A56" s="4"/>
      <c r="B56" s="1"/>
      <c r="C56" s="1"/>
      <c r="D56" s="124">
        <f>SUM(H56:T56)</f>
        <v>0</v>
      </c>
      <c r="E56" s="125"/>
      <c r="F56" s="126"/>
      <c r="G56" s="123"/>
      <c r="H56" s="127"/>
      <c r="I56" s="128"/>
      <c r="J56" s="121"/>
      <c r="K56" s="123"/>
      <c r="L56" s="116"/>
      <c r="M56" s="117"/>
      <c r="N56" s="121"/>
      <c r="O56" s="123"/>
      <c r="P56" s="31"/>
      <c r="Q56" s="121"/>
      <c r="R56" s="123"/>
      <c r="S56" s="116"/>
      <c r="T56" s="117"/>
      <c r="U56" s="121">
        <f>F56-D56</f>
        <v>0</v>
      </c>
      <c r="V56" s="122"/>
    </row>
    <row r="57" spans="1:22" ht="13.15" thickBot="1" x14ac:dyDescent="0.4">
      <c r="A57" s="4"/>
      <c r="B57" s="1"/>
      <c r="C57" s="1"/>
      <c r="D57" s="124">
        <f>SUM(H57:T57)</f>
        <v>0</v>
      </c>
      <c r="E57" s="125"/>
      <c r="F57" s="126"/>
      <c r="G57" s="123"/>
      <c r="H57" s="127"/>
      <c r="I57" s="128"/>
      <c r="J57" s="121"/>
      <c r="K57" s="123"/>
      <c r="L57" s="116"/>
      <c r="M57" s="117"/>
      <c r="N57" s="121"/>
      <c r="O57" s="123"/>
      <c r="P57" s="31"/>
      <c r="Q57" s="121"/>
      <c r="R57" s="123"/>
      <c r="S57" s="116"/>
      <c r="T57" s="117"/>
      <c r="U57" s="121">
        <f>F57-D57</f>
        <v>0</v>
      </c>
      <c r="V57" s="122"/>
    </row>
    <row r="58" spans="1:22" ht="13.15" thickBot="1" x14ac:dyDescent="0.4">
      <c r="A58" s="5"/>
      <c r="B58" s="3"/>
      <c r="C58" s="3"/>
      <c r="D58" s="124">
        <f>SUM(H58:T58)</f>
        <v>0</v>
      </c>
      <c r="E58" s="125"/>
      <c r="F58" s="126"/>
      <c r="G58" s="123"/>
      <c r="H58" s="127"/>
      <c r="I58" s="128"/>
      <c r="J58" s="121"/>
      <c r="K58" s="123"/>
      <c r="L58" s="116"/>
      <c r="M58" s="117"/>
      <c r="N58" s="121"/>
      <c r="O58" s="123"/>
      <c r="P58" s="31"/>
      <c r="Q58" s="121"/>
      <c r="R58" s="123"/>
      <c r="S58" s="116"/>
      <c r="T58" s="117"/>
      <c r="U58" s="121">
        <f>F58-D58</f>
        <v>0</v>
      </c>
      <c r="V58" s="122"/>
    </row>
    <row r="59" spans="1:22" ht="21.4" thickBot="1" x14ac:dyDescent="0.45">
      <c r="A59" s="16" t="s">
        <v>14</v>
      </c>
      <c r="B59" s="15"/>
      <c r="C59" s="15"/>
      <c r="D59" s="118">
        <f>SUM(D54:E58)</f>
        <v>675.91174999999998</v>
      </c>
      <c r="E59" s="119"/>
      <c r="F59" s="118">
        <f>SUM(F54:G58)</f>
        <v>3311.5</v>
      </c>
      <c r="G59" s="119"/>
      <c r="H59" s="118">
        <f>SUM(H54:I58)</f>
        <v>48.016750000000002</v>
      </c>
      <c r="I59" s="119"/>
      <c r="J59" s="118">
        <f>SUM(J54:K58)</f>
        <v>205.32</v>
      </c>
      <c r="K59" s="119"/>
      <c r="L59" s="118">
        <f>SUM(L54:M58)</f>
        <v>236</v>
      </c>
      <c r="M59" s="119"/>
      <c r="N59" s="118">
        <f>SUM(N54:O58)</f>
        <v>153.46</v>
      </c>
      <c r="O59" s="119"/>
      <c r="P59" s="29">
        <f>SUM(P54:P58)</f>
        <v>0</v>
      </c>
      <c r="Q59" s="118">
        <f>SUM(Q54:R58)</f>
        <v>0</v>
      </c>
      <c r="R59" s="119"/>
      <c r="S59" s="118">
        <f>SUM(S54:T58)</f>
        <v>33.115000000000002</v>
      </c>
      <c r="T59" s="119"/>
      <c r="U59" s="120">
        <f>SUM(U54:V58)</f>
        <v>2635.5882499999998</v>
      </c>
      <c r="V59" s="119"/>
    </row>
    <row r="60" spans="1:22" ht="13.15" thickBot="1" x14ac:dyDescent="0.4">
      <c r="A60" s="25">
        <v>40756</v>
      </c>
      <c r="B60" s="2"/>
      <c r="C60" s="2"/>
      <c r="D60" s="112">
        <f>SUM(H60:T60)</f>
        <v>0</v>
      </c>
      <c r="E60" s="113"/>
      <c r="F60" s="114"/>
      <c r="G60" s="115"/>
      <c r="H60" s="116"/>
      <c r="I60" s="117"/>
      <c r="J60" s="110"/>
      <c r="K60" s="115"/>
      <c r="L60" s="116"/>
      <c r="M60" s="117"/>
      <c r="N60" s="110"/>
      <c r="O60" s="115"/>
      <c r="P60" s="27"/>
      <c r="Q60" s="110"/>
      <c r="R60" s="115"/>
      <c r="S60" s="116"/>
      <c r="T60" s="117"/>
      <c r="U60" s="110">
        <f>F60-D60</f>
        <v>0</v>
      </c>
      <c r="V60" s="111"/>
    </row>
    <row r="61" spans="1:22" ht="13.15" thickBot="1" x14ac:dyDescent="0.4">
      <c r="A61" s="8"/>
      <c r="B61" s="1"/>
      <c r="C61" s="1"/>
      <c r="D61" s="112">
        <f>SUM(H61:T61)</f>
        <v>0</v>
      </c>
      <c r="E61" s="113"/>
      <c r="F61" s="114"/>
      <c r="G61" s="115"/>
      <c r="H61" s="116"/>
      <c r="I61" s="117"/>
      <c r="J61" s="110"/>
      <c r="K61" s="115"/>
      <c r="L61" s="116"/>
      <c r="M61" s="117"/>
      <c r="N61" s="110"/>
      <c r="O61" s="115"/>
      <c r="P61" s="27"/>
      <c r="Q61" s="110"/>
      <c r="R61" s="115"/>
      <c r="S61" s="116"/>
      <c r="T61" s="117"/>
      <c r="U61" s="110">
        <f>F61-D61</f>
        <v>0</v>
      </c>
      <c r="V61" s="111"/>
    </row>
    <row r="62" spans="1:22" ht="13.15" thickBot="1" x14ac:dyDescent="0.4">
      <c r="A62" s="4"/>
      <c r="B62" s="1"/>
      <c r="C62" s="1"/>
      <c r="D62" s="112">
        <f>SUM(H62:T62)</f>
        <v>0</v>
      </c>
      <c r="E62" s="113"/>
      <c r="F62" s="114"/>
      <c r="G62" s="115"/>
      <c r="H62" s="116"/>
      <c r="I62" s="117"/>
      <c r="J62" s="110"/>
      <c r="K62" s="115"/>
      <c r="L62" s="116"/>
      <c r="M62" s="117"/>
      <c r="N62" s="110"/>
      <c r="O62" s="115"/>
      <c r="P62" s="27"/>
      <c r="Q62" s="110"/>
      <c r="R62" s="115"/>
      <c r="S62" s="116"/>
      <c r="T62" s="117"/>
      <c r="U62" s="110">
        <f>F62-D62</f>
        <v>0</v>
      </c>
      <c r="V62" s="111"/>
    </row>
    <row r="63" spans="1:22" ht="13.15" thickBot="1" x14ac:dyDescent="0.4">
      <c r="A63" s="4"/>
      <c r="B63" s="1"/>
      <c r="C63" s="1"/>
      <c r="D63" s="112">
        <f>SUM(H63:T63)</f>
        <v>0</v>
      </c>
      <c r="E63" s="113"/>
      <c r="F63" s="114"/>
      <c r="G63" s="115"/>
      <c r="H63" s="116"/>
      <c r="I63" s="117"/>
      <c r="J63" s="110"/>
      <c r="K63" s="115"/>
      <c r="L63" s="116"/>
      <c r="M63" s="117"/>
      <c r="N63" s="110"/>
      <c r="O63" s="115"/>
      <c r="P63" s="27"/>
      <c r="Q63" s="110"/>
      <c r="R63" s="115"/>
      <c r="S63" s="116"/>
      <c r="T63" s="117"/>
      <c r="U63" s="110">
        <f>F63-D63</f>
        <v>0</v>
      </c>
      <c r="V63" s="111"/>
    </row>
    <row r="64" spans="1:22" ht="13.15" thickBot="1" x14ac:dyDescent="0.4">
      <c r="A64" s="5"/>
      <c r="B64" s="3"/>
      <c r="C64" s="3"/>
      <c r="D64" s="112">
        <f>SUM(H64:T64)</f>
        <v>0</v>
      </c>
      <c r="E64" s="113"/>
      <c r="F64" s="114"/>
      <c r="G64" s="115"/>
      <c r="H64" s="116"/>
      <c r="I64" s="117"/>
      <c r="J64" s="110"/>
      <c r="K64" s="115"/>
      <c r="L64" s="116"/>
      <c r="M64" s="117"/>
      <c r="N64" s="110"/>
      <c r="O64" s="115"/>
      <c r="P64" s="27"/>
      <c r="Q64" s="110"/>
      <c r="R64" s="115"/>
      <c r="S64" s="116"/>
      <c r="T64" s="117"/>
      <c r="U64" s="110">
        <f>F64-D64</f>
        <v>0</v>
      </c>
      <c r="V64" s="111"/>
    </row>
    <row r="65" spans="1:22" ht="21.4" thickBot="1" x14ac:dyDescent="0.45">
      <c r="A65" s="17" t="s">
        <v>14</v>
      </c>
      <c r="B65" s="18"/>
      <c r="C65" s="18"/>
      <c r="D65" s="104">
        <f>SUM(D60:E64)</f>
        <v>0</v>
      </c>
      <c r="E65" s="105"/>
      <c r="F65" s="104">
        <f>SUM(F60:G64)</f>
        <v>0</v>
      </c>
      <c r="G65" s="105"/>
      <c r="H65" s="104">
        <f>SUM(H60:I64)</f>
        <v>0</v>
      </c>
      <c r="I65" s="105"/>
      <c r="J65" s="104">
        <f>SUM(J60:K64)</f>
        <v>0</v>
      </c>
      <c r="K65" s="105"/>
      <c r="L65" s="104">
        <f>SUM(L60:M64)</f>
        <v>0</v>
      </c>
      <c r="M65" s="105"/>
      <c r="N65" s="104">
        <f>SUM(N60:O64)</f>
        <v>0</v>
      </c>
      <c r="O65" s="105"/>
      <c r="P65" s="28">
        <f>SUM(P60:P64)</f>
        <v>0</v>
      </c>
      <c r="Q65" s="104">
        <f>SUM(Q60:R64)</f>
        <v>0</v>
      </c>
      <c r="R65" s="105"/>
      <c r="S65" s="104">
        <f>SUM(S60:T64)</f>
        <v>0</v>
      </c>
      <c r="T65" s="105"/>
      <c r="U65" s="104">
        <f>SUM(U60:V64)</f>
        <v>0</v>
      </c>
      <c r="V65" s="105"/>
    </row>
    <row r="66" spans="1:22" ht="13.15" thickBot="1" x14ac:dyDescent="0.4">
      <c r="A66" s="25">
        <v>40787</v>
      </c>
      <c r="B66" s="2"/>
      <c r="C66" s="2"/>
      <c r="D66" s="112">
        <f>SUM(H66:T66)</f>
        <v>0</v>
      </c>
      <c r="E66" s="113"/>
      <c r="F66" s="114"/>
      <c r="G66" s="115"/>
      <c r="H66" s="116"/>
      <c r="I66" s="117"/>
      <c r="J66" s="110"/>
      <c r="K66" s="115"/>
      <c r="L66" s="116"/>
      <c r="M66" s="117"/>
      <c r="N66" s="110"/>
      <c r="O66" s="115"/>
      <c r="P66" s="27"/>
      <c r="Q66" s="110"/>
      <c r="R66" s="115"/>
      <c r="S66" s="116"/>
      <c r="T66" s="117"/>
      <c r="U66" s="110">
        <f>F66-D66</f>
        <v>0</v>
      </c>
      <c r="V66" s="111"/>
    </row>
    <row r="67" spans="1:22" ht="13.15" thickBot="1" x14ac:dyDescent="0.4">
      <c r="A67" s="8"/>
      <c r="B67" s="1"/>
      <c r="C67" s="1"/>
      <c r="D67" s="112">
        <f>SUM(H67:T67)</f>
        <v>0</v>
      </c>
      <c r="E67" s="113"/>
      <c r="F67" s="114"/>
      <c r="G67" s="115"/>
      <c r="H67" s="116"/>
      <c r="I67" s="117"/>
      <c r="J67" s="110"/>
      <c r="K67" s="115"/>
      <c r="L67" s="116"/>
      <c r="M67" s="117"/>
      <c r="N67" s="110"/>
      <c r="O67" s="115"/>
      <c r="P67" s="27"/>
      <c r="Q67" s="110"/>
      <c r="R67" s="115"/>
      <c r="S67" s="116"/>
      <c r="T67" s="117"/>
      <c r="U67" s="110">
        <f>F67-D67</f>
        <v>0</v>
      </c>
      <c r="V67" s="111"/>
    </row>
    <row r="68" spans="1:22" ht="13.15" thickBot="1" x14ac:dyDescent="0.4">
      <c r="A68" s="4"/>
      <c r="B68" s="1"/>
      <c r="C68" s="1"/>
      <c r="D68" s="112">
        <f>SUM(H68:T68)</f>
        <v>0</v>
      </c>
      <c r="E68" s="113"/>
      <c r="F68" s="114"/>
      <c r="G68" s="115"/>
      <c r="H68" s="116"/>
      <c r="I68" s="117"/>
      <c r="J68" s="110"/>
      <c r="K68" s="115"/>
      <c r="L68" s="116"/>
      <c r="M68" s="117"/>
      <c r="N68" s="110"/>
      <c r="O68" s="115"/>
      <c r="P68" s="27"/>
      <c r="Q68" s="110"/>
      <c r="R68" s="115"/>
      <c r="S68" s="116"/>
      <c r="T68" s="117"/>
      <c r="U68" s="110">
        <f>F68-D68</f>
        <v>0</v>
      </c>
      <c r="V68" s="111"/>
    </row>
    <row r="69" spans="1:22" ht="13.15" thickBot="1" x14ac:dyDescent="0.4">
      <c r="A69" s="4"/>
      <c r="B69" s="1"/>
      <c r="C69" s="1"/>
      <c r="D69" s="112">
        <f>SUM(H69:T69)</f>
        <v>0</v>
      </c>
      <c r="E69" s="113"/>
      <c r="F69" s="114"/>
      <c r="G69" s="115"/>
      <c r="H69" s="116"/>
      <c r="I69" s="117"/>
      <c r="J69" s="110"/>
      <c r="K69" s="115"/>
      <c r="L69" s="116"/>
      <c r="M69" s="117"/>
      <c r="N69" s="110"/>
      <c r="O69" s="115"/>
      <c r="P69" s="27"/>
      <c r="Q69" s="110"/>
      <c r="R69" s="115"/>
      <c r="S69" s="116"/>
      <c r="T69" s="117"/>
      <c r="U69" s="110">
        <f>F69-D69</f>
        <v>0</v>
      </c>
      <c r="V69" s="111"/>
    </row>
    <row r="70" spans="1:22" ht="13.15" thickBot="1" x14ac:dyDescent="0.4">
      <c r="A70" s="5"/>
      <c r="B70" s="3"/>
      <c r="C70" s="3"/>
      <c r="D70" s="112">
        <f>SUM(H70:T70)</f>
        <v>0</v>
      </c>
      <c r="E70" s="113"/>
      <c r="F70" s="114"/>
      <c r="G70" s="115"/>
      <c r="H70" s="116"/>
      <c r="I70" s="117"/>
      <c r="J70" s="110"/>
      <c r="K70" s="115"/>
      <c r="L70" s="116"/>
      <c r="M70" s="117"/>
      <c r="N70" s="110"/>
      <c r="O70" s="115"/>
      <c r="P70" s="27"/>
      <c r="Q70" s="110"/>
      <c r="R70" s="115"/>
      <c r="S70" s="116"/>
      <c r="T70" s="117"/>
      <c r="U70" s="110">
        <f>F70-D70</f>
        <v>0</v>
      </c>
      <c r="V70" s="111"/>
    </row>
    <row r="71" spans="1:22" ht="21" thickBot="1" x14ac:dyDescent="0.4">
      <c r="A71" s="17" t="s">
        <v>14</v>
      </c>
      <c r="B71" s="18"/>
      <c r="C71" s="18"/>
      <c r="D71" s="192">
        <f>SUM(D66:E70)</f>
        <v>0</v>
      </c>
      <c r="E71" s="193"/>
      <c r="F71" s="192">
        <f>SUM(F66:G70)</f>
        <v>0</v>
      </c>
      <c r="G71" s="193"/>
      <c r="H71" s="192">
        <f>SUM(H66:I70)</f>
        <v>0</v>
      </c>
      <c r="I71" s="193"/>
      <c r="J71" s="192">
        <f>SUM(J66:K70)</f>
        <v>0</v>
      </c>
      <c r="K71" s="193"/>
      <c r="L71" s="192">
        <f>SUM(L66:M70)</f>
        <v>0</v>
      </c>
      <c r="M71" s="193"/>
      <c r="N71" s="192">
        <f>SUM(N66:O70)</f>
        <v>0</v>
      </c>
      <c r="O71" s="193"/>
      <c r="P71" s="26">
        <f>SUM(P66:P70)</f>
        <v>0</v>
      </c>
      <c r="Q71" s="192">
        <f>SUM(Q66:R70)</f>
        <v>0</v>
      </c>
      <c r="R71" s="193"/>
      <c r="S71" s="192">
        <f>SUM(S66:T70)</f>
        <v>0</v>
      </c>
      <c r="T71" s="193"/>
      <c r="U71" s="192">
        <f>SUM(U66:V70)</f>
        <v>0</v>
      </c>
      <c r="V71" s="193"/>
    </row>
    <row r="72" spans="1:22" ht="13.15" thickBot="1" x14ac:dyDescent="0.4">
      <c r="A72" s="60" t="s">
        <v>18</v>
      </c>
      <c r="B72" s="61"/>
      <c r="C72" s="61"/>
      <c r="D72" s="201">
        <f>D71+D65+D59</f>
        <v>675.91174999999998</v>
      </c>
      <c r="E72" s="202"/>
      <c r="F72" s="199">
        <f>F71+F65+F59</f>
        <v>3311.5</v>
      </c>
      <c r="G72" s="200"/>
      <c r="H72" s="199">
        <f>H71+H65+H59</f>
        <v>48.016750000000002</v>
      </c>
      <c r="I72" s="200"/>
      <c r="J72" s="199">
        <f>J71+J65+J59</f>
        <v>205.32</v>
      </c>
      <c r="K72" s="200"/>
      <c r="L72" s="199">
        <f>L71+L65+L59</f>
        <v>236</v>
      </c>
      <c r="M72" s="200"/>
      <c r="N72" s="199">
        <f>N71+N65+N59</f>
        <v>153.46</v>
      </c>
      <c r="O72" s="200"/>
      <c r="P72" s="62">
        <f>P71+P65+P59</f>
        <v>0</v>
      </c>
      <c r="Q72" s="199">
        <f>Q71+Q65+Q59</f>
        <v>0</v>
      </c>
      <c r="R72" s="200"/>
      <c r="S72" s="199">
        <f>S71+S65+S59</f>
        <v>33.115000000000002</v>
      </c>
      <c r="T72" s="200"/>
      <c r="U72" s="199">
        <f>U71+U65+U59</f>
        <v>2635.5882499999998</v>
      </c>
      <c r="V72" s="200"/>
    </row>
    <row r="73" spans="1:22" ht="13.5" thickTop="1" thickBot="1" x14ac:dyDescent="0.4">
      <c r="A73" s="8">
        <v>40817</v>
      </c>
      <c r="B73" s="1"/>
      <c r="C73" s="1"/>
      <c r="D73" s="124">
        <f>SUM(H73:T73)</f>
        <v>0</v>
      </c>
      <c r="E73" s="125"/>
      <c r="F73" s="114"/>
      <c r="G73" s="115"/>
      <c r="H73" s="116"/>
      <c r="I73" s="117"/>
      <c r="J73" s="110"/>
      <c r="K73" s="115"/>
      <c r="L73" s="116"/>
      <c r="M73" s="117"/>
      <c r="N73" s="110"/>
      <c r="O73" s="115"/>
      <c r="P73" s="27"/>
      <c r="Q73" s="110"/>
      <c r="R73" s="115"/>
      <c r="S73" s="116"/>
      <c r="T73" s="117"/>
      <c r="U73" s="121">
        <f>F73-D73</f>
        <v>0</v>
      </c>
      <c r="V73" s="122"/>
    </row>
    <row r="74" spans="1:22" ht="13.15" thickBot="1" x14ac:dyDescent="0.4">
      <c r="A74" s="8">
        <v>41927</v>
      </c>
      <c r="B74" s="1"/>
      <c r="C74" s="1"/>
      <c r="D74" s="124">
        <f>SUM(H74:T74)</f>
        <v>0</v>
      </c>
      <c r="E74" s="125"/>
      <c r="F74" s="114"/>
      <c r="G74" s="115"/>
      <c r="H74" s="116"/>
      <c r="I74" s="117"/>
      <c r="J74" s="110"/>
      <c r="K74" s="115"/>
      <c r="L74" s="116"/>
      <c r="M74" s="117"/>
      <c r="N74" s="110"/>
      <c r="O74" s="115"/>
      <c r="P74" s="27"/>
      <c r="Q74" s="110"/>
      <c r="R74" s="115"/>
      <c r="S74" s="116"/>
      <c r="T74" s="117"/>
      <c r="U74" s="121">
        <f>F74-D74</f>
        <v>0</v>
      </c>
      <c r="V74" s="122"/>
    </row>
    <row r="75" spans="1:22" ht="13.5" thickTop="1" thickBot="1" x14ac:dyDescent="0.4">
      <c r="A75" s="4"/>
      <c r="B75" s="1"/>
      <c r="C75" s="1"/>
      <c r="D75" s="124">
        <f>SUM(H75:T75)</f>
        <v>0</v>
      </c>
      <c r="E75" s="125"/>
      <c r="F75" s="126"/>
      <c r="G75" s="123"/>
      <c r="H75" s="127"/>
      <c r="I75" s="128"/>
      <c r="J75" s="121"/>
      <c r="K75" s="123"/>
      <c r="L75" s="116"/>
      <c r="M75" s="117"/>
      <c r="N75" s="121"/>
      <c r="O75" s="123"/>
      <c r="P75" s="30"/>
      <c r="Q75" s="121"/>
      <c r="R75" s="123"/>
      <c r="S75" s="116"/>
      <c r="T75" s="117"/>
      <c r="U75" s="121">
        <f>F75-D75</f>
        <v>0</v>
      </c>
      <c r="V75" s="122"/>
    </row>
    <row r="76" spans="1:22" ht="13.5" thickTop="1" thickBot="1" x14ac:dyDescent="0.4">
      <c r="A76" s="4"/>
      <c r="B76" s="1"/>
      <c r="C76" s="1"/>
      <c r="D76" s="124">
        <f>SUM(H76:T76)</f>
        <v>0</v>
      </c>
      <c r="E76" s="125"/>
      <c r="F76" s="126"/>
      <c r="G76" s="123"/>
      <c r="H76" s="127"/>
      <c r="I76" s="128"/>
      <c r="J76" s="121"/>
      <c r="K76" s="123"/>
      <c r="L76" s="116"/>
      <c r="M76" s="117"/>
      <c r="N76" s="121"/>
      <c r="O76" s="123"/>
      <c r="P76" s="30"/>
      <c r="Q76" s="121"/>
      <c r="R76" s="123"/>
      <c r="S76" s="116"/>
      <c r="T76" s="117"/>
      <c r="U76" s="121">
        <f>F76-D76</f>
        <v>0</v>
      </c>
      <c r="V76" s="122"/>
    </row>
    <row r="77" spans="1:22" ht="13.5" thickTop="1" thickBot="1" x14ac:dyDescent="0.4">
      <c r="A77" s="5"/>
      <c r="B77" s="3"/>
      <c r="C77" s="3"/>
      <c r="D77" s="124">
        <f>SUM(H77:T77)</f>
        <v>0</v>
      </c>
      <c r="E77" s="125"/>
      <c r="F77" s="126"/>
      <c r="G77" s="123"/>
      <c r="H77" s="127"/>
      <c r="I77" s="128"/>
      <c r="J77" s="121"/>
      <c r="K77" s="123"/>
      <c r="L77" s="116"/>
      <c r="M77" s="117"/>
      <c r="N77" s="121"/>
      <c r="O77" s="123"/>
      <c r="P77" s="30"/>
      <c r="Q77" s="121"/>
      <c r="R77" s="123"/>
      <c r="S77" s="116"/>
      <c r="T77" s="117"/>
      <c r="U77" s="121">
        <f>F77-D77</f>
        <v>0</v>
      </c>
      <c r="V77" s="122"/>
    </row>
    <row r="78" spans="1:22" ht="21.4" thickBot="1" x14ac:dyDescent="0.45">
      <c r="A78" s="17" t="s">
        <v>14</v>
      </c>
      <c r="B78" s="18"/>
      <c r="C78" s="18"/>
      <c r="D78" s="118">
        <f>SUM(D73:E77)</f>
        <v>0</v>
      </c>
      <c r="E78" s="119"/>
      <c r="F78" s="118">
        <f>SUM(F73:G77)</f>
        <v>0</v>
      </c>
      <c r="G78" s="119"/>
      <c r="H78" s="118">
        <f>SUM(H73:I77)</f>
        <v>0</v>
      </c>
      <c r="I78" s="119"/>
      <c r="J78" s="118">
        <f>SUM(J73:K77)</f>
        <v>0</v>
      </c>
      <c r="K78" s="119"/>
      <c r="L78" s="118">
        <f>SUM(L73:M77)</f>
        <v>0</v>
      </c>
      <c r="M78" s="119"/>
      <c r="N78" s="118">
        <f>SUM(N73:O77)</f>
        <v>0</v>
      </c>
      <c r="O78" s="119"/>
      <c r="P78" s="29">
        <f>SUM(P73:P77)</f>
        <v>0</v>
      </c>
      <c r="Q78" s="118">
        <f>SUM(Q73:R77)</f>
        <v>0</v>
      </c>
      <c r="R78" s="119"/>
      <c r="S78" s="118">
        <f>SUM(S73:T77)</f>
        <v>0</v>
      </c>
      <c r="T78" s="119"/>
      <c r="U78" s="120">
        <f>SUM(U73:V77)</f>
        <v>0</v>
      </c>
      <c r="V78" s="119"/>
    </row>
    <row r="79" spans="1:22" ht="13.15" thickBot="1" x14ac:dyDescent="0.4">
      <c r="A79" s="25">
        <v>40848</v>
      </c>
      <c r="B79" s="2"/>
      <c r="C79" s="2"/>
      <c r="D79" s="112">
        <f>SUM(H79:T79)</f>
        <v>0</v>
      </c>
      <c r="E79" s="113"/>
      <c r="F79" s="114"/>
      <c r="G79" s="115"/>
      <c r="H79" s="116"/>
      <c r="I79" s="117"/>
      <c r="J79" s="110"/>
      <c r="K79" s="115"/>
      <c r="L79" s="116"/>
      <c r="M79" s="117"/>
      <c r="N79" s="110"/>
      <c r="O79" s="115"/>
      <c r="P79" s="27"/>
      <c r="Q79" s="110"/>
      <c r="R79" s="115"/>
      <c r="S79" s="116"/>
      <c r="T79" s="117"/>
      <c r="U79" s="110">
        <f>F79-D79</f>
        <v>0</v>
      </c>
      <c r="V79" s="111"/>
    </row>
    <row r="80" spans="1:22" ht="13.15" thickBot="1" x14ac:dyDescent="0.4">
      <c r="A80" s="8">
        <v>41958</v>
      </c>
      <c r="B80" s="1"/>
      <c r="C80" s="1"/>
      <c r="D80" s="112">
        <f>SUM(H80:T80)</f>
        <v>0</v>
      </c>
      <c r="E80" s="113"/>
      <c r="F80" s="114"/>
      <c r="G80" s="115"/>
      <c r="H80" s="116"/>
      <c r="I80" s="117"/>
      <c r="J80" s="110"/>
      <c r="K80" s="115"/>
      <c r="L80" s="116"/>
      <c r="M80" s="117"/>
      <c r="N80" s="110"/>
      <c r="O80" s="115"/>
      <c r="P80" s="27"/>
      <c r="Q80" s="110"/>
      <c r="R80" s="115"/>
      <c r="S80" s="116"/>
      <c r="T80" s="117"/>
      <c r="U80" s="110">
        <f>F80-D80</f>
        <v>0</v>
      </c>
      <c r="V80" s="111"/>
    </row>
    <row r="81" spans="1:22" ht="13.15" thickBot="1" x14ac:dyDescent="0.4">
      <c r="A81" s="4"/>
      <c r="B81" s="1"/>
      <c r="C81" s="1"/>
      <c r="D81" s="112">
        <f>SUM(H81:T81)</f>
        <v>0</v>
      </c>
      <c r="E81" s="113"/>
      <c r="F81" s="114"/>
      <c r="G81" s="115"/>
      <c r="H81" s="116"/>
      <c r="I81" s="117"/>
      <c r="J81" s="110"/>
      <c r="K81" s="115"/>
      <c r="L81" s="116"/>
      <c r="M81" s="117"/>
      <c r="N81" s="110"/>
      <c r="O81" s="115"/>
      <c r="P81" s="27"/>
      <c r="Q81" s="110"/>
      <c r="R81" s="115"/>
      <c r="S81" s="116"/>
      <c r="T81" s="117"/>
      <c r="U81" s="110">
        <f>F81-D81</f>
        <v>0</v>
      </c>
      <c r="V81" s="111"/>
    </row>
    <row r="82" spans="1:22" ht="13.15" thickBot="1" x14ac:dyDescent="0.4">
      <c r="A82" s="4"/>
      <c r="B82" s="1"/>
      <c r="C82" s="1"/>
      <c r="D82" s="112">
        <f>SUM(H82:T82)</f>
        <v>0</v>
      </c>
      <c r="E82" s="113"/>
      <c r="F82" s="114"/>
      <c r="G82" s="115"/>
      <c r="H82" s="116"/>
      <c r="I82" s="117"/>
      <c r="J82" s="110"/>
      <c r="K82" s="115"/>
      <c r="L82" s="116"/>
      <c r="M82" s="117"/>
      <c r="N82" s="110"/>
      <c r="O82" s="115"/>
      <c r="P82" s="27"/>
      <c r="Q82" s="110"/>
      <c r="R82" s="115"/>
      <c r="S82" s="116"/>
      <c r="T82" s="117"/>
      <c r="U82" s="110">
        <f>F82-D82</f>
        <v>0</v>
      </c>
      <c r="V82" s="111"/>
    </row>
    <row r="83" spans="1:22" ht="13.15" thickBot="1" x14ac:dyDescent="0.4">
      <c r="A83" s="5"/>
      <c r="B83" s="3"/>
      <c r="C83" s="3"/>
      <c r="D83" s="112">
        <f>SUM(H83:T83)</f>
        <v>0</v>
      </c>
      <c r="E83" s="113"/>
      <c r="F83" s="114"/>
      <c r="G83" s="115"/>
      <c r="H83" s="116"/>
      <c r="I83" s="117"/>
      <c r="J83" s="110"/>
      <c r="K83" s="115"/>
      <c r="L83" s="116"/>
      <c r="M83" s="117"/>
      <c r="N83" s="110"/>
      <c r="O83" s="115"/>
      <c r="P83" s="27"/>
      <c r="Q83" s="110"/>
      <c r="R83" s="115"/>
      <c r="S83" s="116"/>
      <c r="T83" s="117"/>
      <c r="U83" s="110">
        <f>F83-D83</f>
        <v>0</v>
      </c>
      <c r="V83" s="111"/>
    </row>
    <row r="84" spans="1:22" ht="21.4" thickBot="1" x14ac:dyDescent="0.45">
      <c r="A84" s="17" t="s">
        <v>14</v>
      </c>
      <c r="B84" s="18"/>
      <c r="C84" s="18"/>
      <c r="D84" s="104">
        <f>SUM(D79:E83)</f>
        <v>0</v>
      </c>
      <c r="E84" s="105"/>
      <c r="F84" s="104">
        <f>SUM(F79:G83)</f>
        <v>0</v>
      </c>
      <c r="G84" s="105"/>
      <c r="H84" s="104">
        <f>SUM(H79:I83)</f>
        <v>0</v>
      </c>
      <c r="I84" s="105"/>
      <c r="J84" s="104">
        <f>SUM(J79:K83)</f>
        <v>0</v>
      </c>
      <c r="K84" s="105"/>
      <c r="L84" s="104">
        <f>SUM(L79:M83)</f>
        <v>0</v>
      </c>
      <c r="M84" s="105"/>
      <c r="N84" s="104">
        <f>SUM(N79:O83)</f>
        <v>0</v>
      </c>
      <c r="O84" s="105"/>
      <c r="P84" s="28">
        <f>SUM(P79:P83)</f>
        <v>0</v>
      </c>
      <c r="Q84" s="104">
        <f>SUM(Q79:R83)</f>
        <v>0</v>
      </c>
      <c r="R84" s="105"/>
      <c r="S84" s="104">
        <f>SUM(S79:T83)</f>
        <v>0</v>
      </c>
      <c r="T84" s="105"/>
      <c r="U84" s="104">
        <f>SUM(U79:V83)</f>
        <v>0</v>
      </c>
      <c r="V84" s="105"/>
    </row>
    <row r="85" spans="1:22" ht="13.15" thickBot="1" x14ac:dyDescent="0.4">
      <c r="A85" s="69">
        <v>44166</v>
      </c>
      <c r="B85" s="2"/>
      <c r="C85" s="2"/>
      <c r="D85" s="112">
        <f>SUM(H85:T85)</f>
        <v>0</v>
      </c>
      <c r="E85" s="113"/>
      <c r="F85" s="114"/>
      <c r="G85" s="115"/>
      <c r="H85" s="116"/>
      <c r="I85" s="117"/>
      <c r="J85" s="110"/>
      <c r="K85" s="115"/>
      <c r="L85" s="116"/>
      <c r="M85" s="117"/>
      <c r="N85" s="110"/>
      <c r="O85" s="115"/>
      <c r="P85" s="27"/>
      <c r="Q85" s="110"/>
      <c r="R85" s="115"/>
      <c r="S85" s="116"/>
      <c r="T85" s="117"/>
      <c r="U85" s="110">
        <f>F85-D85</f>
        <v>0</v>
      </c>
      <c r="V85" s="111"/>
    </row>
    <row r="86" spans="1:22" ht="13.15" thickBot="1" x14ac:dyDescent="0.4">
      <c r="A86" s="8">
        <v>41988</v>
      </c>
      <c r="B86" s="1"/>
      <c r="C86" s="1"/>
      <c r="D86" s="112">
        <f>SUM(H86:T86)</f>
        <v>0</v>
      </c>
      <c r="E86" s="113"/>
      <c r="F86" s="114"/>
      <c r="G86" s="115"/>
      <c r="H86" s="116"/>
      <c r="I86" s="117"/>
      <c r="J86" s="110"/>
      <c r="K86" s="115"/>
      <c r="L86" s="116"/>
      <c r="M86" s="117"/>
      <c r="N86" s="110"/>
      <c r="O86" s="115"/>
      <c r="P86" s="27"/>
      <c r="Q86" s="110"/>
      <c r="R86" s="115"/>
      <c r="S86" s="116"/>
      <c r="T86" s="117"/>
      <c r="U86" s="110">
        <f>F86-D86</f>
        <v>0</v>
      </c>
      <c r="V86" s="111"/>
    </row>
    <row r="87" spans="1:22" ht="13.15" thickBot="1" x14ac:dyDescent="0.4">
      <c r="A87" s="4"/>
      <c r="B87" s="1"/>
      <c r="C87" s="1"/>
      <c r="D87" s="112">
        <f>SUM(H87:T87)</f>
        <v>0</v>
      </c>
      <c r="E87" s="113"/>
      <c r="F87" s="114"/>
      <c r="G87" s="115"/>
      <c r="H87" s="116"/>
      <c r="I87" s="117"/>
      <c r="J87" s="110"/>
      <c r="K87" s="115"/>
      <c r="L87" s="116"/>
      <c r="M87" s="117"/>
      <c r="N87" s="110"/>
      <c r="O87" s="115"/>
      <c r="P87" s="27"/>
      <c r="Q87" s="110"/>
      <c r="R87" s="115"/>
      <c r="S87" s="116"/>
      <c r="T87" s="117"/>
      <c r="U87" s="110">
        <f>F87-D87</f>
        <v>0</v>
      </c>
      <c r="V87" s="111"/>
    </row>
    <row r="88" spans="1:22" ht="13.15" thickBot="1" x14ac:dyDescent="0.4">
      <c r="A88" s="4"/>
      <c r="B88" s="1"/>
      <c r="C88" s="1"/>
      <c r="D88" s="112">
        <f>SUM(H88:T88)</f>
        <v>0</v>
      </c>
      <c r="E88" s="113"/>
      <c r="F88" s="114"/>
      <c r="G88" s="115"/>
      <c r="H88" s="116"/>
      <c r="I88" s="117"/>
      <c r="J88" s="110"/>
      <c r="K88" s="115"/>
      <c r="L88" s="116"/>
      <c r="M88" s="117"/>
      <c r="N88" s="110"/>
      <c r="O88" s="115"/>
      <c r="P88" s="27"/>
      <c r="Q88" s="110"/>
      <c r="R88" s="115"/>
      <c r="S88" s="116"/>
      <c r="T88" s="117"/>
      <c r="U88" s="110">
        <f>F88-D88</f>
        <v>0</v>
      </c>
      <c r="V88" s="111"/>
    </row>
    <row r="89" spans="1:22" ht="13.15" thickBot="1" x14ac:dyDescent="0.4">
      <c r="A89" s="5"/>
      <c r="B89" s="3"/>
      <c r="C89" s="3"/>
      <c r="D89" s="112">
        <f>SUM(H89:T89)</f>
        <v>0</v>
      </c>
      <c r="E89" s="113"/>
      <c r="F89" s="114"/>
      <c r="G89" s="115"/>
      <c r="H89" s="116"/>
      <c r="I89" s="117"/>
      <c r="J89" s="110"/>
      <c r="K89" s="115"/>
      <c r="L89" s="116"/>
      <c r="M89" s="117"/>
      <c r="N89" s="110"/>
      <c r="O89" s="115"/>
      <c r="P89" s="27"/>
      <c r="Q89" s="110"/>
      <c r="R89" s="115"/>
      <c r="S89" s="116"/>
      <c r="T89" s="117"/>
      <c r="U89" s="110">
        <f>F89-D89</f>
        <v>0</v>
      </c>
      <c r="V89" s="111"/>
    </row>
    <row r="90" spans="1:22" ht="21.4" thickBot="1" x14ac:dyDescent="0.45">
      <c r="A90" s="17" t="s">
        <v>14</v>
      </c>
      <c r="B90" s="18"/>
      <c r="C90" s="18"/>
      <c r="D90" s="104">
        <f>SUM(D85:E89)</f>
        <v>0</v>
      </c>
      <c r="E90" s="105"/>
      <c r="F90" s="104">
        <f>SUM(F85:G89)</f>
        <v>0</v>
      </c>
      <c r="G90" s="105"/>
      <c r="H90" s="104">
        <f>SUM(H85:I89)</f>
        <v>0</v>
      </c>
      <c r="I90" s="105"/>
      <c r="J90" s="104">
        <f>SUM(J85:K89)</f>
        <v>0</v>
      </c>
      <c r="K90" s="105"/>
      <c r="L90" s="104">
        <f>SUM(L85:M89)</f>
        <v>0</v>
      </c>
      <c r="M90" s="105"/>
      <c r="N90" s="104">
        <f>SUM(N85:O89)</f>
        <v>0</v>
      </c>
      <c r="O90" s="105"/>
      <c r="P90" s="28">
        <f>SUM(P85:P89)</f>
        <v>0</v>
      </c>
      <c r="Q90" s="104">
        <f>SUM(Q85:R89)</f>
        <v>0</v>
      </c>
      <c r="R90" s="105"/>
      <c r="S90" s="104">
        <f>SUM(S85:T89)</f>
        <v>0</v>
      </c>
      <c r="T90" s="105"/>
      <c r="U90" s="104">
        <f>SUM(U85:V89)</f>
        <v>0</v>
      </c>
      <c r="V90" s="105"/>
    </row>
    <row r="91" spans="1:22" ht="13.5" thickBot="1" x14ac:dyDescent="0.45">
      <c r="A91" s="74" t="s">
        <v>30</v>
      </c>
      <c r="B91" s="75"/>
      <c r="C91" s="75"/>
      <c r="D91" s="203">
        <f>D90+D84+D78</f>
        <v>0</v>
      </c>
      <c r="E91" s="204"/>
      <c r="F91" s="100">
        <f>F90+F84+F78</f>
        <v>0</v>
      </c>
      <c r="G91" s="205"/>
      <c r="H91" s="100">
        <f>H90+H84+H78</f>
        <v>0</v>
      </c>
      <c r="I91" s="205"/>
      <c r="J91" s="100">
        <f>J90+J84+J78</f>
        <v>0</v>
      </c>
      <c r="K91" s="205"/>
      <c r="L91" s="100">
        <f>L90+L84+L78</f>
        <v>0</v>
      </c>
      <c r="M91" s="205"/>
      <c r="N91" s="100">
        <f>N90+N84+N78</f>
        <v>0</v>
      </c>
      <c r="O91" s="205"/>
      <c r="P91" s="76">
        <f>P90+P84+P78</f>
        <v>0</v>
      </c>
      <c r="Q91" s="100">
        <f>Q90+Q84+Q78</f>
        <v>0</v>
      </c>
      <c r="R91" s="205"/>
      <c r="S91" s="100">
        <f>S90+S84+S78</f>
        <v>0</v>
      </c>
      <c r="T91" s="205"/>
      <c r="U91" s="100">
        <f>U90+U84+U78</f>
        <v>0</v>
      </c>
      <c r="V91" s="205"/>
    </row>
    <row r="92" spans="1:22" ht="13.9" thickTop="1" thickBot="1" x14ac:dyDescent="0.45">
      <c r="A92" s="57" t="s">
        <v>17</v>
      </c>
      <c r="B92" s="55"/>
      <c r="C92" s="55"/>
      <c r="D92" s="97">
        <f>D91+D72</f>
        <v>675.91174999999998</v>
      </c>
      <c r="E92" s="98"/>
      <c r="F92" s="206">
        <f>F91+F72</f>
        <v>3311.5</v>
      </c>
      <c r="G92" s="207"/>
      <c r="H92" s="206">
        <f>H91+H72</f>
        <v>48.016750000000002</v>
      </c>
      <c r="I92" s="207"/>
      <c r="J92" s="102">
        <f>J91+J72</f>
        <v>205.32</v>
      </c>
      <c r="K92" s="103"/>
      <c r="L92" s="102">
        <f>L91+L72</f>
        <v>236</v>
      </c>
      <c r="M92" s="103"/>
      <c r="N92" s="206">
        <f>N91+N72</f>
        <v>153.46</v>
      </c>
      <c r="O92" s="207"/>
      <c r="P92" s="66">
        <f>P91+P72</f>
        <v>0</v>
      </c>
      <c r="Q92" s="206">
        <f>Q91+Q72</f>
        <v>0</v>
      </c>
      <c r="R92" s="207"/>
      <c r="S92" s="206">
        <f>S91+S72</f>
        <v>33.115000000000002</v>
      </c>
      <c r="T92" s="207"/>
      <c r="U92" s="206">
        <f>U91+U72</f>
        <v>2635.5882499999998</v>
      </c>
      <c r="V92" s="207"/>
    </row>
    <row r="93" spans="1:22" ht="13.9" thickTop="1" thickBot="1" x14ac:dyDescent="0.45">
      <c r="A93" s="58" t="s">
        <v>25</v>
      </c>
      <c r="B93" s="59"/>
      <c r="C93" s="59"/>
      <c r="D93" s="186">
        <f>D92+D48</f>
        <v>4612.0610000000006</v>
      </c>
      <c r="E93" s="187"/>
      <c r="F93" s="208">
        <f>F92+F48</f>
        <v>22734.05</v>
      </c>
      <c r="G93" s="209"/>
      <c r="H93" s="208">
        <f>H92+H48</f>
        <v>329.63350000000003</v>
      </c>
      <c r="I93" s="209"/>
      <c r="J93" s="184">
        <f>J92+J48</f>
        <v>1409.54</v>
      </c>
      <c r="K93" s="185"/>
      <c r="L93" s="184">
        <f>L92+L48</f>
        <v>1591</v>
      </c>
      <c r="M93" s="185"/>
      <c r="N93" s="184">
        <f>N92+N48</f>
        <v>1054.56</v>
      </c>
      <c r="O93" s="185"/>
      <c r="P93" s="67">
        <f>P92+P48</f>
        <v>0</v>
      </c>
      <c r="Q93" s="208">
        <f>Q92+Q48</f>
        <v>0</v>
      </c>
      <c r="R93" s="209"/>
      <c r="S93" s="208">
        <f>S92+S48</f>
        <v>227.32749999999999</v>
      </c>
      <c r="T93" s="209"/>
      <c r="U93" s="208">
        <f>U92+U48</f>
        <v>18121.988999999998</v>
      </c>
      <c r="V93" s="209"/>
    </row>
    <row r="94" spans="1:22" ht="13.15" thickTop="1" x14ac:dyDescent="0.35"/>
  </sheetData>
  <mergeCells count="746">
    <mergeCell ref="S93:T93"/>
    <mergeCell ref="U93:V93"/>
    <mergeCell ref="S92:T92"/>
    <mergeCell ref="U92:V92"/>
    <mergeCell ref="D93:E93"/>
    <mergeCell ref="F93:G93"/>
    <mergeCell ref="H93:I93"/>
    <mergeCell ref="J93:K93"/>
    <mergeCell ref="L92:M92"/>
    <mergeCell ref="N92:O92"/>
    <mergeCell ref="Q92:R92"/>
    <mergeCell ref="L93:M93"/>
    <mergeCell ref="N93:O93"/>
    <mergeCell ref="Q93:R93"/>
    <mergeCell ref="D92:E92"/>
    <mergeCell ref="F92:G92"/>
    <mergeCell ref="H92:I92"/>
    <mergeCell ref="J92:K92"/>
    <mergeCell ref="U90:V90"/>
    <mergeCell ref="D91:E91"/>
    <mergeCell ref="F91:G91"/>
    <mergeCell ref="H91:I91"/>
    <mergeCell ref="J91:K91"/>
    <mergeCell ref="L91:M91"/>
    <mergeCell ref="N91:O91"/>
    <mergeCell ref="Q91:R91"/>
    <mergeCell ref="S91:T91"/>
    <mergeCell ref="U91:V91"/>
    <mergeCell ref="L90:M90"/>
    <mergeCell ref="N90:O90"/>
    <mergeCell ref="Q90:R90"/>
    <mergeCell ref="S90:T90"/>
    <mergeCell ref="D90:E90"/>
    <mergeCell ref="F90:G90"/>
    <mergeCell ref="H90:I90"/>
    <mergeCell ref="J90:K90"/>
    <mergeCell ref="U88:V88"/>
    <mergeCell ref="D89:E89"/>
    <mergeCell ref="F89:G89"/>
    <mergeCell ref="H89:I89"/>
    <mergeCell ref="J89:K89"/>
    <mergeCell ref="L89:M89"/>
    <mergeCell ref="N89:O89"/>
    <mergeCell ref="Q89:R89"/>
    <mergeCell ref="S89:T89"/>
    <mergeCell ref="U89:V89"/>
    <mergeCell ref="L88:M88"/>
    <mergeCell ref="N88:O88"/>
    <mergeCell ref="Q88:R88"/>
    <mergeCell ref="S88:T88"/>
    <mergeCell ref="D88:E88"/>
    <mergeCell ref="F88:G88"/>
    <mergeCell ref="H88:I88"/>
    <mergeCell ref="J88:K88"/>
    <mergeCell ref="U86:V86"/>
    <mergeCell ref="D87:E87"/>
    <mergeCell ref="F87:G87"/>
    <mergeCell ref="H87:I87"/>
    <mergeCell ref="J87:K87"/>
    <mergeCell ref="L87:M87"/>
    <mergeCell ref="N87:O87"/>
    <mergeCell ref="Q87:R87"/>
    <mergeCell ref="S87:T87"/>
    <mergeCell ref="U87:V87"/>
    <mergeCell ref="L86:M86"/>
    <mergeCell ref="N86:O86"/>
    <mergeCell ref="Q86:R86"/>
    <mergeCell ref="S86:T86"/>
    <mergeCell ref="D86:E86"/>
    <mergeCell ref="F86:G86"/>
    <mergeCell ref="H86:I86"/>
    <mergeCell ref="J86:K86"/>
    <mergeCell ref="U84:V84"/>
    <mergeCell ref="D85:E85"/>
    <mergeCell ref="F85:G85"/>
    <mergeCell ref="H85:I85"/>
    <mergeCell ref="J85:K85"/>
    <mergeCell ref="L85:M85"/>
    <mergeCell ref="N85:O85"/>
    <mergeCell ref="Q85:R85"/>
    <mergeCell ref="S85:T85"/>
    <mergeCell ref="U85:V85"/>
    <mergeCell ref="L84:M84"/>
    <mergeCell ref="N84:O84"/>
    <mergeCell ref="Q84:R84"/>
    <mergeCell ref="S84:T84"/>
    <mergeCell ref="D84:E84"/>
    <mergeCell ref="F84:G84"/>
    <mergeCell ref="H84:I84"/>
    <mergeCell ref="J84:K84"/>
    <mergeCell ref="U82:V82"/>
    <mergeCell ref="D83:E83"/>
    <mergeCell ref="F83:G83"/>
    <mergeCell ref="H83:I83"/>
    <mergeCell ref="J83:K83"/>
    <mergeCell ref="L83:M83"/>
    <mergeCell ref="N83:O83"/>
    <mergeCell ref="Q83:R83"/>
    <mergeCell ref="S83:T83"/>
    <mergeCell ref="U83:V83"/>
    <mergeCell ref="L82:M82"/>
    <mergeCell ref="N82:O82"/>
    <mergeCell ref="Q82:R82"/>
    <mergeCell ref="S82:T82"/>
    <mergeCell ref="D82:E82"/>
    <mergeCell ref="F82:G82"/>
    <mergeCell ref="H82:I82"/>
    <mergeCell ref="J82:K82"/>
    <mergeCell ref="U80:V80"/>
    <mergeCell ref="D81:E81"/>
    <mergeCell ref="F81:G81"/>
    <mergeCell ref="H81:I81"/>
    <mergeCell ref="J81:K81"/>
    <mergeCell ref="L81:M81"/>
    <mergeCell ref="N81:O81"/>
    <mergeCell ref="Q81:R81"/>
    <mergeCell ref="S81:T81"/>
    <mergeCell ref="U81:V81"/>
    <mergeCell ref="L80:M80"/>
    <mergeCell ref="N80:O80"/>
    <mergeCell ref="Q80:R80"/>
    <mergeCell ref="S80:T80"/>
    <mergeCell ref="D80:E80"/>
    <mergeCell ref="F80:G80"/>
    <mergeCell ref="H80:I80"/>
    <mergeCell ref="J80:K80"/>
    <mergeCell ref="U78:V78"/>
    <mergeCell ref="D79:E79"/>
    <mergeCell ref="F79:G79"/>
    <mergeCell ref="H79:I79"/>
    <mergeCell ref="J79:K79"/>
    <mergeCell ref="L79:M79"/>
    <mergeCell ref="N79:O79"/>
    <mergeCell ref="Q79:R79"/>
    <mergeCell ref="S79:T79"/>
    <mergeCell ref="U79:V79"/>
    <mergeCell ref="L78:M78"/>
    <mergeCell ref="N78:O78"/>
    <mergeCell ref="Q78:R78"/>
    <mergeCell ref="S78:T78"/>
    <mergeCell ref="D78:E78"/>
    <mergeCell ref="F78:G78"/>
    <mergeCell ref="H78:I78"/>
    <mergeCell ref="J78:K78"/>
    <mergeCell ref="U76:V76"/>
    <mergeCell ref="D77:E77"/>
    <mergeCell ref="F77:G77"/>
    <mergeCell ref="H77:I77"/>
    <mergeCell ref="J77:K77"/>
    <mergeCell ref="L77:M77"/>
    <mergeCell ref="N77:O77"/>
    <mergeCell ref="Q77:R77"/>
    <mergeCell ref="S77:T77"/>
    <mergeCell ref="U77:V77"/>
    <mergeCell ref="L76:M76"/>
    <mergeCell ref="N76:O76"/>
    <mergeCell ref="Q76:R76"/>
    <mergeCell ref="S76:T76"/>
    <mergeCell ref="D76:E76"/>
    <mergeCell ref="F76:G76"/>
    <mergeCell ref="H76:I76"/>
    <mergeCell ref="J76:K76"/>
    <mergeCell ref="U74:V74"/>
    <mergeCell ref="D75:E75"/>
    <mergeCell ref="F75:G75"/>
    <mergeCell ref="H75:I75"/>
    <mergeCell ref="J75:K75"/>
    <mergeCell ref="L75:M75"/>
    <mergeCell ref="N75:O75"/>
    <mergeCell ref="Q75:R75"/>
    <mergeCell ref="S75:T75"/>
    <mergeCell ref="U75:V75"/>
    <mergeCell ref="L74:M74"/>
    <mergeCell ref="N74:O74"/>
    <mergeCell ref="Q74:R74"/>
    <mergeCell ref="S74:T74"/>
    <mergeCell ref="D74:E74"/>
    <mergeCell ref="F74:G74"/>
    <mergeCell ref="H74:I74"/>
    <mergeCell ref="J74:K74"/>
    <mergeCell ref="U72:V72"/>
    <mergeCell ref="D73:E73"/>
    <mergeCell ref="F73:G73"/>
    <mergeCell ref="H73:I73"/>
    <mergeCell ref="J73:K73"/>
    <mergeCell ref="L73:M73"/>
    <mergeCell ref="N73:O73"/>
    <mergeCell ref="Q73:R73"/>
    <mergeCell ref="S73:T73"/>
    <mergeCell ref="U73:V73"/>
    <mergeCell ref="L72:M72"/>
    <mergeCell ref="N72:O72"/>
    <mergeCell ref="Q72:R72"/>
    <mergeCell ref="S72:T72"/>
    <mergeCell ref="D72:E72"/>
    <mergeCell ref="F72:G72"/>
    <mergeCell ref="H72:I72"/>
    <mergeCell ref="J72:K72"/>
    <mergeCell ref="U70:V70"/>
    <mergeCell ref="D71:E71"/>
    <mergeCell ref="F71:G71"/>
    <mergeCell ref="H71:I71"/>
    <mergeCell ref="J71:K71"/>
    <mergeCell ref="L71:M71"/>
    <mergeCell ref="N71:O71"/>
    <mergeCell ref="Q71:R71"/>
    <mergeCell ref="S71:T71"/>
    <mergeCell ref="U71:V71"/>
    <mergeCell ref="L70:M70"/>
    <mergeCell ref="N70:O70"/>
    <mergeCell ref="Q70:R70"/>
    <mergeCell ref="S70:T70"/>
    <mergeCell ref="D70:E70"/>
    <mergeCell ref="F70:G70"/>
    <mergeCell ref="H70:I70"/>
    <mergeCell ref="J70:K70"/>
    <mergeCell ref="U68:V68"/>
    <mergeCell ref="D69:E69"/>
    <mergeCell ref="F69:G69"/>
    <mergeCell ref="H69:I69"/>
    <mergeCell ref="J69:K69"/>
    <mergeCell ref="L69:M69"/>
    <mergeCell ref="N69:O69"/>
    <mergeCell ref="Q69:R69"/>
    <mergeCell ref="S69:T69"/>
    <mergeCell ref="U69:V69"/>
    <mergeCell ref="L68:M68"/>
    <mergeCell ref="N68:O68"/>
    <mergeCell ref="Q68:R68"/>
    <mergeCell ref="S68:T68"/>
    <mergeCell ref="D68:E68"/>
    <mergeCell ref="F68:G68"/>
    <mergeCell ref="H68:I68"/>
    <mergeCell ref="J68:K68"/>
    <mergeCell ref="U66:V66"/>
    <mergeCell ref="D67:E67"/>
    <mergeCell ref="F67:G67"/>
    <mergeCell ref="H67:I67"/>
    <mergeCell ref="J67:K67"/>
    <mergeCell ref="L67:M67"/>
    <mergeCell ref="N67:O67"/>
    <mergeCell ref="Q67:R67"/>
    <mergeCell ref="S67:T67"/>
    <mergeCell ref="U67:V67"/>
    <mergeCell ref="L66:M66"/>
    <mergeCell ref="N66:O66"/>
    <mergeCell ref="Q66:R66"/>
    <mergeCell ref="S66:T66"/>
    <mergeCell ref="D66:E66"/>
    <mergeCell ref="F66:G66"/>
    <mergeCell ref="H66:I66"/>
    <mergeCell ref="J66:K66"/>
    <mergeCell ref="U64:V64"/>
    <mergeCell ref="D65:E65"/>
    <mergeCell ref="F65:G65"/>
    <mergeCell ref="H65:I65"/>
    <mergeCell ref="J65:K65"/>
    <mergeCell ref="L65:M65"/>
    <mergeCell ref="N65:O65"/>
    <mergeCell ref="Q65:R65"/>
    <mergeCell ref="S65:T65"/>
    <mergeCell ref="U65:V65"/>
    <mergeCell ref="L64:M64"/>
    <mergeCell ref="N64:O64"/>
    <mergeCell ref="Q64:R64"/>
    <mergeCell ref="S64:T64"/>
    <mergeCell ref="D64:E64"/>
    <mergeCell ref="F64:G64"/>
    <mergeCell ref="H64:I64"/>
    <mergeCell ref="J64:K64"/>
    <mergeCell ref="U62:V62"/>
    <mergeCell ref="D63:E63"/>
    <mergeCell ref="F63:G63"/>
    <mergeCell ref="H63:I63"/>
    <mergeCell ref="J63:K63"/>
    <mergeCell ref="L63:M63"/>
    <mergeCell ref="N63:O63"/>
    <mergeCell ref="Q63:R63"/>
    <mergeCell ref="S63:T63"/>
    <mergeCell ref="U63:V63"/>
    <mergeCell ref="L62:M62"/>
    <mergeCell ref="N62:O62"/>
    <mergeCell ref="Q62:R62"/>
    <mergeCell ref="S62:T62"/>
    <mergeCell ref="D62:E62"/>
    <mergeCell ref="F62:G62"/>
    <mergeCell ref="H62:I62"/>
    <mergeCell ref="J62:K62"/>
    <mergeCell ref="U60:V60"/>
    <mergeCell ref="D61:E61"/>
    <mergeCell ref="F61:G61"/>
    <mergeCell ref="H61:I61"/>
    <mergeCell ref="J61:K61"/>
    <mergeCell ref="L61:M61"/>
    <mergeCell ref="N61:O61"/>
    <mergeCell ref="Q61:R61"/>
    <mergeCell ref="S61:T61"/>
    <mergeCell ref="U61:V61"/>
    <mergeCell ref="L60:M60"/>
    <mergeCell ref="N60:O60"/>
    <mergeCell ref="Q60:R60"/>
    <mergeCell ref="S60:T60"/>
    <mergeCell ref="D60:E60"/>
    <mergeCell ref="F60:G60"/>
    <mergeCell ref="H60:I60"/>
    <mergeCell ref="J60:K60"/>
    <mergeCell ref="U58:V58"/>
    <mergeCell ref="D59:E59"/>
    <mergeCell ref="F59:G59"/>
    <mergeCell ref="H59:I59"/>
    <mergeCell ref="J59:K59"/>
    <mergeCell ref="L59:M59"/>
    <mergeCell ref="N59:O59"/>
    <mergeCell ref="Q59:R59"/>
    <mergeCell ref="S59:T59"/>
    <mergeCell ref="U59:V59"/>
    <mergeCell ref="L58:M58"/>
    <mergeCell ref="N58:O58"/>
    <mergeCell ref="Q58:R58"/>
    <mergeCell ref="S58:T58"/>
    <mergeCell ref="D58:E58"/>
    <mergeCell ref="F58:G58"/>
    <mergeCell ref="H58:I58"/>
    <mergeCell ref="J58:K58"/>
    <mergeCell ref="U56:V56"/>
    <mergeCell ref="D57:E57"/>
    <mergeCell ref="F57:G57"/>
    <mergeCell ref="H57:I57"/>
    <mergeCell ref="J57:K57"/>
    <mergeCell ref="L57:M57"/>
    <mergeCell ref="N57:O57"/>
    <mergeCell ref="Q57:R57"/>
    <mergeCell ref="S57:T57"/>
    <mergeCell ref="U57:V57"/>
    <mergeCell ref="L56:M56"/>
    <mergeCell ref="N56:O56"/>
    <mergeCell ref="Q56:R56"/>
    <mergeCell ref="S56:T56"/>
    <mergeCell ref="D56:E56"/>
    <mergeCell ref="F56:G56"/>
    <mergeCell ref="H56:I56"/>
    <mergeCell ref="J56:K56"/>
    <mergeCell ref="U54:V54"/>
    <mergeCell ref="D55:E55"/>
    <mergeCell ref="F55:G55"/>
    <mergeCell ref="H55:I55"/>
    <mergeCell ref="J55:K55"/>
    <mergeCell ref="L55:M55"/>
    <mergeCell ref="N55:O55"/>
    <mergeCell ref="Q55:R55"/>
    <mergeCell ref="S55:T55"/>
    <mergeCell ref="U55:V55"/>
    <mergeCell ref="L54:M54"/>
    <mergeCell ref="N54:O54"/>
    <mergeCell ref="Q54:R54"/>
    <mergeCell ref="S54:T54"/>
    <mergeCell ref="D54:E54"/>
    <mergeCell ref="F54:G54"/>
    <mergeCell ref="H54:I54"/>
    <mergeCell ref="J54:K54"/>
    <mergeCell ref="U52:V53"/>
    <mergeCell ref="L53:M53"/>
    <mergeCell ref="N53:O53"/>
    <mergeCell ref="Q53:R53"/>
    <mergeCell ref="F51:G53"/>
    <mergeCell ref="H51:T51"/>
    <mergeCell ref="H52:I53"/>
    <mergeCell ref="J52:K53"/>
    <mergeCell ref="L52:O52"/>
    <mergeCell ref="P52:P53"/>
    <mergeCell ref="Q52:R52"/>
    <mergeCell ref="S52:T53"/>
    <mergeCell ref="A51:A53"/>
    <mergeCell ref="B51:B53"/>
    <mergeCell ref="C51:C53"/>
    <mergeCell ref="D51:E53"/>
    <mergeCell ref="S48:T48"/>
    <mergeCell ref="U48:V48"/>
    <mergeCell ref="S47:T47"/>
    <mergeCell ref="U47:V47"/>
    <mergeCell ref="L48:M48"/>
    <mergeCell ref="N48:O48"/>
    <mergeCell ref="Q48:R48"/>
    <mergeCell ref="N47:O47"/>
    <mergeCell ref="Q47:R47"/>
    <mergeCell ref="D48:E48"/>
    <mergeCell ref="F48:G48"/>
    <mergeCell ref="H48:I48"/>
    <mergeCell ref="J48:K48"/>
    <mergeCell ref="U46:V46"/>
    <mergeCell ref="D47:E47"/>
    <mergeCell ref="F47:G47"/>
    <mergeCell ref="H47:I47"/>
    <mergeCell ref="J47:K47"/>
    <mergeCell ref="L47:M47"/>
    <mergeCell ref="L46:M46"/>
    <mergeCell ref="N46:O46"/>
    <mergeCell ref="Q46:R46"/>
    <mergeCell ref="S46:T46"/>
    <mergeCell ref="D46:E46"/>
    <mergeCell ref="F46:G46"/>
    <mergeCell ref="H46:I46"/>
    <mergeCell ref="J46:K46"/>
    <mergeCell ref="U44:V44"/>
    <mergeCell ref="D45:E45"/>
    <mergeCell ref="F45:G45"/>
    <mergeCell ref="H45:I45"/>
    <mergeCell ref="J45:K45"/>
    <mergeCell ref="L45:M45"/>
    <mergeCell ref="N45:O45"/>
    <mergeCell ref="Q45:R45"/>
    <mergeCell ref="S45:T45"/>
    <mergeCell ref="U45:V45"/>
    <mergeCell ref="L44:M44"/>
    <mergeCell ref="N44:O44"/>
    <mergeCell ref="Q44:R44"/>
    <mergeCell ref="S44:T44"/>
    <mergeCell ref="D44:E44"/>
    <mergeCell ref="F44:G44"/>
    <mergeCell ref="H44:I44"/>
    <mergeCell ref="J44:K44"/>
    <mergeCell ref="U42:V42"/>
    <mergeCell ref="D43:E43"/>
    <mergeCell ref="F43:G43"/>
    <mergeCell ref="H43:I43"/>
    <mergeCell ref="J43:K43"/>
    <mergeCell ref="L43:M43"/>
    <mergeCell ref="N43:O43"/>
    <mergeCell ref="Q43:R43"/>
    <mergeCell ref="S43:T43"/>
    <mergeCell ref="U43:V43"/>
    <mergeCell ref="L42:M42"/>
    <mergeCell ref="N42:O42"/>
    <mergeCell ref="Q42:R42"/>
    <mergeCell ref="S42:T42"/>
    <mergeCell ref="D42:E42"/>
    <mergeCell ref="F42:G42"/>
    <mergeCell ref="H42:I42"/>
    <mergeCell ref="J42:K42"/>
    <mergeCell ref="U40:V40"/>
    <mergeCell ref="D41:E41"/>
    <mergeCell ref="F41:G41"/>
    <mergeCell ref="H41:I41"/>
    <mergeCell ref="J41:K41"/>
    <mergeCell ref="L41:M41"/>
    <mergeCell ref="N41:O41"/>
    <mergeCell ref="Q41:R41"/>
    <mergeCell ref="S41:T41"/>
    <mergeCell ref="U41:V41"/>
    <mergeCell ref="L40:M40"/>
    <mergeCell ref="N40:O40"/>
    <mergeCell ref="Q40:R40"/>
    <mergeCell ref="S40:T40"/>
    <mergeCell ref="D40:E40"/>
    <mergeCell ref="F40:G40"/>
    <mergeCell ref="H40:I40"/>
    <mergeCell ref="J40:K40"/>
    <mergeCell ref="U38:V38"/>
    <mergeCell ref="D39:E39"/>
    <mergeCell ref="F39:G39"/>
    <mergeCell ref="H39:I39"/>
    <mergeCell ref="J39:K39"/>
    <mergeCell ref="L39:M39"/>
    <mergeCell ref="N39:O39"/>
    <mergeCell ref="Q39:R39"/>
    <mergeCell ref="S39:T39"/>
    <mergeCell ref="U39:V39"/>
    <mergeCell ref="L38:M38"/>
    <mergeCell ref="N38:O38"/>
    <mergeCell ref="Q38:R38"/>
    <mergeCell ref="S38:T38"/>
    <mergeCell ref="D38:E38"/>
    <mergeCell ref="F38:G38"/>
    <mergeCell ref="H38:I38"/>
    <mergeCell ref="J38:K38"/>
    <mergeCell ref="U36:V36"/>
    <mergeCell ref="D37:E37"/>
    <mergeCell ref="F37:G37"/>
    <mergeCell ref="H37:I37"/>
    <mergeCell ref="J37:K37"/>
    <mergeCell ref="L37:M37"/>
    <mergeCell ref="N37:O37"/>
    <mergeCell ref="Q37:R37"/>
    <mergeCell ref="S37:T37"/>
    <mergeCell ref="U37:V37"/>
    <mergeCell ref="L36:M36"/>
    <mergeCell ref="N36:O36"/>
    <mergeCell ref="Q36:R36"/>
    <mergeCell ref="S36:T36"/>
    <mergeCell ref="D36:E36"/>
    <mergeCell ref="F36:G36"/>
    <mergeCell ref="H36:I36"/>
    <mergeCell ref="J36:K36"/>
    <mergeCell ref="U34:V34"/>
    <mergeCell ref="D35:E35"/>
    <mergeCell ref="F35:G35"/>
    <mergeCell ref="H35:I35"/>
    <mergeCell ref="J35:K35"/>
    <mergeCell ref="L35:M35"/>
    <mergeCell ref="N35:O35"/>
    <mergeCell ref="Q35:R35"/>
    <mergeCell ref="S35:T35"/>
    <mergeCell ref="U35:V35"/>
    <mergeCell ref="L34:M34"/>
    <mergeCell ref="N34:O34"/>
    <mergeCell ref="Q34:R34"/>
    <mergeCell ref="S34:T34"/>
    <mergeCell ref="D34:E34"/>
    <mergeCell ref="F34:G34"/>
    <mergeCell ref="H34:I34"/>
    <mergeCell ref="J34:K34"/>
    <mergeCell ref="U32:V32"/>
    <mergeCell ref="D33:E33"/>
    <mergeCell ref="F33:G33"/>
    <mergeCell ref="H33:I33"/>
    <mergeCell ref="J33:K33"/>
    <mergeCell ref="L33:M33"/>
    <mergeCell ref="N33:O33"/>
    <mergeCell ref="Q33:R33"/>
    <mergeCell ref="S33:T33"/>
    <mergeCell ref="U33:V33"/>
    <mergeCell ref="L32:M32"/>
    <mergeCell ref="N32:O32"/>
    <mergeCell ref="Q32:R32"/>
    <mergeCell ref="S32:T32"/>
    <mergeCell ref="D32:E32"/>
    <mergeCell ref="F32:G32"/>
    <mergeCell ref="H32:I32"/>
    <mergeCell ref="J32:K32"/>
    <mergeCell ref="U30:V30"/>
    <mergeCell ref="D31:E31"/>
    <mergeCell ref="F31:G31"/>
    <mergeCell ref="H31:I31"/>
    <mergeCell ref="J31:K31"/>
    <mergeCell ref="L31:M31"/>
    <mergeCell ref="N31:O31"/>
    <mergeCell ref="Q31:R31"/>
    <mergeCell ref="S31:T31"/>
    <mergeCell ref="U31:V31"/>
    <mergeCell ref="L30:M30"/>
    <mergeCell ref="N30:O30"/>
    <mergeCell ref="Q30:R30"/>
    <mergeCell ref="S30:T30"/>
    <mergeCell ref="D30:E30"/>
    <mergeCell ref="F30:G30"/>
    <mergeCell ref="H30:I30"/>
    <mergeCell ref="J30:K30"/>
    <mergeCell ref="U28:V28"/>
    <mergeCell ref="D29:E29"/>
    <mergeCell ref="F29:G29"/>
    <mergeCell ref="H29:I29"/>
    <mergeCell ref="J29:K29"/>
    <mergeCell ref="L29:M29"/>
    <mergeCell ref="N29:O29"/>
    <mergeCell ref="Q29:R29"/>
    <mergeCell ref="S29:T29"/>
    <mergeCell ref="U29:V29"/>
    <mergeCell ref="L28:M28"/>
    <mergeCell ref="N28:O28"/>
    <mergeCell ref="Q28:R28"/>
    <mergeCell ref="S28:T28"/>
    <mergeCell ref="D28:E28"/>
    <mergeCell ref="F28:G28"/>
    <mergeCell ref="H28:I28"/>
    <mergeCell ref="J28:K28"/>
    <mergeCell ref="U26:V26"/>
    <mergeCell ref="D27:E27"/>
    <mergeCell ref="F27:G27"/>
    <mergeCell ref="H27:I27"/>
    <mergeCell ref="J27:K27"/>
    <mergeCell ref="L27:M27"/>
    <mergeCell ref="N27:O27"/>
    <mergeCell ref="Q27:R27"/>
    <mergeCell ref="S27:T27"/>
    <mergeCell ref="U27:V27"/>
    <mergeCell ref="L26:M26"/>
    <mergeCell ref="N26:O26"/>
    <mergeCell ref="Q26:R26"/>
    <mergeCell ref="S26:T26"/>
    <mergeCell ref="D26:E26"/>
    <mergeCell ref="F26:G26"/>
    <mergeCell ref="H26:I26"/>
    <mergeCell ref="J26:K26"/>
    <mergeCell ref="U24:V24"/>
    <mergeCell ref="D25:E25"/>
    <mergeCell ref="F25:G25"/>
    <mergeCell ref="H25:I25"/>
    <mergeCell ref="J25:K25"/>
    <mergeCell ref="L25:M25"/>
    <mergeCell ref="N25:O25"/>
    <mergeCell ref="Q25:R25"/>
    <mergeCell ref="S25:T25"/>
    <mergeCell ref="U25:V25"/>
    <mergeCell ref="L24:M24"/>
    <mergeCell ref="N24:O24"/>
    <mergeCell ref="Q24:R24"/>
    <mergeCell ref="S24:T24"/>
    <mergeCell ref="D24:E24"/>
    <mergeCell ref="F24:G24"/>
    <mergeCell ref="H24:I24"/>
    <mergeCell ref="J24:K24"/>
    <mergeCell ref="U22:V22"/>
    <mergeCell ref="D23:E23"/>
    <mergeCell ref="F23:G23"/>
    <mergeCell ref="H23:I23"/>
    <mergeCell ref="J23:K23"/>
    <mergeCell ref="L23:M23"/>
    <mergeCell ref="N23:O23"/>
    <mergeCell ref="Q23:R23"/>
    <mergeCell ref="S23:T23"/>
    <mergeCell ref="U23:V23"/>
    <mergeCell ref="L22:M22"/>
    <mergeCell ref="N22:O22"/>
    <mergeCell ref="Q22:R22"/>
    <mergeCell ref="S22:T22"/>
    <mergeCell ref="D22:E22"/>
    <mergeCell ref="F22:G22"/>
    <mergeCell ref="H22:I22"/>
    <mergeCell ref="J22:K22"/>
    <mergeCell ref="U20:V20"/>
    <mergeCell ref="D21:E21"/>
    <mergeCell ref="F21:G21"/>
    <mergeCell ref="H21:I21"/>
    <mergeCell ref="J21:K21"/>
    <mergeCell ref="L21:M21"/>
    <mergeCell ref="N21:O21"/>
    <mergeCell ref="Q21:R21"/>
    <mergeCell ref="S21:T21"/>
    <mergeCell ref="U21:V21"/>
    <mergeCell ref="L20:M20"/>
    <mergeCell ref="N20:O20"/>
    <mergeCell ref="Q20:R20"/>
    <mergeCell ref="S20:T20"/>
    <mergeCell ref="D20:E20"/>
    <mergeCell ref="F20:G20"/>
    <mergeCell ref="H20:I20"/>
    <mergeCell ref="J20:K20"/>
    <mergeCell ref="U18:V18"/>
    <mergeCell ref="D19:E19"/>
    <mergeCell ref="F19:G19"/>
    <mergeCell ref="H19:I19"/>
    <mergeCell ref="J19:K19"/>
    <mergeCell ref="L19:M19"/>
    <mergeCell ref="N19:O19"/>
    <mergeCell ref="Q19:R19"/>
    <mergeCell ref="S19:T19"/>
    <mergeCell ref="U19:V19"/>
    <mergeCell ref="L18:M18"/>
    <mergeCell ref="N18:O18"/>
    <mergeCell ref="Q18:R18"/>
    <mergeCell ref="S18:T18"/>
    <mergeCell ref="D18:E18"/>
    <mergeCell ref="F18:G18"/>
    <mergeCell ref="H18:I18"/>
    <mergeCell ref="J18:K18"/>
    <mergeCell ref="U16:V16"/>
    <mergeCell ref="D17:E17"/>
    <mergeCell ref="F17:G17"/>
    <mergeCell ref="H17:I17"/>
    <mergeCell ref="J17:K17"/>
    <mergeCell ref="L17:M17"/>
    <mergeCell ref="N17:O17"/>
    <mergeCell ref="Q17:R17"/>
    <mergeCell ref="S17:T17"/>
    <mergeCell ref="U17:V17"/>
    <mergeCell ref="L16:M16"/>
    <mergeCell ref="N16:O16"/>
    <mergeCell ref="Q16:R16"/>
    <mergeCell ref="S16:T16"/>
    <mergeCell ref="D16:E16"/>
    <mergeCell ref="F16:G16"/>
    <mergeCell ref="H16:I16"/>
    <mergeCell ref="J16:K16"/>
    <mergeCell ref="U14:V14"/>
    <mergeCell ref="D15:E15"/>
    <mergeCell ref="F15:G15"/>
    <mergeCell ref="H15:I15"/>
    <mergeCell ref="J15:K15"/>
    <mergeCell ref="L15:M15"/>
    <mergeCell ref="N15:O15"/>
    <mergeCell ref="Q15:R15"/>
    <mergeCell ref="S15:T15"/>
    <mergeCell ref="U15:V15"/>
    <mergeCell ref="L14:M14"/>
    <mergeCell ref="N14:O14"/>
    <mergeCell ref="Q14:R14"/>
    <mergeCell ref="S14:T14"/>
    <mergeCell ref="D14:E14"/>
    <mergeCell ref="F14:G14"/>
    <mergeCell ref="H14:I14"/>
    <mergeCell ref="J14:K14"/>
    <mergeCell ref="U12:V12"/>
    <mergeCell ref="D13:E13"/>
    <mergeCell ref="F13:G13"/>
    <mergeCell ref="H13:I13"/>
    <mergeCell ref="J13:K13"/>
    <mergeCell ref="L13:M13"/>
    <mergeCell ref="N13:O13"/>
    <mergeCell ref="Q13:R13"/>
    <mergeCell ref="S13:T13"/>
    <mergeCell ref="U13:V13"/>
    <mergeCell ref="L12:M12"/>
    <mergeCell ref="N12:O12"/>
    <mergeCell ref="Q12:R12"/>
    <mergeCell ref="S12:T12"/>
    <mergeCell ref="D12:E12"/>
    <mergeCell ref="F12:G12"/>
    <mergeCell ref="H12:I12"/>
    <mergeCell ref="J12:K12"/>
    <mergeCell ref="U10:V10"/>
    <mergeCell ref="D11:E11"/>
    <mergeCell ref="F11:G11"/>
    <mergeCell ref="H11:I11"/>
    <mergeCell ref="J11:K11"/>
    <mergeCell ref="L11:M11"/>
    <mergeCell ref="N11:O11"/>
    <mergeCell ref="Q11:R11"/>
    <mergeCell ref="S11:T11"/>
    <mergeCell ref="U11:V11"/>
    <mergeCell ref="L10:M10"/>
    <mergeCell ref="N10:O10"/>
    <mergeCell ref="Q10:R10"/>
    <mergeCell ref="S10:T10"/>
    <mergeCell ref="D10:E10"/>
    <mergeCell ref="F10:G10"/>
    <mergeCell ref="H10:I10"/>
    <mergeCell ref="J10:K10"/>
    <mergeCell ref="A1:V1"/>
    <mergeCell ref="H7:T7"/>
    <mergeCell ref="Q8:R8"/>
    <mergeCell ref="U8:V9"/>
    <mergeCell ref="Q9:R9"/>
    <mergeCell ref="S8:T9"/>
    <mergeCell ref="D7:E9"/>
    <mergeCell ref="F7:G9"/>
    <mergeCell ref="H8:I9"/>
    <mergeCell ref="A7:A9"/>
    <mergeCell ref="Q2:R2"/>
    <mergeCell ref="B7:B9"/>
    <mergeCell ref="C7:C9"/>
    <mergeCell ref="P8:P9"/>
    <mergeCell ref="J8:K9"/>
    <mergeCell ref="L9:M9"/>
    <mergeCell ref="N9:O9"/>
    <mergeCell ref="L8:O8"/>
    <mergeCell ref="R4:T4"/>
  </mergeCells>
  <phoneticPr fontId="1" type="noConversion"/>
  <pageMargins left="0.5" right="0.5" top="0.5" bottom="0.5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W97"/>
  <sheetViews>
    <sheetView zoomScale="115" zoomScaleNormal="115" workbookViewId="0">
      <pane ySplit="9" topLeftCell="A10" activePane="bottomLeft" state="frozen"/>
      <selection pane="bottomLeft" activeCell="C5" sqref="C5"/>
    </sheetView>
  </sheetViews>
  <sheetFormatPr defaultRowHeight="12.75" x14ac:dyDescent="0.35"/>
  <cols>
    <col min="1" max="1" width="6.53125" customWidth="1"/>
    <col min="2" max="2" width="2.6640625" customWidth="1"/>
    <col min="3" max="3" width="3.86328125" customWidth="1"/>
    <col min="4" max="4" width="5.33203125" customWidth="1"/>
    <col min="5" max="5" width="4.46484375" customWidth="1"/>
    <col min="6" max="6" width="5.6640625" customWidth="1"/>
    <col min="7" max="7" width="4.46484375" customWidth="1"/>
    <col min="8" max="8" width="4.33203125" customWidth="1"/>
    <col min="9" max="9" width="3.33203125" customWidth="1"/>
    <col min="10" max="10" width="4" customWidth="1"/>
    <col min="11" max="12" width="4.33203125" customWidth="1"/>
    <col min="13" max="13" width="5" customWidth="1"/>
    <col min="14" max="14" width="4" customWidth="1"/>
    <col min="15" max="15" width="4.1328125" customWidth="1"/>
    <col min="16" max="17" width="3.33203125" hidden="1" customWidth="1"/>
    <col min="18" max="18" width="5" customWidth="1"/>
    <col min="19" max="19" width="2.46484375" customWidth="1"/>
    <col min="20" max="20" width="5" customWidth="1"/>
    <col min="21" max="21" width="2.6640625" customWidth="1"/>
    <col min="22" max="22" width="6" customWidth="1"/>
    <col min="23" max="23" width="4.33203125" customWidth="1"/>
  </cols>
  <sheetData>
    <row r="1" spans="1:23" ht="15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x14ac:dyDescent="0.35">
      <c r="O2" t="s">
        <v>23</v>
      </c>
      <c r="Q2" s="99">
        <v>2022</v>
      </c>
      <c r="R2" s="99"/>
    </row>
    <row r="3" spans="1:23" x14ac:dyDescent="0.35">
      <c r="A3" t="s">
        <v>12</v>
      </c>
      <c r="B3" s="7" t="s">
        <v>41</v>
      </c>
      <c r="C3" s="7"/>
      <c r="D3" s="7"/>
      <c r="E3" s="7"/>
      <c r="H3" t="s">
        <v>28</v>
      </c>
      <c r="O3" t="s">
        <v>20</v>
      </c>
      <c r="S3" s="33" t="s">
        <v>32</v>
      </c>
    </row>
    <row r="4" spans="1:23" x14ac:dyDescent="0.35">
      <c r="O4" t="s">
        <v>21</v>
      </c>
      <c r="S4" s="194">
        <v>38803</v>
      </c>
      <c r="T4" s="99"/>
      <c r="U4" s="99"/>
    </row>
    <row r="5" spans="1:23" x14ac:dyDescent="0.35">
      <c r="A5" t="s">
        <v>13</v>
      </c>
      <c r="O5" t="s">
        <v>22</v>
      </c>
    </row>
    <row r="6" spans="1:23" ht="13.15" thickBot="1" x14ac:dyDescent="0.4"/>
    <row r="7" spans="1:23" ht="13.5" thickBot="1" x14ac:dyDescent="0.45">
      <c r="A7" s="152" t="s">
        <v>1</v>
      </c>
      <c r="B7" s="155" t="s">
        <v>10</v>
      </c>
      <c r="C7" s="158" t="s">
        <v>2</v>
      </c>
      <c r="D7" s="136" t="s">
        <v>19</v>
      </c>
      <c r="E7" s="137"/>
      <c r="F7" s="142" t="s">
        <v>24</v>
      </c>
      <c r="G7" s="143"/>
      <c r="H7" s="165" t="s">
        <v>11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7"/>
      <c r="V7" s="9"/>
      <c r="W7" s="10"/>
    </row>
    <row r="8" spans="1:23" ht="12.75" customHeight="1" x14ac:dyDescent="0.4">
      <c r="A8" s="153"/>
      <c r="B8" s="156"/>
      <c r="C8" s="159"/>
      <c r="D8" s="138"/>
      <c r="E8" s="139"/>
      <c r="F8" s="144"/>
      <c r="G8" s="145"/>
      <c r="H8" s="148" t="s">
        <v>3</v>
      </c>
      <c r="I8" s="149"/>
      <c r="J8" s="131" t="s">
        <v>7</v>
      </c>
      <c r="K8" s="132"/>
      <c r="L8" s="178" t="s">
        <v>6</v>
      </c>
      <c r="M8" s="179"/>
      <c r="N8" s="179"/>
      <c r="O8" s="180"/>
      <c r="P8" s="161" t="s">
        <v>29</v>
      </c>
      <c r="Q8" s="170"/>
      <c r="R8" s="168" t="s">
        <v>26</v>
      </c>
      <c r="S8" s="169"/>
      <c r="T8" s="161" t="s">
        <v>8</v>
      </c>
      <c r="U8" s="162"/>
      <c r="V8" s="131" t="s">
        <v>9</v>
      </c>
      <c r="W8" s="132"/>
    </row>
    <row r="9" spans="1:23" ht="13.5" thickBot="1" x14ac:dyDescent="0.45">
      <c r="A9" s="154"/>
      <c r="B9" s="157"/>
      <c r="C9" s="160"/>
      <c r="D9" s="140"/>
      <c r="E9" s="141"/>
      <c r="F9" s="146"/>
      <c r="G9" s="147"/>
      <c r="H9" s="150"/>
      <c r="I9" s="151"/>
      <c r="J9" s="133"/>
      <c r="K9" s="134"/>
      <c r="L9" s="174" t="s">
        <v>4</v>
      </c>
      <c r="M9" s="175"/>
      <c r="N9" s="176" t="s">
        <v>5</v>
      </c>
      <c r="O9" s="177"/>
      <c r="P9" s="171"/>
      <c r="Q9" s="172"/>
      <c r="R9" s="173"/>
      <c r="S9" s="134"/>
      <c r="T9" s="163"/>
      <c r="U9" s="164"/>
      <c r="V9" s="133"/>
      <c r="W9" s="134"/>
    </row>
    <row r="10" spans="1:23" ht="13.15" thickBot="1" x14ac:dyDescent="0.4">
      <c r="A10" s="8">
        <v>40544</v>
      </c>
      <c r="B10" s="1"/>
      <c r="C10" s="1"/>
      <c r="D10" s="124">
        <f>SUM(H10:U10)</f>
        <v>0</v>
      </c>
      <c r="E10" s="125"/>
      <c r="F10" s="126"/>
      <c r="G10" s="123"/>
      <c r="H10" s="127"/>
      <c r="I10" s="128"/>
      <c r="J10" s="121"/>
      <c r="K10" s="123"/>
      <c r="L10" s="116"/>
      <c r="M10" s="117"/>
      <c r="N10" s="121"/>
      <c r="O10" s="123"/>
      <c r="P10" s="190"/>
      <c r="Q10" s="210"/>
      <c r="R10" s="121"/>
      <c r="S10" s="123"/>
      <c r="T10" s="116"/>
      <c r="U10" s="117"/>
      <c r="V10" s="121">
        <f>F10-D10</f>
        <v>0</v>
      </c>
      <c r="W10" s="122"/>
    </row>
    <row r="11" spans="1:23" ht="13.15" thickBot="1" x14ac:dyDescent="0.4">
      <c r="A11" s="4"/>
      <c r="B11" s="1"/>
      <c r="C11" s="1"/>
      <c r="D11" s="124">
        <f>SUM(H11:U11)</f>
        <v>0</v>
      </c>
      <c r="E11" s="125"/>
      <c r="F11" s="126"/>
      <c r="G11" s="123"/>
      <c r="H11" s="127"/>
      <c r="I11" s="128"/>
      <c r="J11" s="121"/>
      <c r="K11" s="123"/>
      <c r="L11" s="116"/>
      <c r="M11" s="117"/>
      <c r="N11" s="121"/>
      <c r="O11" s="123"/>
      <c r="P11" s="11"/>
      <c r="Q11" s="12"/>
      <c r="R11" s="121"/>
      <c r="S11" s="123"/>
      <c r="T11" s="116"/>
      <c r="U11" s="117"/>
      <c r="V11" s="121">
        <f>F11-D11</f>
        <v>0</v>
      </c>
      <c r="W11" s="122"/>
    </row>
    <row r="12" spans="1:23" ht="13.15" thickBot="1" x14ac:dyDescent="0.4">
      <c r="A12" s="4"/>
      <c r="B12" s="1"/>
      <c r="C12" s="1"/>
      <c r="D12" s="124">
        <f>SUM(H12:U12)</f>
        <v>0</v>
      </c>
      <c r="E12" s="125"/>
      <c r="F12" s="126"/>
      <c r="G12" s="123"/>
      <c r="H12" s="127"/>
      <c r="I12" s="128"/>
      <c r="J12" s="121"/>
      <c r="K12" s="123"/>
      <c r="L12" s="116"/>
      <c r="M12" s="117"/>
      <c r="N12" s="121"/>
      <c r="O12" s="123"/>
      <c r="P12" s="11"/>
      <c r="Q12" s="12"/>
      <c r="R12" s="121"/>
      <c r="S12" s="123"/>
      <c r="T12" s="116"/>
      <c r="U12" s="117"/>
      <c r="V12" s="121">
        <f>F12-D12</f>
        <v>0</v>
      </c>
      <c r="W12" s="122"/>
    </row>
    <row r="13" spans="1:23" ht="13.15" thickBot="1" x14ac:dyDescent="0.4">
      <c r="A13" s="4"/>
      <c r="B13" s="1"/>
      <c r="C13" s="1"/>
      <c r="D13" s="124">
        <f>SUM(H13:U13)</f>
        <v>0</v>
      </c>
      <c r="E13" s="125"/>
      <c r="F13" s="126"/>
      <c r="G13" s="123"/>
      <c r="H13" s="127"/>
      <c r="I13" s="128"/>
      <c r="J13" s="121"/>
      <c r="K13" s="123"/>
      <c r="L13" s="116"/>
      <c r="M13" s="117"/>
      <c r="N13" s="121"/>
      <c r="O13" s="123"/>
      <c r="P13" s="11"/>
      <c r="Q13" s="12"/>
      <c r="R13" s="121"/>
      <c r="S13" s="123"/>
      <c r="T13" s="116"/>
      <c r="U13" s="117"/>
      <c r="V13" s="121">
        <f>F13-D13</f>
        <v>0</v>
      </c>
      <c r="W13" s="122"/>
    </row>
    <row r="14" spans="1:23" ht="13.15" thickBot="1" x14ac:dyDescent="0.4">
      <c r="A14" s="5"/>
      <c r="B14" s="3"/>
      <c r="C14" s="3"/>
      <c r="D14" s="124">
        <f>SUM(H14:U14)</f>
        <v>0</v>
      </c>
      <c r="E14" s="125"/>
      <c r="F14" s="126"/>
      <c r="G14" s="123"/>
      <c r="H14" s="127"/>
      <c r="I14" s="128"/>
      <c r="J14" s="121"/>
      <c r="K14" s="123"/>
      <c r="L14" s="116"/>
      <c r="M14" s="117"/>
      <c r="N14" s="121"/>
      <c r="O14" s="123"/>
      <c r="P14" s="11"/>
      <c r="Q14" s="12"/>
      <c r="R14" s="121"/>
      <c r="S14" s="123"/>
      <c r="T14" s="116"/>
      <c r="U14" s="117"/>
      <c r="V14" s="121">
        <f>F14-D14</f>
        <v>0</v>
      </c>
      <c r="W14" s="122"/>
    </row>
    <row r="15" spans="1:23" ht="22.5" customHeight="1" thickBot="1" x14ac:dyDescent="0.45">
      <c r="A15" s="16" t="s">
        <v>14</v>
      </c>
      <c r="B15" s="15"/>
      <c r="C15" s="15"/>
      <c r="D15" s="118">
        <f>SUM(D10:E14)</f>
        <v>0</v>
      </c>
      <c r="E15" s="119"/>
      <c r="F15" s="118">
        <f>SUM(F10:G14)</f>
        <v>0</v>
      </c>
      <c r="G15" s="119"/>
      <c r="H15" s="118">
        <f>SUM(H10:I14)</f>
        <v>0</v>
      </c>
      <c r="I15" s="119"/>
      <c r="J15" s="118">
        <f>SUM(J10:K14)</f>
        <v>0</v>
      </c>
      <c r="K15" s="119"/>
      <c r="L15" s="118">
        <f>SUM(L10:M14)</f>
        <v>0</v>
      </c>
      <c r="M15" s="119"/>
      <c r="N15" s="118">
        <f>SUM(N10:O14)</f>
        <v>0</v>
      </c>
      <c r="O15" s="119"/>
      <c r="P15" s="118">
        <f>SUM(P10:Q14)</f>
        <v>0</v>
      </c>
      <c r="Q15" s="119"/>
      <c r="R15" s="118">
        <f>SUM(R10:S14)</f>
        <v>0</v>
      </c>
      <c r="S15" s="119"/>
      <c r="T15" s="118">
        <f>SUM(T10:U14)</f>
        <v>0</v>
      </c>
      <c r="U15" s="119"/>
      <c r="V15" s="120">
        <f>SUM(V10:W14)</f>
        <v>0</v>
      </c>
      <c r="W15" s="119"/>
    </row>
    <row r="16" spans="1:23" ht="13.15" thickBot="1" x14ac:dyDescent="0.4">
      <c r="A16" s="25">
        <v>40575</v>
      </c>
      <c r="B16" s="2"/>
      <c r="C16" s="2"/>
      <c r="D16" s="112">
        <f>SUM(H16:U16)</f>
        <v>752.66000000000008</v>
      </c>
      <c r="E16" s="113"/>
      <c r="F16" s="114">
        <v>3132.92</v>
      </c>
      <c r="G16" s="115"/>
      <c r="H16" s="116">
        <v>45.43</v>
      </c>
      <c r="I16" s="117"/>
      <c r="J16" s="110">
        <v>194.24</v>
      </c>
      <c r="K16" s="115"/>
      <c r="L16" s="116">
        <v>299</v>
      </c>
      <c r="M16" s="117"/>
      <c r="N16" s="110">
        <v>182.66</v>
      </c>
      <c r="O16" s="115"/>
      <c r="P16" s="116"/>
      <c r="Q16" s="211"/>
      <c r="R16" s="110"/>
      <c r="S16" s="115"/>
      <c r="T16" s="116">
        <v>31.33</v>
      </c>
      <c r="U16" s="117"/>
      <c r="V16" s="110">
        <f>F16-D16</f>
        <v>2380.2600000000002</v>
      </c>
      <c r="W16" s="111"/>
    </row>
    <row r="17" spans="1:23" ht="13.15" thickBot="1" x14ac:dyDescent="0.4">
      <c r="A17" s="4"/>
      <c r="B17" s="1"/>
      <c r="C17" s="1"/>
      <c r="D17" s="112">
        <f>SUM(H17:U17)</f>
        <v>0</v>
      </c>
      <c r="E17" s="113"/>
      <c r="F17" s="114"/>
      <c r="G17" s="115"/>
      <c r="H17" s="116"/>
      <c r="I17" s="117"/>
      <c r="J17" s="110"/>
      <c r="K17" s="115"/>
      <c r="L17" s="116"/>
      <c r="M17" s="117"/>
      <c r="N17" s="110"/>
      <c r="O17" s="115"/>
      <c r="P17" s="13"/>
      <c r="Q17" s="14"/>
      <c r="R17" s="110"/>
      <c r="S17" s="115"/>
      <c r="T17" s="116"/>
      <c r="U17" s="117"/>
      <c r="V17" s="110">
        <f>F17-D17</f>
        <v>0</v>
      </c>
      <c r="W17" s="111"/>
    </row>
    <row r="18" spans="1:23" ht="13.15" thickBot="1" x14ac:dyDescent="0.4">
      <c r="A18" s="4"/>
      <c r="B18" s="1"/>
      <c r="C18" s="1"/>
      <c r="D18" s="112">
        <f>SUM(H18:U18)</f>
        <v>0</v>
      </c>
      <c r="E18" s="113"/>
      <c r="F18" s="114"/>
      <c r="G18" s="115"/>
      <c r="H18" s="116"/>
      <c r="I18" s="117"/>
      <c r="J18" s="110"/>
      <c r="K18" s="115"/>
      <c r="L18" s="116"/>
      <c r="M18" s="117"/>
      <c r="N18" s="110"/>
      <c r="O18" s="115"/>
      <c r="P18" s="13"/>
      <c r="Q18" s="14"/>
      <c r="R18" s="110"/>
      <c r="S18" s="115"/>
      <c r="T18" s="116"/>
      <c r="U18" s="117"/>
      <c r="V18" s="110">
        <f>F18-D18</f>
        <v>0</v>
      </c>
      <c r="W18" s="111"/>
    </row>
    <row r="19" spans="1:23" ht="13.15" thickBot="1" x14ac:dyDescent="0.4">
      <c r="A19" s="4"/>
      <c r="B19" s="1"/>
      <c r="C19" s="1"/>
      <c r="D19" s="112">
        <f>SUM(H19:U19)</f>
        <v>0</v>
      </c>
      <c r="E19" s="113"/>
      <c r="F19" s="114"/>
      <c r="G19" s="115"/>
      <c r="H19" s="116"/>
      <c r="I19" s="117"/>
      <c r="J19" s="110"/>
      <c r="K19" s="115"/>
      <c r="L19" s="116"/>
      <c r="M19" s="117"/>
      <c r="N19" s="110"/>
      <c r="O19" s="115"/>
      <c r="P19" s="13"/>
      <c r="Q19" s="14"/>
      <c r="R19" s="110"/>
      <c r="S19" s="115"/>
      <c r="T19" s="116"/>
      <c r="U19" s="117"/>
      <c r="V19" s="110">
        <f>F19-D19</f>
        <v>0</v>
      </c>
      <c r="W19" s="111"/>
    </row>
    <row r="20" spans="1:23" ht="13.15" thickBot="1" x14ac:dyDescent="0.4">
      <c r="A20" s="5"/>
      <c r="B20" s="3"/>
      <c r="C20" s="3"/>
      <c r="D20" s="112">
        <f>SUM(H20:U20)</f>
        <v>0</v>
      </c>
      <c r="E20" s="113"/>
      <c r="F20" s="114"/>
      <c r="G20" s="115"/>
      <c r="H20" s="116"/>
      <c r="I20" s="117"/>
      <c r="J20" s="110"/>
      <c r="K20" s="115"/>
      <c r="L20" s="116"/>
      <c r="M20" s="117"/>
      <c r="N20" s="110"/>
      <c r="O20" s="115"/>
      <c r="P20" s="13"/>
      <c r="Q20" s="14"/>
      <c r="R20" s="110"/>
      <c r="S20" s="115"/>
      <c r="T20" s="116"/>
      <c r="U20" s="117"/>
      <c r="V20" s="110">
        <f>F20-D20</f>
        <v>0</v>
      </c>
      <c r="W20" s="111"/>
    </row>
    <row r="21" spans="1:23" ht="21.4" thickBot="1" x14ac:dyDescent="0.45">
      <c r="A21" s="17" t="s">
        <v>14</v>
      </c>
      <c r="B21" s="18"/>
      <c r="C21" s="18"/>
      <c r="D21" s="104">
        <f>SUM(D16:E20)</f>
        <v>752.66000000000008</v>
      </c>
      <c r="E21" s="105"/>
      <c r="F21" s="104">
        <f>SUM(F16:G20)</f>
        <v>3132.92</v>
      </c>
      <c r="G21" s="105"/>
      <c r="H21" s="104">
        <f>SUM(H16:I20)</f>
        <v>45.43</v>
      </c>
      <c r="I21" s="105"/>
      <c r="J21" s="104">
        <f>SUM(J16:K20)</f>
        <v>194.24</v>
      </c>
      <c r="K21" s="105"/>
      <c r="L21" s="104">
        <f>SUM(L16:M20)</f>
        <v>299</v>
      </c>
      <c r="M21" s="105"/>
      <c r="N21" s="104">
        <f>SUM(N16:O20)</f>
        <v>182.66</v>
      </c>
      <c r="O21" s="105"/>
      <c r="P21" s="104">
        <f>SUM(P16:Q20)</f>
        <v>0</v>
      </c>
      <c r="Q21" s="105"/>
      <c r="R21" s="104">
        <f>SUM(R16:S20)</f>
        <v>0</v>
      </c>
      <c r="S21" s="105"/>
      <c r="T21" s="104">
        <f>SUM(T16:U20)</f>
        <v>31.33</v>
      </c>
      <c r="U21" s="105"/>
      <c r="V21" s="104">
        <f>SUM(V16:W20)</f>
        <v>2380.2600000000002</v>
      </c>
      <c r="W21" s="105"/>
    </row>
    <row r="22" spans="1:23" ht="13.15" thickBot="1" x14ac:dyDescent="0.4">
      <c r="A22" s="25">
        <v>40603</v>
      </c>
      <c r="B22" s="2"/>
      <c r="C22" s="2"/>
      <c r="D22" s="112">
        <f>SUM(H22:U22)</f>
        <v>752.66000000000008</v>
      </c>
      <c r="E22" s="113"/>
      <c r="F22" s="114">
        <v>3132.92</v>
      </c>
      <c r="G22" s="115"/>
      <c r="H22" s="116">
        <v>45.43</v>
      </c>
      <c r="I22" s="117"/>
      <c r="J22" s="110">
        <v>194.24</v>
      </c>
      <c r="K22" s="115"/>
      <c r="L22" s="116">
        <v>299</v>
      </c>
      <c r="M22" s="117"/>
      <c r="N22" s="110">
        <v>182.66</v>
      </c>
      <c r="O22" s="115"/>
      <c r="P22" s="116"/>
      <c r="Q22" s="117"/>
      <c r="R22" s="110"/>
      <c r="S22" s="115"/>
      <c r="T22" s="116">
        <v>31.33</v>
      </c>
      <c r="U22" s="117"/>
      <c r="V22" s="110">
        <f>F22-D22</f>
        <v>2380.2600000000002</v>
      </c>
      <c r="W22" s="111"/>
    </row>
    <row r="23" spans="1:23" ht="13.15" thickBot="1" x14ac:dyDescent="0.4">
      <c r="A23" s="4"/>
      <c r="B23" s="1"/>
      <c r="C23" s="1"/>
      <c r="D23" s="112">
        <f>SUM(H23:U23)</f>
        <v>0</v>
      </c>
      <c r="E23" s="113"/>
      <c r="F23" s="114"/>
      <c r="G23" s="115"/>
      <c r="H23" s="116"/>
      <c r="I23" s="117"/>
      <c r="J23" s="110"/>
      <c r="K23" s="115"/>
      <c r="L23" s="116"/>
      <c r="M23" s="117"/>
      <c r="N23" s="110"/>
      <c r="O23" s="115"/>
      <c r="P23" s="116"/>
      <c r="Q23" s="117"/>
      <c r="R23" s="110"/>
      <c r="S23" s="115"/>
      <c r="T23" s="116"/>
      <c r="U23" s="117"/>
      <c r="V23" s="110">
        <f>F23-D23</f>
        <v>0</v>
      </c>
      <c r="W23" s="111"/>
    </row>
    <row r="24" spans="1:23" ht="13.15" thickBot="1" x14ac:dyDescent="0.4">
      <c r="A24" s="4"/>
      <c r="B24" s="1"/>
      <c r="C24" s="1"/>
      <c r="D24" s="112">
        <f>SUM(H24:U24)</f>
        <v>0</v>
      </c>
      <c r="E24" s="113"/>
      <c r="F24" s="114"/>
      <c r="G24" s="115"/>
      <c r="H24" s="116"/>
      <c r="I24" s="117"/>
      <c r="J24" s="110"/>
      <c r="K24" s="115"/>
      <c r="L24" s="116"/>
      <c r="M24" s="117"/>
      <c r="N24" s="110"/>
      <c r="O24" s="115"/>
      <c r="P24" s="116"/>
      <c r="Q24" s="117"/>
      <c r="R24" s="110"/>
      <c r="S24" s="115"/>
      <c r="T24" s="116"/>
      <c r="U24" s="117"/>
      <c r="V24" s="110">
        <f>F24-D24</f>
        <v>0</v>
      </c>
      <c r="W24" s="111"/>
    </row>
    <row r="25" spans="1:23" ht="13.15" thickBot="1" x14ac:dyDescent="0.4">
      <c r="A25" s="4"/>
      <c r="B25" s="1"/>
      <c r="C25" s="1"/>
      <c r="D25" s="112">
        <f>SUM(H25:U25)</f>
        <v>0</v>
      </c>
      <c r="E25" s="113"/>
      <c r="F25" s="114"/>
      <c r="G25" s="115"/>
      <c r="H25" s="116"/>
      <c r="I25" s="117"/>
      <c r="J25" s="110"/>
      <c r="K25" s="115"/>
      <c r="L25" s="116"/>
      <c r="M25" s="117"/>
      <c r="N25" s="110"/>
      <c r="O25" s="115"/>
      <c r="P25" s="116"/>
      <c r="Q25" s="117"/>
      <c r="R25" s="110"/>
      <c r="S25" s="115"/>
      <c r="T25" s="116"/>
      <c r="U25" s="117"/>
      <c r="V25" s="110">
        <f>F25-D25</f>
        <v>0</v>
      </c>
      <c r="W25" s="111"/>
    </row>
    <row r="26" spans="1:23" ht="13.15" thickBot="1" x14ac:dyDescent="0.4">
      <c r="A26" s="5"/>
      <c r="B26" s="3"/>
      <c r="C26" s="3"/>
      <c r="D26" s="112">
        <f>SUM(H26:U26)</f>
        <v>0</v>
      </c>
      <c r="E26" s="113"/>
      <c r="F26" s="114"/>
      <c r="G26" s="115"/>
      <c r="H26" s="116"/>
      <c r="I26" s="117"/>
      <c r="J26" s="110"/>
      <c r="K26" s="115"/>
      <c r="L26" s="116"/>
      <c r="M26" s="117"/>
      <c r="N26" s="110"/>
      <c r="O26" s="115"/>
      <c r="P26" s="116"/>
      <c r="Q26" s="117"/>
      <c r="R26" s="110"/>
      <c r="S26" s="115"/>
      <c r="T26" s="116"/>
      <c r="U26" s="117"/>
      <c r="V26" s="110">
        <f>F26-D26</f>
        <v>0</v>
      </c>
      <c r="W26" s="111"/>
    </row>
    <row r="27" spans="1:23" ht="21" thickBot="1" x14ac:dyDescent="0.4">
      <c r="A27" s="17" t="s">
        <v>14</v>
      </c>
      <c r="B27" s="18"/>
      <c r="C27" s="18"/>
      <c r="D27" s="192">
        <f>SUM(D22:E26)</f>
        <v>752.66000000000008</v>
      </c>
      <c r="E27" s="193"/>
      <c r="F27" s="192">
        <f>SUM(F22:G26)</f>
        <v>3132.92</v>
      </c>
      <c r="G27" s="193"/>
      <c r="H27" s="192">
        <f>SUM(H22:I26)</f>
        <v>45.43</v>
      </c>
      <c r="I27" s="193"/>
      <c r="J27" s="192">
        <f>SUM(J22:K26)</f>
        <v>194.24</v>
      </c>
      <c r="K27" s="193"/>
      <c r="L27" s="192">
        <f>SUM(L22:M26)</f>
        <v>299</v>
      </c>
      <c r="M27" s="193"/>
      <c r="N27" s="192">
        <f>SUM(N22:O26)</f>
        <v>182.66</v>
      </c>
      <c r="O27" s="193"/>
      <c r="P27" s="192">
        <f>SUM(P22:Q26)</f>
        <v>0</v>
      </c>
      <c r="Q27" s="193"/>
      <c r="R27" s="192">
        <f>SUM(R22:S26)</f>
        <v>0</v>
      </c>
      <c r="S27" s="193"/>
      <c r="T27" s="192">
        <f>SUM(T22:U26)</f>
        <v>31.33</v>
      </c>
      <c r="U27" s="193"/>
      <c r="V27" s="192">
        <f>SUM(V22:W26)</f>
        <v>2380.2600000000002</v>
      </c>
      <c r="W27" s="193"/>
    </row>
    <row r="28" spans="1:23" ht="21.75" customHeight="1" thickBot="1" x14ac:dyDescent="0.4">
      <c r="A28" s="60" t="s">
        <v>15</v>
      </c>
      <c r="B28" s="61"/>
      <c r="C28" s="61"/>
      <c r="D28" s="199">
        <f>D27+D21+D15</f>
        <v>1505.3200000000002</v>
      </c>
      <c r="E28" s="200"/>
      <c r="F28" s="199">
        <f>F27+F21+F15</f>
        <v>6265.84</v>
      </c>
      <c r="G28" s="200"/>
      <c r="H28" s="199">
        <f>H27+H21+H15</f>
        <v>90.86</v>
      </c>
      <c r="I28" s="200"/>
      <c r="J28" s="199">
        <f>J27+J21+J15</f>
        <v>388.48</v>
      </c>
      <c r="K28" s="200"/>
      <c r="L28" s="199">
        <f>L27+L21+L15</f>
        <v>598</v>
      </c>
      <c r="M28" s="200"/>
      <c r="N28" s="199">
        <f>N27+N21+N15</f>
        <v>365.32</v>
      </c>
      <c r="O28" s="200"/>
      <c r="P28" s="199">
        <f>P27+P21+P15</f>
        <v>0</v>
      </c>
      <c r="Q28" s="200"/>
      <c r="R28" s="199">
        <f>R27+R21+R15</f>
        <v>0</v>
      </c>
      <c r="S28" s="200"/>
      <c r="T28" s="199">
        <f>T27+T21+T15</f>
        <v>62.66</v>
      </c>
      <c r="U28" s="200"/>
      <c r="V28" s="199">
        <f>V27+V21+V15</f>
        <v>4760.5200000000004</v>
      </c>
      <c r="W28" s="200"/>
    </row>
    <row r="29" spans="1:23" ht="13.5" thickTop="1" thickBot="1" x14ac:dyDescent="0.4">
      <c r="A29" s="8">
        <v>40634</v>
      </c>
      <c r="B29" s="1"/>
      <c r="C29" s="1">
        <v>11.85</v>
      </c>
      <c r="D29" s="124">
        <f>SUM(H29:U29)</f>
        <v>816.45</v>
      </c>
      <c r="E29" s="125"/>
      <c r="F29" s="126">
        <v>3311.5</v>
      </c>
      <c r="G29" s="123"/>
      <c r="H29" s="116">
        <v>48.02</v>
      </c>
      <c r="I29" s="117"/>
      <c r="J29" s="121">
        <v>205.31</v>
      </c>
      <c r="K29" s="123"/>
      <c r="L29" s="116">
        <v>330</v>
      </c>
      <c r="M29" s="117"/>
      <c r="N29" s="121">
        <v>200</v>
      </c>
      <c r="O29" s="123"/>
      <c r="P29" s="11"/>
      <c r="Q29" s="12"/>
      <c r="R29" s="121"/>
      <c r="S29" s="123"/>
      <c r="T29" s="116">
        <v>33.119999999999997</v>
      </c>
      <c r="U29" s="117"/>
      <c r="V29" s="121">
        <f>F29-D29</f>
        <v>2495.0500000000002</v>
      </c>
      <c r="W29" s="122"/>
    </row>
    <row r="30" spans="1:23" ht="13.15" thickBot="1" x14ac:dyDescent="0.4">
      <c r="A30" s="4"/>
      <c r="B30" s="1"/>
      <c r="C30" s="1"/>
      <c r="D30" s="124">
        <f>SUM(H30:U30)</f>
        <v>0</v>
      </c>
      <c r="E30" s="125"/>
      <c r="F30" s="126"/>
      <c r="G30" s="123"/>
      <c r="H30" s="127"/>
      <c r="I30" s="128"/>
      <c r="J30" s="121"/>
      <c r="K30" s="123"/>
      <c r="L30" s="116"/>
      <c r="M30" s="117"/>
      <c r="N30" s="121"/>
      <c r="O30" s="123"/>
      <c r="P30" s="11"/>
      <c r="Q30" s="12"/>
      <c r="R30" s="121"/>
      <c r="S30" s="123"/>
      <c r="T30" s="116"/>
      <c r="U30" s="117"/>
      <c r="V30" s="121">
        <f>F30-D30</f>
        <v>0</v>
      </c>
      <c r="W30" s="122"/>
    </row>
    <row r="31" spans="1:23" ht="13.15" thickBot="1" x14ac:dyDescent="0.4">
      <c r="A31" s="4"/>
      <c r="B31" s="1"/>
      <c r="C31" s="1"/>
      <c r="D31" s="124">
        <f>SUM(H31:U31)</f>
        <v>0</v>
      </c>
      <c r="E31" s="125"/>
      <c r="F31" s="126"/>
      <c r="G31" s="123"/>
      <c r="H31" s="127"/>
      <c r="I31" s="128"/>
      <c r="J31" s="121"/>
      <c r="K31" s="123"/>
      <c r="L31" s="116"/>
      <c r="M31" s="117"/>
      <c r="N31" s="121"/>
      <c r="O31" s="123"/>
      <c r="P31" s="11"/>
      <c r="Q31" s="12"/>
      <c r="R31" s="121"/>
      <c r="S31" s="123"/>
      <c r="T31" s="116"/>
      <c r="U31" s="117"/>
      <c r="V31" s="121">
        <f>F31-D31</f>
        <v>0</v>
      </c>
      <c r="W31" s="122"/>
    </row>
    <row r="32" spans="1:23" ht="13.15" thickBot="1" x14ac:dyDescent="0.4">
      <c r="A32" s="4"/>
      <c r="B32" s="1"/>
      <c r="C32" s="1"/>
      <c r="D32" s="124">
        <f>SUM(H32:U32)</f>
        <v>0</v>
      </c>
      <c r="E32" s="125"/>
      <c r="F32" s="126"/>
      <c r="G32" s="123"/>
      <c r="H32" s="127"/>
      <c r="I32" s="128"/>
      <c r="J32" s="121"/>
      <c r="K32" s="123"/>
      <c r="L32" s="116"/>
      <c r="M32" s="117"/>
      <c r="N32" s="121"/>
      <c r="O32" s="123"/>
      <c r="P32" s="11"/>
      <c r="Q32" s="12"/>
      <c r="R32" s="121"/>
      <c r="S32" s="123"/>
      <c r="T32" s="116"/>
      <c r="U32" s="117"/>
      <c r="V32" s="121">
        <f>F32-D32</f>
        <v>0</v>
      </c>
      <c r="W32" s="122"/>
    </row>
    <row r="33" spans="1:23" ht="13.15" thickBot="1" x14ac:dyDescent="0.4">
      <c r="A33" s="5"/>
      <c r="B33" s="3"/>
      <c r="C33" s="3"/>
      <c r="D33" s="124">
        <f>SUM(H33:U33)</f>
        <v>0</v>
      </c>
      <c r="E33" s="125"/>
      <c r="F33" s="126"/>
      <c r="G33" s="123"/>
      <c r="H33" s="127"/>
      <c r="I33" s="128"/>
      <c r="J33" s="121"/>
      <c r="K33" s="123"/>
      <c r="L33" s="116"/>
      <c r="M33" s="117"/>
      <c r="N33" s="121"/>
      <c r="O33" s="123"/>
      <c r="P33" s="11"/>
      <c r="Q33" s="12"/>
      <c r="R33" s="121"/>
      <c r="S33" s="123"/>
      <c r="T33" s="116"/>
      <c r="U33" s="117"/>
      <c r="V33" s="121">
        <f>F33-D33</f>
        <v>0</v>
      </c>
      <c r="W33" s="122"/>
    </row>
    <row r="34" spans="1:23" ht="21.4" thickBot="1" x14ac:dyDescent="0.45">
      <c r="A34" s="17" t="s">
        <v>14</v>
      </c>
      <c r="B34" s="18"/>
      <c r="C34" s="18"/>
      <c r="D34" s="118">
        <f>SUM(D29:E33)</f>
        <v>816.45</v>
      </c>
      <c r="E34" s="119"/>
      <c r="F34" s="118">
        <f>SUM(F29:G33)</f>
        <v>3311.5</v>
      </c>
      <c r="G34" s="119"/>
      <c r="H34" s="118">
        <f>SUM(H29:I33)</f>
        <v>48.02</v>
      </c>
      <c r="I34" s="119"/>
      <c r="J34" s="118">
        <f>SUM(J29:K33)</f>
        <v>205.31</v>
      </c>
      <c r="K34" s="119"/>
      <c r="L34" s="118">
        <f>SUM(L29:M33)</f>
        <v>330</v>
      </c>
      <c r="M34" s="119"/>
      <c r="N34" s="118">
        <f>SUM(N29:O33)</f>
        <v>200</v>
      </c>
      <c r="O34" s="119"/>
      <c r="P34" s="118">
        <f>SUM(P29:Q33)</f>
        <v>0</v>
      </c>
      <c r="Q34" s="119"/>
      <c r="R34" s="118">
        <f>SUM(R29:S33)</f>
        <v>0</v>
      </c>
      <c r="S34" s="119"/>
      <c r="T34" s="118">
        <f>SUM(T29:U33)</f>
        <v>33.119999999999997</v>
      </c>
      <c r="U34" s="119"/>
      <c r="V34" s="120">
        <f>SUM(V29:W33)</f>
        <v>2495.0500000000002</v>
      </c>
      <c r="W34" s="119"/>
    </row>
    <row r="35" spans="1:23" ht="13.15" thickBot="1" x14ac:dyDescent="0.4">
      <c r="A35" s="25">
        <v>40664</v>
      </c>
      <c r="B35" s="2"/>
      <c r="C35" s="2"/>
      <c r="D35" s="112">
        <f>SUM(H35:U35)</f>
        <v>816.45</v>
      </c>
      <c r="E35" s="113"/>
      <c r="F35" s="114">
        <v>3311.5</v>
      </c>
      <c r="G35" s="115"/>
      <c r="H35" s="116">
        <v>48.02</v>
      </c>
      <c r="I35" s="117"/>
      <c r="J35" s="110">
        <v>205.31</v>
      </c>
      <c r="K35" s="115"/>
      <c r="L35" s="116">
        <v>330</v>
      </c>
      <c r="M35" s="117"/>
      <c r="N35" s="110">
        <v>200</v>
      </c>
      <c r="O35" s="115"/>
      <c r="P35" s="13"/>
      <c r="Q35" s="14"/>
      <c r="R35" s="110"/>
      <c r="S35" s="115"/>
      <c r="T35" s="116">
        <v>33.119999999999997</v>
      </c>
      <c r="U35" s="117"/>
      <c r="V35" s="110">
        <f>F35-D35</f>
        <v>2495.0500000000002</v>
      </c>
      <c r="W35" s="111"/>
    </row>
    <row r="36" spans="1:23" ht="13.15" thickBot="1" x14ac:dyDescent="0.4">
      <c r="A36" s="4"/>
      <c r="B36" s="1"/>
      <c r="C36" s="1"/>
      <c r="D36" s="112">
        <f>SUM(H36:U36)</f>
        <v>0</v>
      </c>
      <c r="E36" s="113"/>
      <c r="F36" s="114"/>
      <c r="G36" s="115"/>
      <c r="H36" s="116"/>
      <c r="I36" s="117"/>
      <c r="J36" s="110"/>
      <c r="K36" s="115"/>
      <c r="L36" s="116"/>
      <c r="M36" s="117"/>
      <c r="N36" s="110"/>
      <c r="O36" s="115"/>
      <c r="P36" s="13"/>
      <c r="Q36" s="14"/>
      <c r="R36" s="110"/>
      <c r="S36" s="115"/>
      <c r="T36" s="116"/>
      <c r="U36" s="117"/>
      <c r="V36" s="110">
        <f>F36-D36</f>
        <v>0</v>
      </c>
      <c r="W36" s="111"/>
    </row>
    <row r="37" spans="1:23" ht="13.15" thickBot="1" x14ac:dyDescent="0.4">
      <c r="A37" s="4"/>
      <c r="B37" s="1"/>
      <c r="C37" s="1"/>
      <c r="D37" s="112">
        <f>SUM(H37:U37)</f>
        <v>0</v>
      </c>
      <c r="E37" s="113"/>
      <c r="F37" s="114"/>
      <c r="G37" s="115"/>
      <c r="H37" s="116"/>
      <c r="I37" s="117"/>
      <c r="J37" s="110"/>
      <c r="K37" s="115"/>
      <c r="L37" s="116"/>
      <c r="M37" s="117"/>
      <c r="N37" s="110"/>
      <c r="O37" s="115"/>
      <c r="P37" s="13"/>
      <c r="Q37" s="14"/>
      <c r="R37" s="110"/>
      <c r="S37" s="115"/>
      <c r="T37" s="116"/>
      <c r="U37" s="117"/>
      <c r="V37" s="110">
        <f>F37-D37</f>
        <v>0</v>
      </c>
      <c r="W37" s="111"/>
    </row>
    <row r="38" spans="1:23" ht="13.15" thickBot="1" x14ac:dyDescent="0.4">
      <c r="A38" s="4"/>
      <c r="B38" s="1"/>
      <c r="C38" s="1"/>
      <c r="D38" s="112">
        <f>SUM(H38:U38)</f>
        <v>0</v>
      </c>
      <c r="E38" s="113"/>
      <c r="F38" s="114"/>
      <c r="G38" s="115"/>
      <c r="H38" s="116"/>
      <c r="I38" s="117"/>
      <c r="J38" s="110"/>
      <c r="K38" s="115"/>
      <c r="L38" s="116"/>
      <c r="M38" s="117"/>
      <c r="N38" s="110"/>
      <c r="O38" s="115"/>
      <c r="P38" s="13"/>
      <c r="Q38" s="14"/>
      <c r="R38" s="110"/>
      <c r="S38" s="115"/>
      <c r="T38" s="116"/>
      <c r="U38" s="117"/>
      <c r="V38" s="110">
        <f>F38-D38</f>
        <v>0</v>
      </c>
      <c r="W38" s="111"/>
    </row>
    <row r="39" spans="1:23" ht="13.15" thickBot="1" x14ac:dyDescent="0.4">
      <c r="A39" s="5"/>
      <c r="B39" s="3"/>
      <c r="C39" s="3"/>
      <c r="D39" s="112">
        <f>SUM(H39:U39)</f>
        <v>0</v>
      </c>
      <c r="E39" s="113"/>
      <c r="F39" s="114"/>
      <c r="G39" s="115"/>
      <c r="H39" s="116"/>
      <c r="I39" s="117"/>
      <c r="J39" s="110"/>
      <c r="K39" s="115"/>
      <c r="L39" s="116"/>
      <c r="M39" s="117"/>
      <c r="N39" s="110"/>
      <c r="O39" s="115"/>
      <c r="P39" s="13"/>
      <c r="Q39" s="14"/>
      <c r="R39" s="110"/>
      <c r="S39" s="115"/>
      <c r="T39" s="116"/>
      <c r="U39" s="117"/>
      <c r="V39" s="110">
        <f>F39-D39</f>
        <v>0</v>
      </c>
      <c r="W39" s="111"/>
    </row>
    <row r="40" spans="1:23" ht="21.4" thickBot="1" x14ac:dyDescent="0.45">
      <c r="A40" s="17" t="s">
        <v>14</v>
      </c>
      <c r="B40" s="18"/>
      <c r="C40" s="18"/>
      <c r="D40" s="104">
        <f>SUM(D35:E39)</f>
        <v>816.45</v>
      </c>
      <c r="E40" s="105"/>
      <c r="F40" s="104">
        <f>SUM(F35:G39)</f>
        <v>3311.5</v>
      </c>
      <c r="G40" s="105"/>
      <c r="H40" s="104">
        <f>SUM(H35:I39)</f>
        <v>48.02</v>
      </c>
      <c r="I40" s="105"/>
      <c r="J40" s="104">
        <f>SUM(J35:K39)</f>
        <v>205.31</v>
      </c>
      <c r="K40" s="105"/>
      <c r="L40" s="104">
        <f>SUM(L35:M39)</f>
        <v>330</v>
      </c>
      <c r="M40" s="105"/>
      <c r="N40" s="104">
        <f>SUM(N35:O39)</f>
        <v>200</v>
      </c>
      <c r="O40" s="105"/>
      <c r="P40" s="104">
        <f>SUM(P35:Q39)</f>
        <v>0</v>
      </c>
      <c r="Q40" s="105"/>
      <c r="R40" s="104">
        <f>SUM(R35:S39)</f>
        <v>0</v>
      </c>
      <c r="S40" s="105"/>
      <c r="T40" s="104">
        <f>SUM(T35:U39)</f>
        <v>33.119999999999997</v>
      </c>
      <c r="U40" s="105"/>
      <c r="V40" s="104">
        <f>SUM(V35:W39)</f>
        <v>2495.0500000000002</v>
      </c>
      <c r="W40" s="105"/>
    </row>
    <row r="41" spans="1:23" ht="13.15" thickBot="1" x14ac:dyDescent="0.4">
      <c r="A41" s="25">
        <v>40695</v>
      </c>
      <c r="B41" s="2"/>
      <c r="C41" s="2"/>
      <c r="D41" s="112">
        <f>SUM(H41:U41)</f>
        <v>0</v>
      </c>
      <c r="E41" s="113"/>
      <c r="F41" s="114"/>
      <c r="G41" s="115"/>
      <c r="H41" s="116"/>
      <c r="I41" s="117"/>
      <c r="J41" s="110"/>
      <c r="K41" s="115"/>
      <c r="L41" s="116"/>
      <c r="M41" s="117"/>
      <c r="N41" s="110"/>
      <c r="O41" s="115"/>
      <c r="P41" s="116"/>
      <c r="Q41" s="117"/>
      <c r="R41" s="110"/>
      <c r="S41" s="115"/>
      <c r="T41" s="116"/>
      <c r="U41" s="117"/>
      <c r="V41" s="110">
        <f>F41-D41</f>
        <v>0</v>
      </c>
      <c r="W41" s="111"/>
    </row>
    <row r="42" spans="1:23" ht="13.15" thickBot="1" x14ac:dyDescent="0.4">
      <c r="A42" s="4"/>
      <c r="B42" s="1"/>
      <c r="C42" s="1"/>
      <c r="D42" s="112">
        <f>SUM(H42:U42)</f>
        <v>0</v>
      </c>
      <c r="E42" s="113"/>
      <c r="F42" s="114"/>
      <c r="G42" s="115"/>
      <c r="H42" s="116"/>
      <c r="I42" s="117"/>
      <c r="J42" s="110"/>
      <c r="K42" s="115"/>
      <c r="L42" s="116"/>
      <c r="M42" s="117"/>
      <c r="N42" s="110"/>
      <c r="O42" s="115"/>
      <c r="P42" s="116"/>
      <c r="Q42" s="117"/>
      <c r="R42" s="110"/>
      <c r="S42" s="115"/>
      <c r="T42" s="116"/>
      <c r="U42" s="117"/>
      <c r="V42" s="110">
        <f>F42-D42</f>
        <v>0</v>
      </c>
      <c r="W42" s="111"/>
    </row>
    <row r="43" spans="1:23" ht="13.15" thickBot="1" x14ac:dyDescent="0.4">
      <c r="A43" s="4"/>
      <c r="B43" s="1"/>
      <c r="C43" s="1"/>
      <c r="D43" s="112">
        <f>SUM(H43:U43)</f>
        <v>0</v>
      </c>
      <c r="E43" s="113"/>
      <c r="F43" s="114"/>
      <c r="G43" s="115"/>
      <c r="H43" s="116"/>
      <c r="I43" s="117"/>
      <c r="J43" s="110"/>
      <c r="K43" s="115"/>
      <c r="L43" s="116"/>
      <c r="M43" s="117"/>
      <c r="N43" s="110"/>
      <c r="O43" s="115"/>
      <c r="P43" s="116"/>
      <c r="Q43" s="117"/>
      <c r="R43" s="110"/>
      <c r="S43" s="115"/>
      <c r="T43" s="116"/>
      <c r="U43" s="117"/>
      <c r="V43" s="110">
        <f>F43-D43</f>
        <v>0</v>
      </c>
      <c r="W43" s="111"/>
    </row>
    <row r="44" spans="1:23" ht="13.15" thickBot="1" x14ac:dyDescent="0.4">
      <c r="A44" s="4"/>
      <c r="B44" s="1"/>
      <c r="C44" s="1"/>
      <c r="D44" s="112">
        <f>SUM(H44:U44)</f>
        <v>0</v>
      </c>
      <c r="E44" s="113"/>
      <c r="F44" s="114"/>
      <c r="G44" s="115"/>
      <c r="H44" s="116"/>
      <c r="I44" s="117"/>
      <c r="J44" s="110"/>
      <c r="K44" s="115"/>
      <c r="L44" s="116"/>
      <c r="M44" s="117"/>
      <c r="N44" s="110"/>
      <c r="O44" s="115"/>
      <c r="P44" s="116"/>
      <c r="Q44" s="117"/>
      <c r="R44" s="110"/>
      <c r="S44" s="115"/>
      <c r="T44" s="116"/>
      <c r="U44" s="117"/>
      <c r="V44" s="110">
        <f>F44-D44</f>
        <v>0</v>
      </c>
      <c r="W44" s="111"/>
    </row>
    <row r="45" spans="1:23" ht="13.15" thickBot="1" x14ac:dyDescent="0.4">
      <c r="A45" s="5"/>
      <c r="B45" s="3"/>
      <c r="C45" s="3"/>
      <c r="D45" s="112">
        <f>SUM(H45:U45)</f>
        <v>0</v>
      </c>
      <c r="E45" s="113"/>
      <c r="F45" s="114"/>
      <c r="G45" s="115"/>
      <c r="H45" s="116"/>
      <c r="I45" s="117"/>
      <c r="J45" s="110"/>
      <c r="K45" s="115"/>
      <c r="L45" s="116"/>
      <c r="M45" s="117"/>
      <c r="N45" s="110"/>
      <c r="O45" s="115"/>
      <c r="P45" s="116"/>
      <c r="Q45" s="117"/>
      <c r="R45" s="110"/>
      <c r="S45" s="115"/>
      <c r="T45" s="116"/>
      <c r="U45" s="117"/>
      <c r="V45" s="110">
        <f>F45-D45</f>
        <v>0</v>
      </c>
      <c r="W45" s="111"/>
    </row>
    <row r="46" spans="1:23" ht="21.4" thickBot="1" x14ac:dyDescent="0.45">
      <c r="A46" s="17" t="s">
        <v>14</v>
      </c>
      <c r="B46" s="18"/>
      <c r="C46" s="18"/>
      <c r="D46" s="104">
        <f>SUM(D41:E45)</f>
        <v>0</v>
      </c>
      <c r="E46" s="105"/>
      <c r="F46" s="104">
        <f>SUM(F41:G45)</f>
        <v>0</v>
      </c>
      <c r="G46" s="105"/>
      <c r="H46" s="104">
        <f>SUM(H41:I45)</f>
        <v>0</v>
      </c>
      <c r="I46" s="105"/>
      <c r="J46" s="104">
        <f>SUM(J41:K45)</f>
        <v>0</v>
      </c>
      <c r="K46" s="105"/>
      <c r="L46" s="104">
        <f>SUM(L41:M45)</f>
        <v>0</v>
      </c>
      <c r="M46" s="105"/>
      <c r="N46" s="104">
        <f>SUM(N41:O45)</f>
        <v>0</v>
      </c>
      <c r="O46" s="105"/>
      <c r="P46" s="104">
        <f>SUM(P41:Q45)</f>
        <v>0</v>
      </c>
      <c r="Q46" s="105"/>
      <c r="R46" s="104">
        <f>SUM(R41:S45)</f>
        <v>0</v>
      </c>
      <c r="S46" s="105"/>
      <c r="T46" s="104">
        <f>SUM(T41:U45)</f>
        <v>0</v>
      </c>
      <c r="U46" s="105"/>
      <c r="V46" s="104">
        <f>SUM(V41:W45)</f>
        <v>0</v>
      </c>
      <c r="W46" s="105"/>
    </row>
    <row r="47" spans="1:23" ht="16.5" customHeight="1" thickBot="1" x14ac:dyDescent="0.45">
      <c r="A47" s="19" t="s">
        <v>16</v>
      </c>
      <c r="B47" s="20"/>
      <c r="C47" s="20"/>
      <c r="D47" s="100">
        <f>D46+D40+D34</f>
        <v>1632.9</v>
      </c>
      <c r="E47" s="101"/>
      <c r="F47" s="100">
        <f>F46+F40+F34</f>
        <v>6623</v>
      </c>
      <c r="G47" s="101"/>
      <c r="H47" s="100">
        <f>H46+H40+H34</f>
        <v>96.04</v>
      </c>
      <c r="I47" s="101"/>
      <c r="J47" s="100">
        <f>J46+J40+J34</f>
        <v>410.62</v>
      </c>
      <c r="K47" s="101"/>
      <c r="L47" s="100">
        <f>L46+L40+L34</f>
        <v>660</v>
      </c>
      <c r="M47" s="101"/>
      <c r="N47" s="100">
        <f>N46+N40+N34</f>
        <v>400</v>
      </c>
      <c r="O47" s="101"/>
      <c r="P47" s="100">
        <f>P46+P40+P34</f>
        <v>0</v>
      </c>
      <c r="Q47" s="101"/>
      <c r="R47" s="100">
        <f>R46+R40+R34</f>
        <v>0</v>
      </c>
      <c r="S47" s="101"/>
      <c r="T47" s="100">
        <f>T46+T40+T34</f>
        <v>66.239999999999995</v>
      </c>
      <c r="U47" s="101"/>
      <c r="V47" s="100">
        <f>V46+V40+V34</f>
        <v>4990.1000000000004</v>
      </c>
      <c r="W47" s="101"/>
    </row>
    <row r="48" spans="1:23" ht="16.5" customHeight="1" thickTop="1" thickBot="1" x14ac:dyDescent="0.45">
      <c r="A48" s="21" t="s">
        <v>17</v>
      </c>
      <c r="B48" s="22"/>
      <c r="C48" s="22"/>
      <c r="D48" s="206">
        <f>D47+D28</f>
        <v>3138.2200000000003</v>
      </c>
      <c r="E48" s="207"/>
      <c r="F48" s="206">
        <f>F47+F28</f>
        <v>12888.84</v>
      </c>
      <c r="G48" s="207"/>
      <c r="H48" s="206">
        <f>H47+H28</f>
        <v>186.9</v>
      </c>
      <c r="I48" s="207"/>
      <c r="J48" s="102">
        <f>J47+J28</f>
        <v>799.1</v>
      </c>
      <c r="K48" s="103"/>
      <c r="L48" s="206">
        <f>L47+L28</f>
        <v>1258</v>
      </c>
      <c r="M48" s="207"/>
      <c r="N48" s="102">
        <f>N47+N28</f>
        <v>765.31999999999994</v>
      </c>
      <c r="O48" s="103"/>
      <c r="P48" s="206">
        <f>P47+P28</f>
        <v>0</v>
      </c>
      <c r="Q48" s="207"/>
      <c r="R48" s="206">
        <f>R47+R28</f>
        <v>0</v>
      </c>
      <c r="S48" s="207"/>
      <c r="T48" s="206">
        <f>T47+T28</f>
        <v>128.89999999999998</v>
      </c>
      <c r="U48" s="207"/>
      <c r="V48" s="206">
        <f>V47+V28</f>
        <v>9750.6200000000008</v>
      </c>
      <c r="W48" s="207"/>
    </row>
    <row r="49" spans="1:23" ht="16.5" customHeight="1" thickTop="1" x14ac:dyDescent="0.35">
      <c r="A49" s="37"/>
      <c r="B49" s="37"/>
      <c r="C49" s="37"/>
      <c r="D49" s="38"/>
      <c r="E49" s="38"/>
      <c r="F49" s="38"/>
      <c r="G49" s="38"/>
      <c r="H49" s="38"/>
      <c r="I49" s="38"/>
      <c r="J49" s="40"/>
      <c r="K49" s="40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6.5" customHeight="1" x14ac:dyDescent="0.35">
      <c r="A50" s="37"/>
      <c r="B50" s="37"/>
      <c r="C50" s="37"/>
      <c r="D50" s="38"/>
      <c r="E50" s="38"/>
      <c r="F50" s="38"/>
      <c r="G50" s="38"/>
      <c r="H50" s="38"/>
      <c r="I50" s="38"/>
      <c r="J50" s="40"/>
      <c r="K50" s="40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6.5" customHeight="1" x14ac:dyDescent="0.35">
      <c r="A51" s="37"/>
      <c r="B51" s="37"/>
      <c r="C51" s="37"/>
      <c r="D51" s="38"/>
      <c r="E51" s="38"/>
      <c r="F51" s="38"/>
      <c r="G51" s="38"/>
      <c r="H51" s="38"/>
      <c r="I51" s="38"/>
      <c r="J51" s="40"/>
      <c r="K51" s="40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6.5" customHeight="1" x14ac:dyDescent="0.35">
      <c r="A52" s="37"/>
      <c r="B52" s="37"/>
      <c r="C52" s="37"/>
      <c r="D52" s="38"/>
      <c r="E52" s="38"/>
      <c r="F52" s="38"/>
      <c r="G52" s="38"/>
      <c r="H52" s="38"/>
      <c r="I52" s="38"/>
      <c r="J52" s="40"/>
      <c r="K52" s="40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15" thickBot="1" x14ac:dyDescent="0.4"/>
    <row r="54" spans="1:23" ht="13.5" thickBot="1" x14ac:dyDescent="0.45">
      <c r="A54" s="152" t="s">
        <v>1</v>
      </c>
      <c r="B54" s="155" t="s">
        <v>10</v>
      </c>
      <c r="C54" s="158" t="s">
        <v>2</v>
      </c>
      <c r="D54" s="136" t="s">
        <v>19</v>
      </c>
      <c r="E54" s="137"/>
      <c r="F54" s="142" t="s">
        <v>24</v>
      </c>
      <c r="G54" s="143"/>
      <c r="H54" s="165" t="s">
        <v>11</v>
      </c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7"/>
      <c r="V54" s="9"/>
      <c r="W54" s="10"/>
    </row>
    <row r="55" spans="1:23" ht="13.15" x14ac:dyDescent="0.4">
      <c r="A55" s="153"/>
      <c r="B55" s="156"/>
      <c r="C55" s="159"/>
      <c r="D55" s="138"/>
      <c r="E55" s="139"/>
      <c r="F55" s="144"/>
      <c r="G55" s="145"/>
      <c r="H55" s="148" t="s">
        <v>3</v>
      </c>
      <c r="I55" s="149"/>
      <c r="J55" s="131" t="s">
        <v>7</v>
      </c>
      <c r="K55" s="132"/>
      <c r="L55" s="178" t="s">
        <v>6</v>
      </c>
      <c r="M55" s="179"/>
      <c r="N55" s="179"/>
      <c r="O55" s="180"/>
      <c r="P55" s="174"/>
      <c r="Q55" s="175"/>
      <c r="R55" s="168" t="s">
        <v>26</v>
      </c>
      <c r="S55" s="169"/>
      <c r="T55" s="161" t="s">
        <v>8</v>
      </c>
      <c r="U55" s="162"/>
      <c r="V55" s="131" t="s">
        <v>9</v>
      </c>
      <c r="W55" s="132"/>
    </row>
    <row r="56" spans="1:23" ht="13.5" thickBot="1" x14ac:dyDescent="0.45">
      <c r="A56" s="154"/>
      <c r="B56" s="157"/>
      <c r="C56" s="160"/>
      <c r="D56" s="140"/>
      <c r="E56" s="141"/>
      <c r="F56" s="146"/>
      <c r="G56" s="147"/>
      <c r="H56" s="150"/>
      <c r="I56" s="151"/>
      <c r="J56" s="133"/>
      <c r="K56" s="134"/>
      <c r="L56" s="174" t="s">
        <v>4</v>
      </c>
      <c r="M56" s="175"/>
      <c r="N56" s="176" t="s">
        <v>5</v>
      </c>
      <c r="O56" s="177"/>
      <c r="P56" s="181"/>
      <c r="Q56" s="182"/>
      <c r="R56" s="173"/>
      <c r="S56" s="134"/>
      <c r="T56" s="163"/>
      <c r="U56" s="164"/>
      <c r="V56" s="133"/>
      <c r="W56" s="134"/>
    </row>
    <row r="57" spans="1:23" ht="13.15" thickBot="1" x14ac:dyDescent="0.4">
      <c r="A57" s="8">
        <v>40725</v>
      </c>
      <c r="B57" s="1"/>
      <c r="C57" s="1"/>
      <c r="D57" s="124">
        <f>SUM(H57:U57)</f>
        <v>0</v>
      </c>
      <c r="E57" s="125"/>
      <c r="F57" s="126"/>
      <c r="G57" s="123"/>
      <c r="H57" s="127"/>
      <c r="I57" s="128"/>
      <c r="J57" s="121"/>
      <c r="K57" s="123"/>
      <c r="L57" s="116"/>
      <c r="M57" s="117"/>
      <c r="N57" s="121"/>
      <c r="O57" s="123"/>
      <c r="P57" s="11"/>
      <c r="Q57" s="12"/>
      <c r="R57" s="121"/>
      <c r="S57" s="123"/>
      <c r="T57" s="116"/>
      <c r="U57" s="117"/>
      <c r="V57" s="121">
        <f>F57-D57</f>
        <v>0</v>
      </c>
      <c r="W57" s="122"/>
    </row>
    <row r="58" spans="1:23" ht="13.15" thickBot="1" x14ac:dyDescent="0.4">
      <c r="A58" s="4"/>
      <c r="B58" s="1"/>
      <c r="C58" s="1"/>
      <c r="D58" s="124">
        <f>SUM(H58:U58)</f>
        <v>0</v>
      </c>
      <c r="E58" s="125"/>
      <c r="F58" s="126"/>
      <c r="G58" s="123"/>
      <c r="H58" s="127"/>
      <c r="I58" s="128"/>
      <c r="J58" s="121"/>
      <c r="K58" s="123"/>
      <c r="L58" s="116"/>
      <c r="M58" s="117"/>
      <c r="N58" s="121"/>
      <c r="O58" s="123"/>
      <c r="P58" s="11"/>
      <c r="Q58" s="12"/>
      <c r="R58" s="121"/>
      <c r="S58" s="123"/>
      <c r="T58" s="116"/>
      <c r="U58" s="117"/>
      <c r="V58" s="121">
        <f>F58-D58</f>
        <v>0</v>
      </c>
      <c r="W58" s="122"/>
    </row>
    <row r="59" spans="1:23" ht="13.15" thickBot="1" x14ac:dyDescent="0.4">
      <c r="A59" s="4"/>
      <c r="B59" s="1"/>
      <c r="C59" s="1"/>
      <c r="D59" s="124">
        <f>SUM(H59:U59)</f>
        <v>0</v>
      </c>
      <c r="E59" s="125"/>
      <c r="F59" s="126"/>
      <c r="G59" s="123"/>
      <c r="H59" s="127"/>
      <c r="I59" s="128"/>
      <c r="J59" s="121"/>
      <c r="K59" s="123"/>
      <c r="L59" s="116"/>
      <c r="M59" s="117"/>
      <c r="N59" s="121"/>
      <c r="O59" s="123"/>
      <c r="P59" s="11"/>
      <c r="Q59" s="12"/>
      <c r="R59" s="121"/>
      <c r="S59" s="123"/>
      <c r="T59" s="116"/>
      <c r="U59" s="117"/>
      <c r="V59" s="121">
        <f>F59-D59</f>
        <v>0</v>
      </c>
      <c r="W59" s="122"/>
    </row>
    <row r="60" spans="1:23" ht="13.15" thickBot="1" x14ac:dyDescent="0.4">
      <c r="A60" s="4"/>
      <c r="B60" s="1"/>
      <c r="C60" s="1"/>
      <c r="D60" s="124">
        <f>SUM(H60:U60)</f>
        <v>0</v>
      </c>
      <c r="E60" s="125"/>
      <c r="F60" s="126"/>
      <c r="G60" s="123"/>
      <c r="H60" s="127"/>
      <c r="I60" s="128"/>
      <c r="J60" s="121"/>
      <c r="K60" s="123"/>
      <c r="L60" s="116"/>
      <c r="M60" s="117"/>
      <c r="N60" s="121"/>
      <c r="O60" s="123"/>
      <c r="P60" s="11"/>
      <c r="Q60" s="12"/>
      <c r="R60" s="121"/>
      <c r="S60" s="123"/>
      <c r="T60" s="116"/>
      <c r="U60" s="117"/>
      <c r="V60" s="121">
        <f>F60-D60</f>
        <v>0</v>
      </c>
      <c r="W60" s="122"/>
    </row>
    <row r="61" spans="1:23" ht="13.15" thickBot="1" x14ac:dyDescent="0.4">
      <c r="A61" s="5"/>
      <c r="B61" s="3"/>
      <c r="C61" s="3"/>
      <c r="D61" s="124">
        <f>SUM(H61:U61)</f>
        <v>0</v>
      </c>
      <c r="E61" s="125"/>
      <c r="F61" s="126"/>
      <c r="G61" s="123"/>
      <c r="H61" s="127"/>
      <c r="I61" s="128"/>
      <c r="J61" s="121"/>
      <c r="K61" s="123"/>
      <c r="L61" s="116"/>
      <c r="M61" s="117"/>
      <c r="N61" s="121"/>
      <c r="O61" s="123"/>
      <c r="P61" s="11"/>
      <c r="Q61" s="12"/>
      <c r="R61" s="121"/>
      <c r="S61" s="123"/>
      <c r="T61" s="116"/>
      <c r="U61" s="117"/>
      <c r="V61" s="121">
        <f>F61-D61</f>
        <v>0</v>
      </c>
      <c r="W61" s="122"/>
    </row>
    <row r="62" spans="1:23" ht="21.4" thickBot="1" x14ac:dyDescent="0.45">
      <c r="A62" s="16" t="s">
        <v>14</v>
      </c>
      <c r="B62" s="15"/>
      <c r="C62" s="15"/>
      <c r="D62" s="118">
        <f>SUM(D57:E61)</f>
        <v>0</v>
      </c>
      <c r="E62" s="119"/>
      <c r="F62" s="118">
        <f>SUM(F57:G61)</f>
        <v>0</v>
      </c>
      <c r="G62" s="119"/>
      <c r="H62" s="118">
        <f>SUM(H57:I61)</f>
        <v>0</v>
      </c>
      <c r="I62" s="119"/>
      <c r="J62" s="118">
        <f>SUM(J57:K61)</f>
        <v>0</v>
      </c>
      <c r="K62" s="119"/>
      <c r="L62" s="118">
        <f>SUM(L57:M61)</f>
        <v>0</v>
      </c>
      <c r="M62" s="119"/>
      <c r="N62" s="118">
        <f>SUM(N57:O61)</f>
        <v>0</v>
      </c>
      <c r="O62" s="119"/>
      <c r="P62" s="118">
        <f>SUM(P57:Q61)</f>
        <v>0</v>
      </c>
      <c r="Q62" s="119"/>
      <c r="R62" s="118">
        <f>SUM(R57:S61)</f>
        <v>0</v>
      </c>
      <c r="S62" s="119"/>
      <c r="T62" s="118">
        <f>SUM(T57:U61)</f>
        <v>0</v>
      </c>
      <c r="U62" s="119"/>
      <c r="V62" s="120">
        <f>SUM(V57:W61)</f>
        <v>0</v>
      </c>
      <c r="W62" s="119"/>
    </row>
    <row r="63" spans="1:23" ht="13.15" thickBot="1" x14ac:dyDescent="0.4">
      <c r="A63" s="25">
        <v>40756</v>
      </c>
      <c r="B63" s="2"/>
      <c r="C63" s="2"/>
      <c r="D63" s="112">
        <f>SUM(H63:U63)</f>
        <v>0</v>
      </c>
      <c r="E63" s="113"/>
      <c r="F63" s="114"/>
      <c r="G63" s="115"/>
      <c r="H63" s="116"/>
      <c r="I63" s="117"/>
      <c r="J63" s="110"/>
      <c r="K63" s="115"/>
      <c r="L63" s="116"/>
      <c r="M63" s="117"/>
      <c r="N63" s="110"/>
      <c r="O63" s="115"/>
      <c r="P63" s="13"/>
      <c r="Q63" s="14"/>
      <c r="R63" s="110"/>
      <c r="S63" s="115"/>
      <c r="T63" s="116"/>
      <c r="U63" s="117"/>
      <c r="V63" s="110">
        <f>F63-D63</f>
        <v>0</v>
      </c>
      <c r="W63" s="111"/>
    </row>
    <row r="64" spans="1:23" ht="13.15" thickBot="1" x14ac:dyDescent="0.4">
      <c r="A64" s="4"/>
      <c r="B64" s="1"/>
      <c r="C64" s="1"/>
      <c r="D64" s="112">
        <f>SUM(H64:U64)</f>
        <v>0</v>
      </c>
      <c r="E64" s="113"/>
      <c r="F64" s="114"/>
      <c r="G64" s="115"/>
      <c r="H64" s="116"/>
      <c r="I64" s="117"/>
      <c r="J64" s="110"/>
      <c r="K64" s="115"/>
      <c r="L64" s="116"/>
      <c r="M64" s="117"/>
      <c r="N64" s="110"/>
      <c r="O64" s="115"/>
      <c r="P64" s="13"/>
      <c r="Q64" s="14"/>
      <c r="R64" s="110"/>
      <c r="S64" s="115"/>
      <c r="T64" s="116"/>
      <c r="U64" s="117"/>
      <c r="V64" s="110">
        <f>F64-D64</f>
        <v>0</v>
      </c>
      <c r="W64" s="111"/>
    </row>
    <row r="65" spans="1:23" ht="13.15" thickBot="1" x14ac:dyDescent="0.4">
      <c r="A65" s="4"/>
      <c r="B65" s="1"/>
      <c r="C65" s="1"/>
      <c r="D65" s="112">
        <f>SUM(H65:U65)</f>
        <v>0</v>
      </c>
      <c r="E65" s="113"/>
      <c r="F65" s="114"/>
      <c r="G65" s="115"/>
      <c r="H65" s="116"/>
      <c r="I65" s="117"/>
      <c r="J65" s="110"/>
      <c r="K65" s="115"/>
      <c r="L65" s="116"/>
      <c r="M65" s="117"/>
      <c r="N65" s="110"/>
      <c r="O65" s="115"/>
      <c r="P65" s="13"/>
      <c r="Q65" s="14"/>
      <c r="R65" s="110"/>
      <c r="S65" s="115"/>
      <c r="T65" s="116"/>
      <c r="U65" s="117"/>
      <c r="V65" s="110">
        <f>F65-D65</f>
        <v>0</v>
      </c>
      <c r="W65" s="111"/>
    </row>
    <row r="66" spans="1:23" ht="13.15" thickBot="1" x14ac:dyDescent="0.4">
      <c r="A66" s="4"/>
      <c r="B66" s="1"/>
      <c r="C66" s="1"/>
      <c r="D66" s="112">
        <f>SUM(H66:U66)</f>
        <v>0</v>
      </c>
      <c r="E66" s="113"/>
      <c r="F66" s="114"/>
      <c r="G66" s="115"/>
      <c r="H66" s="116"/>
      <c r="I66" s="117"/>
      <c r="J66" s="110"/>
      <c r="K66" s="115"/>
      <c r="L66" s="116"/>
      <c r="M66" s="117"/>
      <c r="N66" s="110"/>
      <c r="O66" s="115"/>
      <c r="P66" s="13"/>
      <c r="Q66" s="14"/>
      <c r="R66" s="110"/>
      <c r="S66" s="115"/>
      <c r="T66" s="116"/>
      <c r="U66" s="117"/>
      <c r="V66" s="110">
        <f>F66-D66</f>
        <v>0</v>
      </c>
      <c r="W66" s="111"/>
    </row>
    <row r="67" spans="1:23" ht="13.15" thickBot="1" x14ac:dyDescent="0.4">
      <c r="A67" s="5"/>
      <c r="B67" s="3"/>
      <c r="C67" s="3"/>
      <c r="D67" s="112">
        <f>SUM(H67:U67)</f>
        <v>0</v>
      </c>
      <c r="E67" s="113"/>
      <c r="F67" s="114"/>
      <c r="G67" s="115"/>
      <c r="H67" s="116"/>
      <c r="I67" s="117"/>
      <c r="J67" s="110"/>
      <c r="K67" s="115"/>
      <c r="L67" s="116"/>
      <c r="M67" s="117"/>
      <c r="N67" s="110"/>
      <c r="O67" s="115"/>
      <c r="P67" s="13"/>
      <c r="Q67" s="14"/>
      <c r="R67" s="110"/>
      <c r="S67" s="115"/>
      <c r="T67" s="116"/>
      <c r="U67" s="117"/>
      <c r="V67" s="110">
        <f>F67-D67</f>
        <v>0</v>
      </c>
      <c r="W67" s="111"/>
    </row>
    <row r="68" spans="1:23" ht="21.4" thickBot="1" x14ac:dyDescent="0.45">
      <c r="A68" s="17" t="s">
        <v>14</v>
      </c>
      <c r="B68" s="18"/>
      <c r="C68" s="18"/>
      <c r="D68" s="104">
        <f>SUM(D63:E67)</f>
        <v>0</v>
      </c>
      <c r="E68" s="105"/>
      <c r="F68" s="104">
        <f>SUM(F63:G67)</f>
        <v>0</v>
      </c>
      <c r="G68" s="105"/>
      <c r="H68" s="104">
        <f>SUM(H63:I67)</f>
        <v>0</v>
      </c>
      <c r="I68" s="105"/>
      <c r="J68" s="104">
        <f>SUM(J63:K67)</f>
        <v>0</v>
      </c>
      <c r="K68" s="105"/>
      <c r="L68" s="104">
        <f>SUM(L63:M67)</f>
        <v>0</v>
      </c>
      <c r="M68" s="105"/>
      <c r="N68" s="104">
        <f>SUM(N63:O67)</f>
        <v>0</v>
      </c>
      <c r="O68" s="105"/>
      <c r="P68" s="104">
        <f>SUM(P63:Q67)</f>
        <v>0</v>
      </c>
      <c r="Q68" s="105"/>
      <c r="R68" s="104">
        <f>SUM(R63:S67)</f>
        <v>0</v>
      </c>
      <c r="S68" s="105"/>
      <c r="T68" s="104">
        <f>SUM(T63:U67)</f>
        <v>0</v>
      </c>
      <c r="U68" s="105"/>
      <c r="V68" s="104">
        <f>SUM(V63:W67)</f>
        <v>0</v>
      </c>
      <c r="W68" s="105"/>
    </row>
    <row r="69" spans="1:23" ht="13.15" thickBot="1" x14ac:dyDescent="0.4">
      <c r="A69" s="25">
        <v>40787</v>
      </c>
      <c r="B69" s="77">
        <v>82</v>
      </c>
      <c r="C69" s="2">
        <v>20</v>
      </c>
      <c r="D69" s="112">
        <f>SUM(H69:U69)</f>
        <v>0</v>
      </c>
      <c r="E69" s="113"/>
      <c r="F69" s="114"/>
      <c r="G69" s="115"/>
      <c r="H69" s="116"/>
      <c r="I69" s="117"/>
      <c r="J69" s="110"/>
      <c r="K69" s="115"/>
      <c r="L69" s="116"/>
      <c r="M69" s="117"/>
      <c r="N69" s="110"/>
      <c r="O69" s="115"/>
      <c r="P69" s="116"/>
      <c r="Q69" s="117"/>
      <c r="R69" s="110"/>
      <c r="S69" s="115"/>
      <c r="T69" s="116"/>
      <c r="U69" s="117"/>
      <c r="V69" s="110">
        <f>F69-D69</f>
        <v>0</v>
      </c>
      <c r="W69" s="111"/>
    </row>
    <row r="70" spans="1:23" ht="13.15" thickBot="1" x14ac:dyDescent="0.4">
      <c r="A70" s="4"/>
      <c r="B70" s="1"/>
      <c r="C70" s="1"/>
      <c r="D70" s="112">
        <f>SUM(H70:U70)</f>
        <v>0</v>
      </c>
      <c r="E70" s="113"/>
      <c r="F70" s="114"/>
      <c r="G70" s="115"/>
      <c r="H70" s="116"/>
      <c r="I70" s="117"/>
      <c r="J70" s="110"/>
      <c r="K70" s="115"/>
      <c r="L70" s="116"/>
      <c r="M70" s="117"/>
      <c r="N70" s="110"/>
      <c r="O70" s="115"/>
      <c r="P70" s="116"/>
      <c r="Q70" s="117"/>
      <c r="R70" s="110"/>
      <c r="S70" s="115"/>
      <c r="T70" s="116"/>
      <c r="U70" s="117"/>
      <c r="V70" s="110">
        <f>F70-D70</f>
        <v>0</v>
      </c>
      <c r="W70" s="111"/>
    </row>
    <row r="71" spans="1:23" ht="13.15" thickBot="1" x14ac:dyDescent="0.4">
      <c r="A71" s="4"/>
      <c r="B71" s="1"/>
      <c r="C71" s="1"/>
      <c r="D71" s="112">
        <f>SUM(H71:U71)</f>
        <v>0</v>
      </c>
      <c r="E71" s="113"/>
      <c r="F71" s="114"/>
      <c r="G71" s="115"/>
      <c r="H71" s="116"/>
      <c r="I71" s="117"/>
      <c r="J71" s="110"/>
      <c r="K71" s="115"/>
      <c r="L71" s="116"/>
      <c r="M71" s="117"/>
      <c r="N71" s="110"/>
      <c r="O71" s="115"/>
      <c r="P71" s="116"/>
      <c r="Q71" s="117"/>
      <c r="R71" s="110"/>
      <c r="S71" s="115"/>
      <c r="T71" s="116"/>
      <c r="U71" s="117"/>
      <c r="V71" s="110">
        <f>F71-D71</f>
        <v>0</v>
      </c>
      <c r="W71" s="111"/>
    </row>
    <row r="72" spans="1:23" ht="13.15" thickBot="1" x14ac:dyDescent="0.4">
      <c r="A72" s="4"/>
      <c r="B72" s="1"/>
      <c r="C72" s="1"/>
      <c r="D72" s="112">
        <f>SUM(H72:U72)</f>
        <v>0</v>
      </c>
      <c r="E72" s="113"/>
      <c r="F72" s="114"/>
      <c r="G72" s="115"/>
      <c r="H72" s="116"/>
      <c r="I72" s="117"/>
      <c r="J72" s="110"/>
      <c r="K72" s="115"/>
      <c r="L72" s="116"/>
      <c r="M72" s="117"/>
      <c r="N72" s="110"/>
      <c r="O72" s="115"/>
      <c r="P72" s="116"/>
      <c r="Q72" s="117"/>
      <c r="R72" s="110"/>
      <c r="S72" s="115"/>
      <c r="T72" s="116"/>
      <c r="U72" s="117"/>
      <c r="V72" s="110">
        <f>F72-D72</f>
        <v>0</v>
      </c>
      <c r="W72" s="111"/>
    </row>
    <row r="73" spans="1:23" ht="13.15" thickBot="1" x14ac:dyDescent="0.4">
      <c r="A73" s="5"/>
      <c r="B73" s="3"/>
      <c r="C73" s="3"/>
      <c r="D73" s="112">
        <f>SUM(H73:U73)</f>
        <v>0</v>
      </c>
      <c r="E73" s="113"/>
      <c r="F73" s="114"/>
      <c r="G73" s="115"/>
      <c r="H73" s="116"/>
      <c r="I73" s="117"/>
      <c r="J73" s="110"/>
      <c r="K73" s="115"/>
      <c r="L73" s="116"/>
      <c r="M73" s="117"/>
      <c r="N73" s="110"/>
      <c r="O73" s="115"/>
      <c r="P73" s="116"/>
      <c r="Q73" s="117"/>
      <c r="R73" s="110"/>
      <c r="S73" s="115"/>
      <c r="T73" s="116"/>
      <c r="U73" s="117"/>
      <c r="V73" s="110">
        <f>F73-D73</f>
        <v>0</v>
      </c>
      <c r="W73" s="111"/>
    </row>
    <row r="74" spans="1:23" ht="21" thickBot="1" x14ac:dyDescent="0.4">
      <c r="A74" s="17" t="s">
        <v>14</v>
      </c>
      <c r="B74" s="18"/>
      <c r="C74" s="18"/>
      <c r="D74" s="192">
        <f>SUM(D69:E73)</f>
        <v>0</v>
      </c>
      <c r="E74" s="193"/>
      <c r="F74" s="192">
        <f>SUM(F69:G73)</f>
        <v>0</v>
      </c>
      <c r="G74" s="193"/>
      <c r="H74" s="192">
        <f>SUM(H69:I73)</f>
        <v>0</v>
      </c>
      <c r="I74" s="193"/>
      <c r="J74" s="192">
        <f>SUM(J69:K73)</f>
        <v>0</v>
      </c>
      <c r="K74" s="193"/>
      <c r="L74" s="192">
        <f>SUM(L69:M73)</f>
        <v>0</v>
      </c>
      <c r="M74" s="193"/>
      <c r="N74" s="192">
        <f>SUM(N69:O73)</f>
        <v>0</v>
      </c>
      <c r="O74" s="193"/>
      <c r="P74" s="192">
        <f>SUM(P69:Q73)</f>
        <v>0</v>
      </c>
      <c r="Q74" s="193"/>
      <c r="R74" s="192">
        <f>SUM(R69:S73)</f>
        <v>0</v>
      </c>
      <c r="S74" s="193"/>
      <c r="T74" s="192">
        <f>SUM(T69:U73)</f>
        <v>0</v>
      </c>
      <c r="U74" s="193"/>
      <c r="V74" s="192">
        <f>SUM(V69:W73)</f>
        <v>0</v>
      </c>
      <c r="W74" s="193"/>
    </row>
    <row r="75" spans="1:23" ht="13.15" thickBot="1" x14ac:dyDescent="0.4">
      <c r="A75" s="19" t="s">
        <v>18</v>
      </c>
      <c r="B75" s="20"/>
      <c r="C75" s="20"/>
      <c r="D75" s="129">
        <f>D74+D68+D62</f>
        <v>0</v>
      </c>
      <c r="E75" s="130"/>
      <c r="F75" s="129">
        <f>F74+F68+F62</f>
        <v>0</v>
      </c>
      <c r="G75" s="130"/>
      <c r="H75" s="129">
        <f>H74+H68+H62</f>
        <v>0</v>
      </c>
      <c r="I75" s="130"/>
      <c r="J75" s="129">
        <f>J74+J68+J62</f>
        <v>0</v>
      </c>
      <c r="K75" s="130"/>
      <c r="L75" s="129">
        <f>L74+L68+L62</f>
        <v>0</v>
      </c>
      <c r="M75" s="130"/>
      <c r="N75" s="129">
        <f>N74+N68+N62</f>
        <v>0</v>
      </c>
      <c r="O75" s="130"/>
      <c r="P75" s="129">
        <f>P74+P68+P62</f>
        <v>0</v>
      </c>
      <c r="Q75" s="130"/>
      <c r="R75" s="129">
        <f>R74+R68+R62</f>
        <v>0</v>
      </c>
      <c r="S75" s="130"/>
      <c r="T75" s="129">
        <f>T74+T68+T62</f>
        <v>0</v>
      </c>
      <c r="U75" s="130"/>
      <c r="V75" s="129">
        <f>V74+V68+V62</f>
        <v>0</v>
      </c>
      <c r="W75" s="130"/>
    </row>
    <row r="76" spans="1:23" ht="13.5" thickTop="1" thickBot="1" x14ac:dyDescent="0.4">
      <c r="A76" s="8">
        <v>40817</v>
      </c>
      <c r="B76" s="1"/>
      <c r="C76" s="1"/>
      <c r="D76" s="124">
        <f>SUM(H76:U76)</f>
        <v>0</v>
      </c>
      <c r="E76" s="125"/>
      <c r="F76" s="126"/>
      <c r="G76" s="123"/>
      <c r="H76" s="127"/>
      <c r="I76" s="128"/>
      <c r="J76" s="121"/>
      <c r="K76" s="123"/>
      <c r="L76" s="116"/>
      <c r="M76" s="117"/>
      <c r="N76" s="121"/>
      <c r="O76" s="123"/>
      <c r="P76" s="11"/>
      <c r="Q76" s="12"/>
      <c r="R76" s="121"/>
      <c r="S76" s="123"/>
      <c r="T76" s="116"/>
      <c r="U76" s="117"/>
      <c r="V76" s="121">
        <f>F76-D76</f>
        <v>0</v>
      </c>
      <c r="W76" s="122"/>
    </row>
    <row r="77" spans="1:23" ht="13.15" thickBot="1" x14ac:dyDescent="0.4">
      <c r="A77" s="8"/>
      <c r="B77" s="1"/>
      <c r="C77" s="1"/>
      <c r="D77" s="124">
        <f>SUM(H77:U77)</f>
        <v>0</v>
      </c>
      <c r="E77" s="125"/>
      <c r="F77" s="126"/>
      <c r="G77" s="123"/>
      <c r="H77" s="127"/>
      <c r="I77" s="128"/>
      <c r="J77" s="121"/>
      <c r="K77" s="123"/>
      <c r="L77" s="116"/>
      <c r="M77" s="117"/>
      <c r="N77" s="121"/>
      <c r="O77" s="123"/>
      <c r="P77" s="11"/>
      <c r="Q77" s="12"/>
      <c r="R77" s="121"/>
      <c r="S77" s="123"/>
      <c r="T77" s="116"/>
      <c r="U77" s="117"/>
      <c r="V77" s="121">
        <f>F77-D77</f>
        <v>0</v>
      </c>
      <c r="W77" s="122"/>
    </row>
    <row r="78" spans="1:23" ht="13.15" thickBot="1" x14ac:dyDescent="0.4">
      <c r="A78" s="4"/>
      <c r="B78" s="1"/>
      <c r="C78" s="1"/>
      <c r="D78" s="124">
        <f>SUM(H78:U78)</f>
        <v>0</v>
      </c>
      <c r="E78" s="125"/>
      <c r="F78" s="126"/>
      <c r="G78" s="123"/>
      <c r="H78" s="127"/>
      <c r="I78" s="128"/>
      <c r="J78" s="121"/>
      <c r="K78" s="123"/>
      <c r="L78" s="116"/>
      <c r="M78" s="117"/>
      <c r="N78" s="121"/>
      <c r="O78" s="123"/>
      <c r="P78" s="11"/>
      <c r="Q78" s="12"/>
      <c r="R78" s="121"/>
      <c r="S78" s="123"/>
      <c r="T78" s="116"/>
      <c r="U78" s="117"/>
      <c r="V78" s="121">
        <f>F78-D78</f>
        <v>0</v>
      </c>
      <c r="W78" s="122"/>
    </row>
    <row r="79" spans="1:23" ht="13.15" thickBot="1" x14ac:dyDescent="0.4">
      <c r="A79" s="4"/>
      <c r="B79" s="1"/>
      <c r="C79" s="1"/>
      <c r="D79" s="124">
        <f>SUM(H79:U79)</f>
        <v>0</v>
      </c>
      <c r="E79" s="125"/>
      <c r="F79" s="126"/>
      <c r="G79" s="123"/>
      <c r="H79" s="127"/>
      <c r="I79" s="128"/>
      <c r="J79" s="121"/>
      <c r="K79" s="123"/>
      <c r="L79" s="116"/>
      <c r="M79" s="117"/>
      <c r="N79" s="121"/>
      <c r="O79" s="123"/>
      <c r="P79" s="11"/>
      <c r="Q79" s="12"/>
      <c r="R79" s="121"/>
      <c r="S79" s="123"/>
      <c r="T79" s="116"/>
      <c r="U79" s="117"/>
      <c r="V79" s="121">
        <f>F79-D79</f>
        <v>0</v>
      </c>
      <c r="W79" s="122"/>
    </row>
    <row r="80" spans="1:23" ht="13.15" thickBot="1" x14ac:dyDescent="0.4">
      <c r="A80" s="5"/>
      <c r="B80" s="3"/>
      <c r="C80" s="3"/>
      <c r="D80" s="124">
        <f>SUM(H80:U80)</f>
        <v>0</v>
      </c>
      <c r="E80" s="125"/>
      <c r="F80" s="126"/>
      <c r="G80" s="123"/>
      <c r="H80" s="127"/>
      <c r="I80" s="128"/>
      <c r="J80" s="121"/>
      <c r="K80" s="123"/>
      <c r="L80" s="116"/>
      <c r="M80" s="117"/>
      <c r="N80" s="121"/>
      <c r="O80" s="123"/>
      <c r="P80" s="11"/>
      <c r="Q80" s="12"/>
      <c r="R80" s="121"/>
      <c r="S80" s="123"/>
      <c r="T80" s="116"/>
      <c r="U80" s="117"/>
      <c r="V80" s="121">
        <f>F80-D80</f>
        <v>0</v>
      </c>
      <c r="W80" s="122"/>
    </row>
    <row r="81" spans="1:23" ht="21.4" thickBot="1" x14ac:dyDescent="0.45">
      <c r="A81" s="17" t="s">
        <v>14</v>
      </c>
      <c r="B81" s="18"/>
      <c r="C81" s="18"/>
      <c r="D81" s="118">
        <f>SUM(D76:E80)</f>
        <v>0</v>
      </c>
      <c r="E81" s="119"/>
      <c r="F81" s="118">
        <f>SUM(F76:G80)</f>
        <v>0</v>
      </c>
      <c r="G81" s="119"/>
      <c r="H81" s="118">
        <f>SUM(H76:I80)</f>
        <v>0</v>
      </c>
      <c r="I81" s="119"/>
      <c r="J81" s="118">
        <f>SUM(J76:K80)</f>
        <v>0</v>
      </c>
      <c r="K81" s="119"/>
      <c r="L81" s="118">
        <f>SUM(L76:M80)</f>
        <v>0</v>
      </c>
      <c r="M81" s="119"/>
      <c r="N81" s="118">
        <f>SUM(N76:O80)</f>
        <v>0</v>
      </c>
      <c r="O81" s="119"/>
      <c r="P81" s="118">
        <f>SUM(P76:Q80)</f>
        <v>0</v>
      </c>
      <c r="Q81" s="119"/>
      <c r="R81" s="118">
        <f>SUM(R76:S80)</f>
        <v>0</v>
      </c>
      <c r="S81" s="119"/>
      <c r="T81" s="118">
        <f>SUM(T76:U80)</f>
        <v>0</v>
      </c>
      <c r="U81" s="119"/>
      <c r="V81" s="120">
        <f>SUM(V76:W80)</f>
        <v>0</v>
      </c>
      <c r="W81" s="119"/>
    </row>
    <row r="82" spans="1:23" ht="13.15" thickBot="1" x14ac:dyDescent="0.4">
      <c r="A82" s="25">
        <v>40848</v>
      </c>
      <c r="B82" s="2">
        <v>130</v>
      </c>
      <c r="C82" s="2">
        <v>20</v>
      </c>
      <c r="D82" s="112">
        <f>SUM(H82:U82)</f>
        <v>0</v>
      </c>
      <c r="E82" s="113"/>
      <c r="F82" s="114"/>
      <c r="G82" s="115"/>
      <c r="H82" s="116"/>
      <c r="I82" s="117"/>
      <c r="J82" s="110"/>
      <c r="K82" s="115"/>
      <c r="L82" s="116"/>
      <c r="M82" s="117"/>
      <c r="N82" s="110"/>
      <c r="O82" s="115"/>
      <c r="P82" s="13"/>
      <c r="Q82" s="14"/>
      <c r="R82" s="110"/>
      <c r="S82" s="115"/>
      <c r="T82" s="116"/>
      <c r="U82" s="117"/>
      <c r="V82" s="110">
        <f>F82-D82</f>
        <v>0</v>
      </c>
      <c r="W82" s="111"/>
    </row>
    <row r="83" spans="1:23" ht="13.15" thickBot="1" x14ac:dyDescent="0.4">
      <c r="A83" s="4"/>
      <c r="B83" s="1"/>
      <c r="C83" s="1"/>
      <c r="D83" s="112">
        <f>SUM(H83:U83)</f>
        <v>0</v>
      </c>
      <c r="E83" s="113"/>
      <c r="F83" s="114"/>
      <c r="G83" s="115"/>
      <c r="H83" s="116"/>
      <c r="I83" s="117"/>
      <c r="J83" s="110"/>
      <c r="K83" s="115"/>
      <c r="L83" s="116"/>
      <c r="M83" s="117"/>
      <c r="N83" s="110"/>
      <c r="O83" s="115"/>
      <c r="P83" s="13"/>
      <c r="Q83" s="14"/>
      <c r="R83" s="110"/>
      <c r="S83" s="115"/>
      <c r="T83" s="116"/>
      <c r="U83" s="117"/>
      <c r="V83" s="110">
        <f>F83-D83</f>
        <v>0</v>
      </c>
      <c r="W83" s="111"/>
    </row>
    <row r="84" spans="1:23" ht="13.15" thickBot="1" x14ac:dyDescent="0.4">
      <c r="A84" s="4"/>
      <c r="B84" s="1"/>
      <c r="C84" s="1"/>
      <c r="D84" s="112">
        <f>SUM(H84:U84)</f>
        <v>0</v>
      </c>
      <c r="E84" s="113"/>
      <c r="F84" s="114"/>
      <c r="G84" s="115"/>
      <c r="H84" s="116"/>
      <c r="I84" s="117"/>
      <c r="J84" s="110"/>
      <c r="K84" s="115"/>
      <c r="L84" s="116"/>
      <c r="M84" s="117"/>
      <c r="N84" s="110"/>
      <c r="O84" s="115"/>
      <c r="P84" s="13"/>
      <c r="Q84" s="14"/>
      <c r="R84" s="110"/>
      <c r="S84" s="115"/>
      <c r="T84" s="116"/>
      <c r="U84" s="117"/>
      <c r="V84" s="110">
        <f>F84-D84</f>
        <v>0</v>
      </c>
      <c r="W84" s="111"/>
    </row>
    <row r="85" spans="1:23" ht="13.15" thickBot="1" x14ac:dyDescent="0.4">
      <c r="A85" s="4"/>
      <c r="B85" s="1"/>
      <c r="C85" s="1"/>
      <c r="D85" s="112">
        <f>SUM(H85:U85)</f>
        <v>0</v>
      </c>
      <c r="E85" s="113"/>
      <c r="F85" s="114"/>
      <c r="G85" s="115"/>
      <c r="H85" s="116"/>
      <c r="I85" s="117"/>
      <c r="J85" s="110"/>
      <c r="K85" s="115"/>
      <c r="L85" s="116"/>
      <c r="M85" s="117"/>
      <c r="N85" s="110"/>
      <c r="O85" s="115"/>
      <c r="P85" s="13"/>
      <c r="Q85" s="14"/>
      <c r="R85" s="110"/>
      <c r="S85" s="115"/>
      <c r="T85" s="116"/>
      <c r="U85" s="117"/>
      <c r="V85" s="110">
        <f>F85-D85</f>
        <v>0</v>
      </c>
      <c r="W85" s="111"/>
    </row>
    <row r="86" spans="1:23" ht="13.15" thickBot="1" x14ac:dyDescent="0.4">
      <c r="A86" s="5"/>
      <c r="B86" s="3"/>
      <c r="C86" s="3"/>
      <c r="D86" s="112">
        <f>SUM(H86:U86)</f>
        <v>0</v>
      </c>
      <c r="E86" s="113"/>
      <c r="F86" s="114"/>
      <c r="G86" s="115"/>
      <c r="H86" s="116"/>
      <c r="I86" s="117"/>
      <c r="J86" s="110"/>
      <c r="K86" s="115"/>
      <c r="L86" s="116"/>
      <c r="M86" s="117"/>
      <c r="N86" s="110"/>
      <c r="O86" s="115"/>
      <c r="P86" s="13"/>
      <c r="Q86" s="14"/>
      <c r="R86" s="110"/>
      <c r="S86" s="115"/>
      <c r="T86" s="116"/>
      <c r="U86" s="117"/>
      <c r="V86" s="110">
        <f>F86-D86</f>
        <v>0</v>
      </c>
      <c r="W86" s="111"/>
    </row>
    <row r="87" spans="1:23" ht="21.4" thickBot="1" x14ac:dyDescent="0.45">
      <c r="A87" s="17" t="s">
        <v>14</v>
      </c>
      <c r="B87" s="18"/>
      <c r="C87" s="18"/>
      <c r="D87" s="104">
        <f>SUM(D82:E86)</f>
        <v>0</v>
      </c>
      <c r="E87" s="105"/>
      <c r="F87" s="104">
        <f>SUM(F82:G86)</f>
        <v>0</v>
      </c>
      <c r="G87" s="105"/>
      <c r="H87" s="104">
        <f>SUM(H82:I86)</f>
        <v>0</v>
      </c>
      <c r="I87" s="105"/>
      <c r="J87" s="104">
        <f>SUM(J82:K86)</f>
        <v>0</v>
      </c>
      <c r="K87" s="105"/>
      <c r="L87" s="104">
        <f>SUM(L82:M86)</f>
        <v>0</v>
      </c>
      <c r="M87" s="105"/>
      <c r="N87" s="104">
        <f>SUM(N82:O86)</f>
        <v>0</v>
      </c>
      <c r="O87" s="105"/>
      <c r="P87" s="104">
        <f>SUM(P82:Q86)</f>
        <v>0</v>
      </c>
      <c r="Q87" s="105"/>
      <c r="R87" s="104">
        <f>SUM(R82:S86)</f>
        <v>0</v>
      </c>
      <c r="S87" s="105"/>
      <c r="T87" s="104">
        <f>SUM(T82:U86)</f>
        <v>0</v>
      </c>
      <c r="U87" s="105"/>
      <c r="V87" s="104">
        <f>SUM(V82:W86)</f>
        <v>0</v>
      </c>
      <c r="W87" s="105"/>
    </row>
    <row r="88" spans="1:23" ht="13.15" thickBot="1" x14ac:dyDescent="0.4">
      <c r="A88" s="25">
        <v>41974</v>
      </c>
      <c r="B88" s="2">
        <v>137.25</v>
      </c>
      <c r="C88" s="2">
        <v>20</v>
      </c>
      <c r="D88" s="112">
        <f>H88+J88+L88+N88+R88+T88</f>
        <v>0</v>
      </c>
      <c r="E88" s="113"/>
      <c r="F88" s="114"/>
      <c r="G88" s="115"/>
      <c r="H88" s="116"/>
      <c r="I88" s="117"/>
      <c r="J88" s="110"/>
      <c r="K88" s="115"/>
      <c r="L88" s="116"/>
      <c r="M88" s="117"/>
      <c r="N88" s="110"/>
      <c r="O88" s="115"/>
      <c r="P88" s="116"/>
      <c r="Q88" s="117"/>
      <c r="R88" s="110"/>
      <c r="S88" s="115"/>
      <c r="T88" s="116"/>
      <c r="U88" s="117"/>
      <c r="V88" s="110">
        <f>F88-D88</f>
        <v>0</v>
      </c>
      <c r="W88" s="111"/>
    </row>
    <row r="89" spans="1:23" ht="13.15" thickBot="1" x14ac:dyDescent="0.4">
      <c r="A89" s="4"/>
      <c r="B89" s="1"/>
      <c r="C89" s="1"/>
      <c r="D89" s="112">
        <f>SUM(H89:U89)</f>
        <v>0</v>
      </c>
      <c r="E89" s="113"/>
      <c r="F89" s="114"/>
      <c r="G89" s="115"/>
      <c r="H89" s="116"/>
      <c r="I89" s="117"/>
      <c r="J89" s="110"/>
      <c r="K89" s="115"/>
      <c r="L89" s="116"/>
      <c r="M89" s="117"/>
      <c r="N89" s="110"/>
      <c r="O89" s="115"/>
      <c r="P89" s="116"/>
      <c r="Q89" s="117"/>
      <c r="R89" s="110"/>
      <c r="S89" s="115"/>
      <c r="T89" s="116"/>
      <c r="U89" s="117"/>
      <c r="V89" s="110">
        <f>F89-D89</f>
        <v>0</v>
      </c>
      <c r="W89" s="111"/>
    </row>
    <row r="90" spans="1:23" ht="13.15" thickBot="1" x14ac:dyDescent="0.4">
      <c r="A90" s="4"/>
      <c r="B90" s="1"/>
      <c r="C90" s="1"/>
      <c r="D90" s="112">
        <f>SUM(H90:U90)</f>
        <v>0</v>
      </c>
      <c r="E90" s="113"/>
      <c r="F90" s="114"/>
      <c r="G90" s="115"/>
      <c r="H90" s="116"/>
      <c r="I90" s="117"/>
      <c r="J90" s="110"/>
      <c r="K90" s="115"/>
      <c r="L90" s="116"/>
      <c r="M90" s="117"/>
      <c r="N90" s="110"/>
      <c r="O90" s="115"/>
      <c r="P90" s="116"/>
      <c r="Q90" s="117"/>
      <c r="R90" s="110"/>
      <c r="S90" s="115"/>
      <c r="T90" s="116"/>
      <c r="U90" s="117"/>
      <c r="V90" s="110">
        <f>F90-D90</f>
        <v>0</v>
      </c>
      <c r="W90" s="111"/>
    </row>
    <row r="91" spans="1:23" ht="13.15" thickBot="1" x14ac:dyDescent="0.4">
      <c r="A91" s="4"/>
      <c r="B91" s="1"/>
      <c r="C91" s="1"/>
      <c r="D91" s="112">
        <f>SUM(H91:U91)</f>
        <v>0</v>
      </c>
      <c r="E91" s="113"/>
      <c r="F91" s="114"/>
      <c r="G91" s="115"/>
      <c r="H91" s="116"/>
      <c r="I91" s="117"/>
      <c r="J91" s="110"/>
      <c r="K91" s="115"/>
      <c r="L91" s="116"/>
      <c r="M91" s="117"/>
      <c r="N91" s="110"/>
      <c r="O91" s="115"/>
      <c r="P91" s="116"/>
      <c r="Q91" s="117"/>
      <c r="R91" s="110"/>
      <c r="S91" s="115"/>
      <c r="T91" s="116"/>
      <c r="U91" s="117"/>
      <c r="V91" s="110">
        <f>F91-D91</f>
        <v>0</v>
      </c>
      <c r="W91" s="111"/>
    </row>
    <row r="92" spans="1:23" ht="13.15" thickBot="1" x14ac:dyDescent="0.4">
      <c r="A92" s="5"/>
      <c r="B92" s="3"/>
      <c r="C92" s="3"/>
      <c r="D92" s="112">
        <f>SUM(H92:U92)</f>
        <v>0</v>
      </c>
      <c r="E92" s="113"/>
      <c r="F92" s="114"/>
      <c r="G92" s="115"/>
      <c r="H92" s="116"/>
      <c r="I92" s="117"/>
      <c r="J92" s="110"/>
      <c r="K92" s="115"/>
      <c r="L92" s="116"/>
      <c r="M92" s="117"/>
      <c r="N92" s="110"/>
      <c r="O92" s="115"/>
      <c r="P92" s="116"/>
      <c r="Q92" s="117"/>
      <c r="R92" s="110"/>
      <c r="S92" s="115"/>
      <c r="T92" s="116"/>
      <c r="U92" s="117"/>
      <c r="V92" s="110">
        <f>F92-D92</f>
        <v>0</v>
      </c>
      <c r="W92" s="111"/>
    </row>
    <row r="93" spans="1:23" ht="21.4" thickBot="1" x14ac:dyDescent="0.45">
      <c r="A93" s="17" t="s">
        <v>14</v>
      </c>
      <c r="B93" s="18"/>
      <c r="C93" s="18"/>
      <c r="D93" s="104">
        <f>SUM(D88:E92)</f>
        <v>0</v>
      </c>
      <c r="E93" s="105"/>
      <c r="F93" s="104">
        <f>SUM(F88:G92)</f>
        <v>0</v>
      </c>
      <c r="G93" s="105"/>
      <c r="H93" s="104">
        <f>SUM(H88:I92)</f>
        <v>0</v>
      </c>
      <c r="I93" s="105"/>
      <c r="J93" s="104">
        <f>SUM(J88:K92)</f>
        <v>0</v>
      </c>
      <c r="K93" s="105"/>
      <c r="L93" s="104">
        <f>SUM(L88:M92)</f>
        <v>0</v>
      </c>
      <c r="M93" s="105"/>
      <c r="N93" s="104">
        <f>SUM(N88:O92)</f>
        <v>0</v>
      </c>
      <c r="O93" s="105"/>
      <c r="P93" s="104">
        <f>SUM(P88:Q92)</f>
        <v>0</v>
      </c>
      <c r="Q93" s="105"/>
      <c r="R93" s="104">
        <f>SUM(R88:S92)</f>
        <v>0</v>
      </c>
      <c r="S93" s="105"/>
      <c r="T93" s="104">
        <f>SUM(T88:U92)</f>
        <v>0</v>
      </c>
      <c r="U93" s="105"/>
      <c r="V93" s="104">
        <f>SUM(V88:W92)</f>
        <v>0</v>
      </c>
      <c r="W93" s="105"/>
    </row>
    <row r="94" spans="1:23" ht="13.15" thickBot="1" x14ac:dyDescent="0.4">
      <c r="A94" s="19" t="s">
        <v>30</v>
      </c>
      <c r="B94" s="20"/>
      <c r="C94" s="20"/>
      <c r="D94" s="129">
        <f>D93+D87+D81</f>
        <v>0</v>
      </c>
      <c r="E94" s="130"/>
      <c r="F94" s="129">
        <f>F93+F87+F81</f>
        <v>0</v>
      </c>
      <c r="G94" s="130"/>
      <c r="H94" s="129">
        <f>H93+H87+H81</f>
        <v>0</v>
      </c>
      <c r="I94" s="130"/>
      <c r="J94" s="129">
        <f>J93+J87+J81</f>
        <v>0</v>
      </c>
      <c r="K94" s="130"/>
      <c r="L94" s="129">
        <f>L93+L87+L81</f>
        <v>0</v>
      </c>
      <c r="M94" s="130"/>
      <c r="N94" s="129">
        <f>N93+N87+N81</f>
        <v>0</v>
      </c>
      <c r="O94" s="130"/>
      <c r="P94" s="129">
        <f>P93+P87+P81</f>
        <v>0</v>
      </c>
      <c r="Q94" s="130"/>
      <c r="R94" s="129">
        <f>R93+R87+R81</f>
        <v>0</v>
      </c>
      <c r="S94" s="130"/>
      <c r="T94" s="129">
        <f>T93+T87+T81</f>
        <v>0</v>
      </c>
      <c r="U94" s="130"/>
      <c r="V94" s="129">
        <f>V93+V87+V81</f>
        <v>0</v>
      </c>
      <c r="W94" s="130"/>
    </row>
    <row r="95" spans="1:23" ht="13.5" thickTop="1" thickBot="1" x14ac:dyDescent="0.4">
      <c r="A95" s="21" t="s">
        <v>17</v>
      </c>
      <c r="B95" s="22"/>
      <c r="C95" s="22"/>
      <c r="D95" s="212">
        <f>D94+D75</f>
        <v>0</v>
      </c>
      <c r="E95" s="213"/>
      <c r="F95" s="212">
        <f>F94+F75</f>
        <v>0</v>
      </c>
      <c r="G95" s="213"/>
      <c r="H95" s="212">
        <f>H94+H75</f>
        <v>0</v>
      </c>
      <c r="I95" s="213"/>
      <c r="J95" s="216">
        <f>J94+J75</f>
        <v>0</v>
      </c>
      <c r="K95" s="217"/>
      <c r="L95" s="212">
        <f>L94+L75</f>
        <v>0</v>
      </c>
      <c r="M95" s="213"/>
      <c r="N95" s="216">
        <f>N94+N75</f>
        <v>0</v>
      </c>
      <c r="O95" s="217"/>
      <c r="P95" s="212">
        <f>P94+P75</f>
        <v>0</v>
      </c>
      <c r="Q95" s="213"/>
      <c r="R95" s="212">
        <f>R94+R75</f>
        <v>0</v>
      </c>
      <c r="S95" s="213"/>
      <c r="T95" s="212">
        <f>T94+T75</f>
        <v>0</v>
      </c>
      <c r="U95" s="213"/>
      <c r="V95" s="212">
        <f>V94+V75</f>
        <v>0</v>
      </c>
      <c r="W95" s="213"/>
    </row>
    <row r="96" spans="1:23" ht="13.9" thickTop="1" thickBot="1" x14ac:dyDescent="0.45">
      <c r="A96" s="23" t="s">
        <v>25</v>
      </c>
      <c r="B96" s="24"/>
      <c r="C96" s="24"/>
      <c r="D96" s="184">
        <f>D95+D48</f>
        <v>3138.2200000000003</v>
      </c>
      <c r="E96" s="185"/>
      <c r="F96" s="208">
        <f>F95+F48</f>
        <v>12888.84</v>
      </c>
      <c r="G96" s="209"/>
      <c r="H96" s="208">
        <f>H95+H48</f>
        <v>186.9</v>
      </c>
      <c r="I96" s="209"/>
      <c r="J96" s="184">
        <f>J95+J48</f>
        <v>799.1</v>
      </c>
      <c r="K96" s="185"/>
      <c r="L96" s="208">
        <f>L95+L48</f>
        <v>1258</v>
      </c>
      <c r="M96" s="209"/>
      <c r="N96" s="184">
        <f>N95+N48</f>
        <v>765.31999999999994</v>
      </c>
      <c r="O96" s="185"/>
      <c r="P96" s="208">
        <f>P95+P48</f>
        <v>0</v>
      </c>
      <c r="Q96" s="209"/>
      <c r="R96" s="214">
        <f>R95+R48</f>
        <v>0</v>
      </c>
      <c r="S96" s="215"/>
      <c r="T96" s="208">
        <f>T95+T48</f>
        <v>128.89999999999998</v>
      </c>
      <c r="U96" s="209"/>
      <c r="V96" s="208">
        <f>V95+V48</f>
        <v>9750.6200000000008</v>
      </c>
      <c r="W96" s="209"/>
    </row>
    <row r="97" ht="13.15" thickTop="1" x14ac:dyDescent="0.35"/>
  </sheetData>
  <mergeCells count="787">
    <mergeCell ref="T96:U96"/>
    <mergeCell ref="V96:W96"/>
    <mergeCell ref="T95:U95"/>
    <mergeCell ref="V95:W95"/>
    <mergeCell ref="D96:E96"/>
    <mergeCell ref="F96:G96"/>
    <mergeCell ref="H96:I96"/>
    <mergeCell ref="J96:K96"/>
    <mergeCell ref="L96:M96"/>
    <mergeCell ref="N96:O96"/>
    <mergeCell ref="P96:Q96"/>
    <mergeCell ref="R96:S96"/>
    <mergeCell ref="T94:U94"/>
    <mergeCell ref="V94:W94"/>
    <mergeCell ref="D95:E95"/>
    <mergeCell ref="F95:G95"/>
    <mergeCell ref="H95:I95"/>
    <mergeCell ref="J95:K95"/>
    <mergeCell ref="L95:M95"/>
    <mergeCell ref="N95:O95"/>
    <mergeCell ref="P95:Q95"/>
    <mergeCell ref="R95:S95"/>
    <mergeCell ref="T93:U93"/>
    <mergeCell ref="V93:W93"/>
    <mergeCell ref="D94:E94"/>
    <mergeCell ref="F94:G94"/>
    <mergeCell ref="H94:I94"/>
    <mergeCell ref="J94:K94"/>
    <mergeCell ref="L94:M94"/>
    <mergeCell ref="N94:O94"/>
    <mergeCell ref="P94:Q94"/>
    <mergeCell ref="R94:S94"/>
    <mergeCell ref="T92:U92"/>
    <mergeCell ref="V92:W92"/>
    <mergeCell ref="D93:E93"/>
    <mergeCell ref="F93:G93"/>
    <mergeCell ref="H93:I93"/>
    <mergeCell ref="J93:K93"/>
    <mergeCell ref="L93:M93"/>
    <mergeCell ref="N93:O93"/>
    <mergeCell ref="P93:Q93"/>
    <mergeCell ref="R93:S93"/>
    <mergeCell ref="T91:U91"/>
    <mergeCell ref="V91:W91"/>
    <mergeCell ref="D92:E92"/>
    <mergeCell ref="F92:G92"/>
    <mergeCell ref="H92:I92"/>
    <mergeCell ref="J92:K92"/>
    <mergeCell ref="L92:M92"/>
    <mergeCell ref="N92:O92"/>
    <mergeCell ref="P92:Q92"/>
    <mergeCell ref="R92:S92"/>
    <mergeCell ref="T90:U90"/>
    <mergeCell ref="V90:W90"/>
    <mergeCell ref="D91:E91"/>
    <mergeCell ref="F91:G91"/>
    <mergeCell ref="H91:I91"/>
    <mergeCell ref="J91:K91"/>
    <mergeCell ref="L91:M91"/>
    <mergeCell ref="N91:O91"/>
    <mergeCell ref="P91:Q91"/>
    <mergeCell ref="R91:S91"/>
    <mergeCell ref="T89:U89"/>
    <mergeCell ref="V89:W89"/>
    <mergeCell ref="D90:E90"/>
    <mergeCell ref="F90:G90"/>
    <mergeCell ref="H90:I90"/>
    <mergeCell ref="J90:K90"/>
    <mergeCell ref="L90:M90"/>
    <mergeCell ref="N90:O90"/>
    <mergeCell ref="P90:Q90"/>
    <mergeCell ref="R90:S90"/>
    <mergeCell ref="T88:U88"/>
    <mergeCell ref="V88:W88"/>
    <mergeCell ref="D89:E89"/>
    <mergeCell ref="F89:G89"/>
    <mergeCell ref="H89:I89"/>
    <mergeCell ref="J89:K89"/>
    <mergeCell ref="L89:M89"/>
    <mergeCell ref="N89:O89"/>
    <mergeCell ref="P89:Q89"/>
    <mergeCell ref="R89:S89"/>
    <mergeCell ref="T87:U87"/>
    <mergeCell ref="V87:W87"/>
    <mergeCell ref="D88:E88"/>
    <mergeCell ref="F88:G88"/>
    <mergeCell ref="H88:I88"/>
    <mergeCell ref="J88:K88"/>
    <mergeCell ref="L88:M88"/>
    <mergeCell ref="N88:O88"/>
    <mergeCell ref="P88:Q88"/>
    <mergeCell ref="R88:S88"/>
    <mergeCell ref="L87:M87"/>
    <mergeCell ref="N87:O87"/>
    <mergeCell ref="P87:Q87"/>
    <mergeCell ref="R87:S87"/>
    <mergeCell ref="D87:E87"/>
    <mergeCell ref="F87:G87"/>
    <mergeCell ref="H87:I87"/>
    <mergeCell ref="J87:K87"/>
    <mergeCell ref="V85:W85"/>
    <mergeCell ref="D86:E86"/>
    <mergeCell ref="F86:G86"/>
    <mergeCell ref="H86:I86"/>
    <mergeCell ref="J86:K86"/>
    <mergeCell ref="L86:M86"/>
    <mergeCell ref="N86:O86"/>
    <mergeCell ref="R86:S86"/>
    <mergeCell ref="T86:U86"/>
    <mergeCell ref="V86:W86"/>
    <mergeCell ref="L85:M85"/>
    <mergeCell ref="N85:O85"/>
    <mergeCell ref="R85:S85"/>
    <mergeCell ref="T85:U85"/>
    <mergeCell ref="D85:E85"/>
    <mergeCell ref="F85:G85"/>
    <mergeCell ref="H85:I85"/>
    <mergeCell ref="J85:K85"/>
    <mergeCell ref="V83:W83"/>
    <mergeCell ref="D84:E84"/>
    <mergeCell ref="F84:G84"/>
    <mergeCell ref="H84:I84"/>
    <mergeCell ref="J84:K84"/>
    <mergeCell ref="L84:M84"/>
    <mergeCell ref="N84:O84"/>
    <mergeCell ref="R84:S84"/>
    <mergeCell ref="T84:U84"/>
    <mergeCell ref="V84:W84"/>
    <mergeCell ref="L83:M83"/>
    <mergeCell ref="N83:O83"/>
    <mergeCell ref="R83:S83"/>
    <mergeCell ref="T83:U83"/>
    <mergeCell ref="D83:E83"/>
    <mergeCell ref="F83:G83"/>
    <mergeCell ref="H83:I83"/>
    <mergeCell ref="J83:K83"/>
    <mergeCell ref="V81:W81"/>
    <mergeCell ref="D82:E82"/>
    <mergeCell ref="F82:G82"/>
    <mergeCell ref="H82:I82"/>
    <mergeCell ref="J82:K82"/>
    <mergeCell ref="L82:M82"/>
    <mergeCell ref="N82:O82"/>
    <mergeCell ref="R82:S82"/>
    <mergeCell ref="T82:U82"/>
    <mergeCell ref="V82:W82"/>
    <mergeCell ref="V80:W80"/>
    <mergeCell ref="D81:E81"/>
    <mergeCell ref="F81:G81"/>
    <mergeCell ref="H81:I81"/>
    <mergeCell ref="J81:K81"/>
    <mergeCell ref="L81:M81"/>
    <mergeCell ref="N81:O81"/>
    <mergeCell ref="P81:Q81"/>
    <mergeCell ref="R81:S81"/>
    <mergeCell ref="T81:U81"/>
    <mergeCell ref="L80:M80"/>
    <mergeCell ref="N80:O80"/>
    <mergeCell ref="R80:S80"/>
    <mergeCell ref="T80:U80"/>
    <mergeCell ref="D80:E80"/>
    <mergeCell ref="F80:G80"/>
    <mergeCell ref="H80:I80"/>
    <mergeCell ref="J80:K80"/>
    <mergeCell ref="V78:W78"/>
    <mergeCell ref="D79:E79"/>
    <mergeCell ref="F79:G79"/>
    <mergeCell ref="H79:I79"/>
    <mergeCell ref="J79:K79"/>
    <mergeCell ref="L79:M79"/>
    <mergeCell ref="N79:O79"/>
    <mergeCell ref="R79:S79"/>
    <mergeCell ref="T79:U79"/>
    <mergeCell ref="V79:W79"/>
    <mergeCell ref="L78:M78"/>
    <mergeCell ref="N78:O78"/>
    <mergeCell ref="R78:S78"/>
    <mergeCell ref="T78:U78"/>
    <mergeCell ref="D78:E78"/>
    <mergeCell ref="F78:G78"/>
    <mergeCell ref="H78:I78"/>
    <mergeCell ref="J78:K78"/>
    <mergeCell ref="V76:W76"/>
    <mergeCell ref="D77:E77"/>
    <mergeCell ref="F77:G77"/>
    <mergeCell ref="H77:I77"/>
    <mergeCell ref="J77:K77"/>
    <mergeCell ref="L77:M77"/>
    <mergeCell ref="N77:O77"/>
    <mergeCell ref="R77:S77"/>
    <mergeCell ref="T77:U77"/>
    <mergeCell ref="V77:W77"/>
    <mergeCell ref="T75:U75"/>
    <mergeCell ref="V75:W75"/>
    <mergeCell ref="R76:S76"/>
    <mergeCell ref="T76:U76"/>
    <mergeCell ref="D76:E76"/>
    <mergeCell ref="F76:G76"/>
    <mergeCell ref="H76:I76"/>
    <mergeCell ref="J76:K76"/>
    <mergeCell ref="L76:M76"/>
    <mergeCell ref="N76:O76"/>
    <mergeCell ref="T74:U74"/>
    <mergeCell ref="V74:W74"/>
    <mergeCell ref="D75:E75"/>
    <mergeCell ref="F75:G75"/>
    <mergeCell ref="H75:I75"/>
    <mergeCell ref="J75:K75"/>
    <mergeCell ref="L75:M75"/>
    <mergeCell ref="N75:O75"/>
    <mergeCell ref="P75:Q75"/>
    <mergeCell ref="R75:S75"/>
    <mergeCell ref="T73:U73"/>
    <mergeCell ref="V73:W73"/>
    <mergeCell ref="D74:E74"/>
    <mergeCell ref="F74:G74"/>
    <mergeCell ref="H74:I74"/>
    <mergeCell ref="J74:K74"/>
    <mergeCell ref="L74:M74"/>
    <mergeCell ref="N74:O74"/>
    <mergeCell ref="P74:Q74"/>
    <mergeCell ref="R74:S74"/>
    <mergeCell ref="T72:U72"/>
    <mergeCell ref="V72:W72"/>
    <mergeCell ref="D73:E73"/>
    <mergeCell ref="F73:G73"/>
    <mergeCell ref="H73:I73"/>
    <mergeCell ref="J73:K73"/>
    <mergeCell ref="L73:M73"/>
    <mergeCell ref="N73:O73"/>
    <mergeCell ref="P73:Q73"/>
    <mergeCell ref="R73:S73"/>
    <mergeCell ref="T71:U71"/>
    <mergeCell ref="V71:W71"/>
    <mergeCell ref="D72:E72"/>
    <mergeCell ref="F72:G72"/>
    <mergeCell ref="H72:I72"/>
    <mergeCell ref="J72:K72"/>
    <mergeCell ref="L72:M72"/>
    <mergeCell ref="N72:O72"/>
    <mergeCell ref="P72:Q72"/>
    <mergeCell ref="R72:S72"/>
    <mergeCell ref="T70:U70"/>
    <mergeCell ref="V70:W70"/>
    <mergeCell ref="D71:E71"/>
    <mergeCell ref="F71:G71"/>
    <mergeCell ref="H71:I71"/>
    <mergeCell ref="J71:K71"/>
    <mergeCell ref="L71:M71"/>
    <mergeCell ref="N71:O71"/>
    <mergeCell ref="P71:Q71"/>
    <mergeCell ref="R71:S71"/>
    <mergeCell ref="T69:U69"/>
    <mergeCell ref="V69:W69"/>
    <mergeCell ref="D70:E70"/>
    <mergeCell ref="F70:G70"/>
    <mergeCell ref="H70:I70"/>
    <mergeCell ref="J70:K70"/>
    <mergeCell ref="L70:M70"/>
    <mergeCell ref="N70:O70"/>
    <mergeCell ref="P70:Q70"/>
    <mergeCell ref="R70:S70"/>
    <mergeCell ref="T68:U68"/>
    <mergeCell ref="V68:W68"/>
    <mergeCell ref="D69:E69"/>
    <mergeCell ref="F69:G69"/>
    <mergeCell ref="H69:I69"/>
    <mergeCell ref="J69:K69"/>
    <mergeCell ref="L69:M69"/>
    <mergeCell ref="N69:O69"/>
    <mergeCell ref="P69:Q69"/>
    <mergeCell ref="R69:S69"/>
    <mergeCell ref="L68:M68"/>
    <mergeCell ref="N68:O68"/>
    <mergeCell ref="P68:Q68"/>
    <mergeCell ref="R68:S68"/>
    <mergeCell ref="D68:E68"/>
    <mergeCell ref="F68:G68"/>
    <mergeCell ref="H68:I68"/>
    <mergeCell ref="J68:K68"/>
    <mergeCell ref="V66:W66"/>
    <mergeCell ref="D67:E67"/>
    <mergeCell ref="F67:G67"/>
    <mergeCell ref="H67:I67"/>
    <mergeCell ref="J67:K67"/>
    <mergeCell ref="L67:M67"/>
    <mergeCell ref="N67:O67"/>
    <mergeCell ref="R67:S67"/>
    <mergeCell ref="T67:U67"/>
    <mergeCell ref="V67:W67"/>
    <mergeCell ref="L66:M66"/>
    <mergeCell ref="N66:O66"/>
    <mergeCell ref="R66:S66"/>
    <mergeCell ref="T66:U66"/>
    <mergeCell ref="D66:E66"/>
    <mergeCell ref="F66:G66"/>
    <mergeCell ref="H66:I66"/>
    <mergeCell ref="J66:K66"/>
    <mergeCell ref="V64:W64"/>
    <mergeCell ref="D65:E65"/>
    <mergeCell ref="F65:G65"/>
    <mergeCell ref="H65:I65"/>
    <mergeCell ref="J65:K65"/>
    <mergeCell ref="L65:M65"/>
    <mergeCell ref="N65:O65"/>
    <mergeCell ref="R65:S65"/>
    <mergeCell ref="T65:U65"/>
    <mergeCell ref="V65:W65"/>
    <mergeCell ref="L64:M64"/>
    <mergeCell ref="N64:O64"/>
    <mergeCell ref="R64:S64"/>
    <mergeCell ref="T64:U64"/>
    <mergeCell ref="D64:E64"/>
    <mergeCell ref="F64:G64"/>
    <mergeCell ref="H64:I64"/>
    <mergeCell ref="J64:K64"/>
    <mergeCell ref="V62:W62"/>
    <mergeCell ref="D63:E63"/>
    <mergeCell ref="F63:G63"/>
    <mergeCell ref="H63:I63"/>
    <mergeCell ref="J63:K63"/>
    <mergeCell ref="L63:M63"/>
    <mergeCell ref="N63:O63"/>
    <mergeCell ref="R63:S63"/>
    <mergeCell ref="T63:U63"/>
    <mergeCell ref="V63:W63"/>
    <mergeCell ref="V61:W61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L61:M61"/>
    <mergeCell ref="N61:O61"/>
    <mergeCell ref="R61:S61"/>
    <mergeCell ref="T61:U61"/>
    <mergeCell ref="D61:E61"/>
    <mergeCell ref="F61:G61"/>
    <mergeCell ref="H61:I61"/>
    <mergeCell ref="J61:K61"/>
    <mergeCell ref="V59:W59"/>
    <mergeCell ref="D60:E60"/>
    <mergeCell ref="F60:G60"/>
    <mergeCell ref="H60:I60"/>
    <mergeCell ref="J60:K60"/>
    <mergeCell ref="L60:M60"/>
    <mergeCell ref="N60:O60"/>
    <mergeCell ref="R60:S60"/>
    <mergeCell ref="T60:U60"/>
    <mergeCell ref="V60:W60"/>
    <mergeCell ref="L59:M59"/>
    <mergeCell ref="N59:O59"/>
    <mergeCell ref="R59:S59"/>
    <mergeCell ref="T59:U59"/>
    <mergeCell ref="D59:E59"/>
    <mergeCell ref="F59:G59"/>
    <mergeCell ref="H59:I59"/>
    <mergeCell ref="J59:K59"/>
    <mergeCell ref="V57:W57"/>
    <mergeCell ref="D58:E58"/>
    <mergeCell ref="F58:G58"/>
    <mergeCell ref="H58:I58"/>
    <mergeCell ref="J58:K58"/>
    <mergeCell ref="L58:M58"/>
    <mergeCell ref="N58:O58"/>
    <mergeCell ref="R58:S58"/>
    <mergeCell ref="T58:U58"/>
    <mergeCell ref="V58:W58"/>
    <mergeCell ref="L57:M57"/>
    <mergeCell ref="N57:O57"/>
    <mergeCell ref="R57:S57"/>
    <mergeCell ref="T57:U57"/>
    <mergeCell ref="D57:E57"/>
    <mergeCell ref="F57:G57"/>
    <mergeCell ref="H57:I57"/>
    <mergeCell ref="J57:K57"/>
    <mergeCell ref="V55:W56"/>
    <mergeCell ref="L56:M56"/>
    <mergeCell ref="N56:O56"/>
    <mergeCell ref="R56:S56"/>
    <mergeCell ref="F54:G56"/>
    <mergeCell ref="H54:U54"/>
    <mergeCell ref="H55:I56"/>
    <mergeCell ref="J55:K56"/>
    <mergeCell ref="L55:O55"/>
    <mergeCell ref="P55:Q56"/>
    <mergeCell ref="R55:S55"/>
    <mergeCell ref="T55:U56"/>
    <mergeCell ref="A54:A56"/>
    <mergeCell ref="B54:B56"/>
    <mergeCell ref="C54:C56"/>
    <mergeCell ref="D54:E56"/>
    <mergeCell ref="T48:U48"/>
    <mergeCell ref="V48:W48"/>
    <mergeCell ref="T47:U47"/>
    <mergeCell ref="V47:W47"/>
    <mergeCell ref="D48:E48"/>
    <mergeCell ref="F48:G48"/>
    <mergeCell ref="H48:I48"/>
    <mergeCell ref="J48:K48"/>
    <mergeCell ref="L48:M48"/>
    <mergeCell ref="N48:O48"/>
    <mergeCell ref="P48:Q48"/>
    <mergeCell ref="R48:S48"/>
    <mergeCell ref="T46:U46"/>
    <mergeCell ref="V46:W46"/>
    <mergeCell ref="D47:E47"/>
    <mergeCell ref="F47:G47"/>
    <mergeCell ref="H47:I47"/>
    <mergeCell ref="J47:K47"/>
    <mergeCell ref="L47:M47"/>
    <mergeCell ref="N47:O47"/>
    <mergeCell ref="P47:Q47"/>
    <mergeCell ref="R47:S47"/>
    <mergeCell ref="T45:U45"/>
    <mergeCell ref="V45:W45"/>
    <mergeCell ref="D46:E46"/>
    <mergeCell ref="F46:G46"/>
    <mergeCell ref="H46:I46"/>
    <mergeCell ref="J46:K46"/>
    <mergeCell ref="L46:M46"/>
    <mergeCell ref="N46:O46"/>
    <mergeCell ref="P46:Q46"/>
    <mergeCell ref="R46:S46"/>
    <mergeCell ref="T44:U44"/>
    <mergeCell ref="V44:W44"/>
    <mergeCell ref="D45:E45"/>
    <mergeCell ref="F45:G45"/>
    <mergeCell ref="H45:I45"/>
    <mergeCell ref="J45:K45"/>
    <mergeCell ref="L45:M45"/>
    <mergeCell ref="N45:O45"/>
    <mergeCell ref="P45:Q45"/>
    <mergeCell ref="R45:S45"/>
    <mergeCell ref="T43:U43"/>
    <mergeCell ref="V43:W43"/>
    <mergeCell ref="D44:E44"/>
    <mergeCell ref="F44:G44"/>
    <mergeCell ref="H44:I44"/>
    <mergeCell ref="J44:K44"/>
    <mergeCell ref="L44:M44"/>
    <mergeCell ref="N44:O44"/>
    <mergeCell ref="P44:Q44"/>
    <mergeCell ref="R44:S44"/>
    <mergeCell ref="T42:U42"/>
    <mergeCell ref="V42:W42"/>
    <mergeCell ref="D43:E43"/>
    <mergeCell ref="F43:G43"/>
    <mergeCell ref="H43:I43"/>
    <mergeCell ref="J43:K43"/>
    <mergeCell ref="L43:M43"/>
    <mergeCell ref="N43:O43"/>
    <mergeCell ref="P43:Q43"/>
    <mergeCell ref="R43:S43"/>
    <mergeCell ref="T41:U41"/>
    <mergeCell ref="V41:W41"/>
    <mergeCell ref="D42:E42"/>
    <mergeCell ref="F42:G42"/>
    <mergeCell ref="H42:I42"/>
    <mergeCell ref="J42:K42"/>
    <mergeCell ref="L42:M42"/>
    <mergeCell ref="N42:O42"/>
    <mergeCell ref="P42:Q42"/>
    <mergeCell ref="R42:S42"/>
    <mergeCell ref="T40:U40"/>
    <mergeCell ref="V40:W40"/>
    <mergeCell ref="D41:E41"/>
    <mergeCell ref="F41:G41"/>
    <mergeCell ref="H41:I41"/>
    <mergeCell ref="J41:K41"/>
    <mergeCell ref="L41:M41"/>
    <mergeCell ref="N41:O41"/>
    <mergeCell ref="P41:Q41"/>
    <mergeCell ref="R41:S41"/>
    <mergeCell ref="L40:M40"/>
    <mergeCell ref="N40:O40"/>
    <mergeCell ref="P40:Q40"/>
    <mergeCell ref="R40:S40"/>
    <mergeCell ref="D40:E40"/>
    <mergeCell ref="F40:G40"/>
    <mergeCell ref="H40:I40"/>
    <mergeCell ref="J40:K40"/>
    <mergeCell ref="V38:W38"/>
    <mergeCell ref="D39:E39"/>
    <mergeCell ref="F39:G39"/>
    <mergeCell ref="H39:I39"/>
    <mergeCell ref="J39:K39"/>
    <mergeCell ref="L39:M39"/>
    <mergeCell ref="N39:O39"/>
    <mergeCell ref="R39:S39"/>
    <mergeCell ref="T39:U39"/>
    <mergeCell ref="V39:W39"/>
    <mergeCell ref="L38:M38"/>
    <mergeCell ref="N38:O38"/>
    <mergeCell ref="R38:S38"/>
    <mergeCell ref="T38:U38"/>
    <mergeCell ref="D38:E38"/>
    <mergeCell ref="F38:G38"/>
    <mergeCell ref="H38:I38"/>
    <mergeCell ref="J38:K38"/>
    <mergeCell ref="V36:W36"/>
    <mergeCell ref="D37:E37"/>
    <mergeCell ref="F37:G37"/>
    <mergeCell ref="H37:I37"/>
    <mergeCell ref="J37:K37"/>
    <mergeCell ref="L37:M37"/>
    <mergeCell ref="N37:O37"/>
    <mergeCell ref="R37:S37"/>
    <mergeCell ref="T37:U37"/>
    <mergeCell ref="V37:W37"/>
    <mergeCell ref="L36:M36"/>
    <mergeCell ref="N36:O36"/>
    <mergeCell ref="R36:S36"/>
    <mergeCell ref="T36:U36"/>
    <mergeCell ref="D36:E36"/>
    <mergeCell ref="F36:G36"/>
    <mergeCell ref="H36:I36"/>
    <mergeCell ref="J36:K36"/>
    <mergeCell ref="V34:W34"/>
    <mergeCell ref="D35:E35"/>
    <mergeCell ref="F35:G35"/>
    <mergeCell ref="H35:I35"/>
    <mergeCell ref="J35:K35"/>
    <mergeCell ref="L35:M35"/>
    <mergeCell ref="N35:O35"/>
    <mergeCell ref="R35:S35"/>
    <mergeCell ref="T35:U35"/>
    <mergeCell ref="V35:W35"/>
    <mergeCell ref="V33:W33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L33:M33"/>
    <mergeCell ref="N33:O33"/>
    <mergeCell ref="R33:S33"/>
    <mergeCell ref="T33:U33"/>
    <mergeCell ref="D33:E33"/>
    <mergeCell ref="F33:G33"/>
    <mergeCell ref="H33:I33"/>
    <mergeCell ref="J33:K33"/>
    <mergeCell ref="V31:W31"/>
    <mergeCell ref="D32:E32"/>
    <mergeCell ref="F32:G32"/>
    <mergeCell ref="H32:I32"/>
    <mergeCell ref="J32:K32"/>
    <mergeCell ref="L32:M32"/>
    <mergeCell ref="N32:O32"/>
    <mergeCell ref="R32:S32"/>
    <mergeCell ref="T32:U32"/>
    <mergeCell ref="V32:W32"/>
    <mergeCell ref="L31:M31"/>
    <mergeCell ref="N31:O31"/>
    <mergeCell ref="R31:S31"/>
    <mergeCell ref="T31:U31"/>
    <mergeCell ref="D31:E31"/>
    <mergeCell ref="F31:G31"/>
    <mergeCell ref="H31:I31"/>
    <mergeCell ref="J31:K31"/>
    <mergeCell ref="V29:W29"/>
    <mergeCell ref="D30:E30"/>
    <mergeCell ref="F30:G30"/>
    <mergeCell ref="H30:I30"/>
    <mergeCell ref="J30:K30"/>
    <mergeCell ref="L30:M30"/>
    <mergeCell ref="N30:O30"/>
    <mergeCell ref="R30:S30"/>
    <mergeCell ref="T30:U30"/>
    <mergeCell ref="V30:W30"/>
    <mergeCell ref="T28:U28"/>
    <mergeCell ref="V28:W28"/>
    <mergeCell ref="R29:S29"/>
    <mergeCell ref="T29:U29"/>
    <mergeCell ref="P28:Q28"/>
    <mergeCell ref="R28:S28"/>
    <mergeCell ref="D29:E29"/>
    <mergeCell ref="F29:G29"/>
    <mergeCell ref="H29:I29"/>
    <mergeCell ref="J29:K29"/>
    <mergeCell ref="L29:M29"/>
    <mergeCell ref="N29:O29"/>
    <mergeCell ref="P27:Q27"/>
    <mergeCell ref="R27:S27"/>
    <mergeCell ref="T27:U27"/>
    <mergeCell ref="V27:W27"/>
    <mergeCell ref="D28:E28"/>
    <mergeCell ref="F28:G28"/>
    <mergeCell ref="H28:I28"/>
    <mergeCell ref="J28:K28"/>
    <mergeCell ref="L28:M28"/>
    <mergeCell ref="N28:O28"/>
    <mergeCell ref="P26:Q26"/>
    <mergeCell ref="R26:S26"/>
    <mergeCell ref="T26:U26"/>
    <mergeCell ref="V26:W26"/>
    <mergeCell ref="D27:E27"/>
    <mergeCell ref="F27:G27"/>
    <mergeCell ref="H27:I27"/>
    <mergeCell ref="J27:K27"/>
    <mergeCell ref="L27:M27"/>
    <mergeCell ref="N27:O27"/>
    <mergeCell ref="P25:Q25"/>
    <mergeCell ref="R25:S25"/>
    <mergeCell ref="T25:U25"/>
    <mergeCell ref="V25:W25"/>
    <mergeCell ref="D26:E26"/>
    <mergeCell ref="F26:G26"/>
    <mergeCell ref="H26:I26"/>
    <mergeCell ref="J26:K26"/>
    <mergeCell ref="L26:M26"/>
    <mergeCell ref="N26:O26"/>
    <mergeCell ref="P24:Q24"/>
    <mergeCell ref="R24:S24"/>
    <mergeCell ref="T24:U24"/>
    <mergeCell ref="V24:W24"/>
    <mergeCell ref="D25:E25"/>
    <mergeCell ref="F25:G25"/>
    <mergeCell ref="H25:I25"/>
    <mergeCell ref="J25:K25"/>
    <mergeCell ref="L25:M25"/>
    <mergeCell ref="N25:O25"/>
    <mergeCell ref="P23:Q23"/>
    <mergeCell ref="R23:S23"/>
    <mergeCell ref="T23:U23"/>
    <mergeCell ref="V23:W23"/>
    <mergeCell ref="D24:E24"/>
    <mergeCell ref="F24:G24"/>
    <mergeCell ref="H24:I24"/>
    <mergeCell ref="J24:K24"/>
    <mergeCell ref="L24:M24"/>
    <mergeCell ref="N24:O24"/>
    <mergeCell ref="P22:Q22"/>
    <mergeCell ref="R22:S22"/>
    <mergeCell ref="T22:U22"/>
    <mergeCell ref="V22:W22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T21:U21"/>
    <mergeCell ref="V21:W21"/>
    <mergeCell ref="N20:O20"/>
    <mergeCell ref="R20:S20"/>
    <mergeCell ref="T20:U20"/>
    <mergeCell ref="V20:W20"/>
    <mergeCell ref="L21:M21"/>
    <mergeCell ref="N21:O21"/>
    <mergeCell ref="P21:Q21"/>
    <mergeCell ref="R21:S21"/>
    <mergeCell ref="D19:E19"/>
    <mergeCell ref="F19:G19"/>
    <mergeCell ref="H19:I19"/>
    <mergeCell ref="J19:K19"/>
    <mergeCell ref="V19:W19"/>
    <mergeCell ref="D20:E20"/>
    <mergeCell ref="F20:G20"/>
    <mergeCell ref="H20:I20"/>
    <mergeCell ref="J20:K20"/>
    <mergeCell ref="L20:M20"/>
    <mergeCell ref="N18:O18"/>
    <mergeCell ref="R18:S18"/>
    <mergeCell ref="T18:U18"/>
    <mergeCell ref="V18:W18"/>
    <mergeCell ref="L19:M19"/>
    <mergeCell ref="N19:O19"/>
    <mergeCell ref="R19:S19"/>
    <mergeCell ref="T19:U19"/>
    <mergeCell ref="D17:E17"/>
    <mergeCell ref="F17:G17"/>
    <mergeCell ref="H17:I17"/>
    <mergeCell ref="J17:K17"/>
    <mergeCell ref="V17:W17"/>
    <mergeCell ref="D18:E18"/>
    <mergeCell ref="F18:G18"/>
    <mergeCell ref="H18:I18"/>
    <mergeCell ref="J18:K18"/>
    <mergeCell ref="L18:M18"/>
    <mergeCell ref="N16:O16"/>
    <mergeCell ref="R16:S16"/>
    <mergeCell ref="T16:U16"/>
    <mergeCell ref="V16:W16"/>
    <mergeCell ref="L17:M17"/>
    <mergeCell ref="N17:O17"/>
    <mergeCell ref="R17:S17"/>
    <mergeCell ref="T17:U17"/>
    <mergeCell ref="P16:Q16"/>
    <mergeCell ref="N15:O15"/>
    <mergeCell ref="P15:Q15"/>
    <mergeCell ref="R15:S15"/>
    <mergeCell ref="T15:U15"/>
    <mergeCell ref="V15:W15"/>
    <mergeCell ref="D16:E16"/>
    <mergeCell ref="F16:G16"/>
    <mergeCell ref="H16:I16"/>
    <mergeCell ref="J16:K16"/>
    <mergeCell ref="L16:M16"/>
    <mergeCell ref="D14:E14"/>
    <mergeCell ref="F14:G14"/>
    <mergeCell ref="H14:I14"/>
    <mergeCell ref="J14:K14"/>
    <mergeCell ref="V14:W14"/>
    <mergeCell ref="D15:E15"/>
    <mergeCell ref="F15:G15"/>
    <mergeCell ref="H15:I15"/>
    <mergeCell ref="J15:K15"/>
    <mergeCell ref="L15:M15"/>
    <mergeCell ref="R13:S13"/>
    <mergeCell ref="T13:U13"/>
    <mergeCell ref="V13:W13"/>
    <mergeCell ref="L14:M14"/>
    <mergeCell ref="N14:O14"/>
    <mergeCell ref="R14:S14"/>
    <mergeCell ref="T14:U14"/>
    <mergeCell ref="D13:E13"/>
    <mergeCell ref="F13:G13"/>
    <mergeCell ref="H13:I13"/>
    <mergeCell ref="J13:K13"/>
    <mergeCell ref="L13:M13"/>
    <mergeCell ref="N13:O13"/>
    <mergeCell ref="V11:W11"/>
    <mergeCell ref="L12:M12"/>
    <mergeCell ref="N12:O12"/>
    <mergeCell ref="R12:S12"/>
    <mergeCell ref="T12:U12"/>
    <mergeCell ref="D12:E12"/>
    <mergeCell ref="F12:G12"/>
    <mergeCell ref="H12:I12"/>
    <mergeCell ref="J12:K12"/>
    <mergeCell ref="V12:W12"/>
    <mergeCell ref="L8:O8"/>
    <mergeCell ref="V10:W10"/>
    <mergeCell ref="D11:E11"/>
    <mergeCell ref="F11:G11"/>
    <mergeCell ref="H11:I11"/>
    <mergeCell ref="J11:K11"/>
    <mergeCell ref="L11:M11"/>
    <mergeCell ref="N11:O11"/>
    <mergeCell ref="R11:S11"/>
    <mergeCell ref="T11:U11"/>
    <mergeCell ref="N10:O10"/>
    <mergeCell ref="R10:S10"/>
    <mergeCell ref="T10:U10"/>
    <mergeCell ref="D10:E10"/>
    <mergeCell ref="F10:G10"/>
    <mergeCell ref="H10:I10"/>
    <mergeCell ref="J10:K10"/>
    <mergeCell ref="A1:W1"/>
    <mergeCell ref="H7:U7"/>
    <mergeCell ref="R8:S8"/>
    <mergeCell ref="V8:W9"/>
    <mergeCell ref="R9:S9"/>
    <mergeCell ref="T8:U9"/>
    <mergeCell ref="D7:E9"/>
    <mergeCell ref="F7:G9"/>
    <mergeCell ref="H8:I9"/>
    <mergeCell ref="A7:A9"/>
    <mergeCell ref="S4:U4"/>
    <mergeCell ref="Q2:R2"/>
    <mergeCell ref="P10:Q10"/>
    <mergeCell ref="B7:B9"/>
    <mergeCell ref="C7:C9"/>
    <mergeCell ref="P8:Q9"/>
    <mergeCell ref="J8:K9"/>
    <mergeCell ref="L9:M9"/>
    <mergeCell ref="N9:O9"/>
    <mergeCell ref="L10:M10"/>
  </mergeCells>
  <phoneticPr fontId="1" type="noConversion"/>
  <pageMargins left="0.5" right="0.5" top="0.5" bottom="0.5" header="0.5" footer="0.5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Y94"/>
  <sheetViews>
    <sheetView zoomScaleNormal="100" workbookViewId="0">
      <pane ySplit="9" topLeftCell="A34" activePane="bottomLeft" state="frozen"/>
      <selection pane="bottomLeft" activeCell="T5" sqref="T5:U5"/>
    </sheetView>
  </sheetViews>
  <sheetFormatPr defaultRowHeight="12.75" x14ac:dyDescent="0.35"/>
  <cols>
    <col min="1" max="1" width="8.86328125" customWidth="1"/>
    <col min="2" max="2" width="5.796875" customWidth="1"/>
    <col min="3" max="3" width="6.46484375" customWidth="1"/>
    <col min="4" max="4" width="5.1328125" customWidth="1"/>
    <col min="5" max="5" width="6.1328125" customWidth="1"/>
    <col min="6" max="6" width="5.6640625" customWidth="1"/>
    <col min="7" max="7" width="4.46484375" customWidth="1"/>
    <col min="8" max="8" width="7.33203125" customWidth="1"/>
    <col min="9" max="9" width="1.6640625" customWidth="1"/>
    <col min="10" max="10" width="4" customWidth="1"/>
    <col min="11" max="11" width="4.796875" customWidth="1"/>
    <col min="12" max="12" width="4.33203125" customWidth="1"/>
    <col min="13" max="13" width="5.19921875" customWidth="1"/>
    <col min="14" max="14" width="4" customWidth="1"/>
    <col min="15" max="15" width="4.1328125" customWidth="1"/>
    <col min="16" max="16" width="0.33203125" hidden="1" customWidth="1"/>
    <col min="17" max="17" width="7.1328125" hidden="1" customWidth="1"/>
    <col min="18" max="18" width="5" hidden="1" customWidth="1"/>
    <col min="19" max="19" width="1.19921875" hidden="1" customWidth="1"/>
    <col min="20" max="20" width="5" customWidth="1"/>
    <col min="21" max="21" width="4" customWidth="1"/>
    <col min="22" max="22" width="6" customWidth="1"/>
    <col min="23" max="23" width="4.33203125" customWidth="1"/>
  </cols>
  <sheetData>
    <row r="1" spans="1:25" ht="15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5" x14ac:dyDescent="0.35">
      <c r="O2" t="s">
        <v>23</v>
      </c>
      <c r="S2" s="99">
        <v>2022</v>
      </c>
      <c r="T2" s="99"/>
    </row>
    <row r="3" spans="1:25" x14ac:dyDescent="0.35">
      <c r="A3" t="s">
        <v>44</v>
      </c>
      <c r="B3" s="7"/>
      <c r="C3" s="7"/>
      <c r="D3" s="7"/>
      <c r="E3" s="7"/>
      <c r="O3" t="s">
        <v>20</v>
      </c>
      <c r="S3" s="33" t="s">
        <v>31</v>
      </c>
      <c r="W3" s="33" t="s">
        <v>33</v>
      </c>
    </row>
    <row r="4" spans="1:25" x14ac:dyDescent="0.35">
      <c r="O4" t="s">
        <v>21</v>
      </c>
      <c r="V4" s="266">
        <v>41710</v>
      </c>
      <c r="W4" s="266"/>
      <c r="Y4" s="52"/>
    </row>
    <row r="5" spans="1:25" x14ac:dyDescent="0.35">
      <c r="A5" t="s">
        <v>13</v>
      </c>
      <c r="O5" s="33" t="s">
        <v>36</v>
      </c>
      <c r="T5" s="265"/>
      <c r="U5" s="265"/>
    </row>
    <row r="6" spans="1:25" ht="13.15" thickBot="1" x14ac:dyDescent="0.4"/>
    <row r="7" spans="1:25" ht="13.5" thickBot="1" x14ac:dyDescent="0.45">
      <c r="A7" s="152" t="s">
        <v>1</v>
      </c>
      <c r="B7" s="155" t="s">
        <v>10</v>
      </c>
      <c r="C7" s="158" t="s">
        <v>2</v>
      </c>
      <c r="D7" s="136" t="s">
        <v>19</v>
      </c>
      <c r="E7" s="137"/>
      <c r="F7" s="244" t="s">
        <v>24</v>
      </c>
      <c r="G7" s="245"/>
      <c r="H7" s="165" t="s">
        <v>11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7"/>
      <c r="V7" s="9"/>
      <c r="W7" s="10"/>
    </row>
    <row r="8" spans="1:25" ht="12.75" customHeight="1" x14ac:dyDescent="0.4">
      <c r="A8" s="153"/>
      <c r="B8" s="156"/>
      <c r="C8" s="159"/>
      <c r="D8" s="138"/>
      <c r="E8" s="139"/>
      <c r="F8" s="246"/>
      <c r="G8" s="247"/>
      <c r="H8" s="148" t="s">
        <v>3</v>
      </c>
      <c r="I8" s="149"/>
      <c r="J8" s="250" t="s">
        <v>7</v>
      </c>
      <c r="K8" s="251"/>
      <c r="L8" s="178" t="s">
        <v>6</v>
      </c>
      <c r="M8" s="179"/>
      <c r="N8" s="179"/>
      <c r="O8" s="180"/>
      <c r="P8" s="161"/>
      <c r="Q8" s="170"/>
      <c r="R8" s="256"/>
      <c r="S8" s="257"/>
      <c r="T8" s="161" t="s">
        <v>8</v>
      </c>
      <c r="U8" s="162"/>
      <c r="V8" s="250" t="s">
        <v>9</v>
      </c>
      <c r="W8" s="251"/>
    </row>
    <row r="9" spans="1:25" ht="32.549999999999997" customHeight="1" thickBot="1" x14ac:dyDescent="0.45">
      <c r="A9" s="154"/>
      <c r="B9" s="157"/>
      <c r="C9" s="160"/>
      <c r="D9" s="140"/>
      <c r="E9" s="141"/>
      <c r="F9" s="248"/>
      <c r="G9" s="249"/>
      <c r="H9" s="150"/>
      <c r="I9" s="151"/>
      <c r="J9" s="252"/>
      <c r="K9" s="253"/>
      <c r="L9" s="174" t="s">
        <v>4</v>
      </c>
      <c r="M9" s="175"/>
      <c r="N9" s="254" t="s">
        <v>5</v>
      </c>
      <c r="O9" s="255"/>
      <c r="P9" s="171"/>
      <c r="Q9" s="172"/>
      <c r="R9" s="258"/>
      <c r="S9" s="253"/>
      <c r="T9" s="163"/>
      <c r="U9" s="164"/>
      <c r="V9" s="252"/>
      <c r="W9" s="253"/>
    </row>
    <row r="10" spans="1:25" s="87" customFormat="1" ht="15" customHeight="1" thickBot="1" x14ac:dyDescent="0.4">
      <c r="A10" s="95">
        <v>44562</v>
      </c>
      <c r="B10" s="85"/>
      <c r="C10" s="86"/>
      <c r="D10" s="234">
        <f>SUM(H10:U10)</f>
        <v>480.04</v>
      </c>
      <c r="E10" s="235"/>
      <c r="F10" s="236">
        <v>2500</v>
      </c>
      <c r="G10" s="237"/>
      <c r="H10" s="238">
        <v>36.25</v>
      </c>
      <c r="I10" s="239"/>
      <c r="J10" s="232">
        <v>155</v>
      </c>
      <c r="K10" s="237"/>
      <c r="L10" s="220">
        <v>150</v>
      </c>
      <c r="M10" s="221"/>
      <c r="N10" s="232">
        <v>113.79</v>
      </c>
      <c r="O10" s="237"/>
      <c r="P10" s="220"/>
      <c r="Q10" s="221"/>
      <c r="R10" s="232"/>
      <c r="S10" s="237"/>
      <c r="T10" s="220">
        <v>25</v>
      </c>
      <c r="U10" s="221"/>
      <c r="V10" s="232">
        <f>F10-D10</f>
        <v>2019.96</v>
      </c>
      <c r="W10" s="233"/>
    </row>
    <row r="11" spans="1:25" ht="13.15" thickBot="1" x14ac:dyDescent="0.4">
      <c r="A11" s="4"/>
      <c r="B11" s="1"/>
      <c r="C11" s="1"/>
      <c r="D11" s="112"/>
      <c r="E11" s="113"/>
      <c r="F11" s="230"/>
      <c r="G11" s="231"/>
      <c r="H11" s="116"/>
      <c r="I11" s="117"/>
      <c r="J11" s="228"/>
      <c r="K11" s="231"/>
      <c r="L11" s="190"/>
      <c r="M11" s="191"/>
      <c r="N11" s="228"/>
      <c r="O11" s="231"/>
      <c r="P11" s="190"/>
      <c r="Q11" s="191"/>
      <c r="R11" s="228"/>
      <c r="S11" s="231"/>
      <c r="T11" s="190"/>
      <c r="U11" s="191"/>
      <c r="V11" s="228"/>
      <c r="W11" s="229"/>
    </row>
    <row r="12" spans="1:25" ht="13.15" thickBot="1" x14ac:dyDescent="0.4">
      <c r="A12" s="4"/>
      <c r="B12" s="1"/>
      <c r="C12" s="1"/>
      <c r="D12" s="124"/>
      <c r="E12" s="125"/>
      <c r="F12" s="242"/>
      <c r="G12" s="243"/>
      <c r="H12" s="127"/>
      <c r="I12" s="128"/>
      <c r="J12" s="240"/>
      <c r="K12" s="243"/>
      <c r="L12" s="116"/>
      <c r="M12" s="117"/>
      <c r="N12" s="240"/>
      <c r="O12" s="243"/>
      <c r="P12" s="190"/>
      <c r="Q12" s="210"/>
      <c r="R12" s="240"/>
      <c r="S12" s="243"/>
      <c r="T12" s="116"/>
      <c r="U12" s="117"/>
      <c r="V12" s="240"/>
      <c r="W12" s="241"/>
    </row>
    <row r="13" spans="1:25" ht="13.15" thickBot="1" x14ac:dyDescent="0.4">
      <c r="A13" s="4"/>
      <c r="B13" s="1"/>
      <c r="C13" s="1"/>
      <c r="D13" s="124"/>
      <c r="E13" s="125"/>
      <c r="F13" s="242"/>
      <c r="G13" s="243"/>
      <c r="H13" s="127"/>
      <c r="I13" s="128"/>
      <c r="J13" s="240"/>
      <c r="K13" s="243"/>
      <c r="L13" s="116"/>
      <c r="M13" s="117"/>
      <c r="N13" s="240"/>
      <c r="O13" s="243"/>
      <c r="P13" s="190"/>
      <c r="Q13" s="210"/>
      <c r="R13" s="240"/>
      <c r="S13" s="243"/>
      <c r="T13" s="116"/>
      <c r="U13" s="117"/>
      <c r="V13" s="240"/>
      <c r="W13" s="241"/>
    </row>
    <row r="14" spans="1:25" ht="13.15" thickBot="1" x14ac:dyDescent="0.4">
      <c r="A14" s="5"/>
      <c r="B14" s="3"/>
      <c r="C14" s="3"/>
      <c r="D14" s="124"/>
      <c r="E14" s="125"/>
      <c r="F14" s="242"/>
      <c r="G14" s="243"/>
      <c r="H14" s="127"/>
      <c r="I14" s="128"/>
      <c r="J14" s="240"/>
      <c r="K14" s="243"/>
      <c r="L14" s="116"/>
      <c r="M14" s="117"/>
      <c r="N14" s="240"/>
      <c r="O14" s="243"/>
      <c r="P14" s="190"/>
      <c r="Q14" s="210"/>
      <c r="R14" s="240"/>
      <c r="S14" s="243"/>
      <c r="T14" s="116"/>
      <c r="U14" s="117"/>
      <c r="V14" s="240"/>
      <c r="W14" s="241"/>
    </row>
    <row r="15" spans="1:25" ht="27.75" thickBot="1" x14ac:dyDescent="0.45">
      <c r="A15" s="88" t="s">
        <v>14</v>
      </c>
      <c r="B15" s="18"/>
      <c r="C15" s="18"/>
      <c r="D15" s="104">
        <f>SUM(D10:E14)</f>
        <v>480.04</v>
      </c>
      <c r="E15" s="105"/>
      <c r="F15" s="104">
        <f>SUM(F10:G14)</f>
        <v>2500</v>
      </c>
      <c r="G15" s="105"/>
      <c r="H15" s="104">
        <f>SUM(H10:I14)</f>
        <v>36.25</v>
      </c>
      <c r="I15" s="105"/>
      <c r="J15" s="104">
        <f>SUM(J10:K14)</f>
        <v>155</v>
      </c>
      <c r="K15" s="105"/>
      <c r="L15" s="104">
        <f>SUM(L10:M14)</f>
        <v>150</v>
      </c>
      <c r="M15" s="105"/>
      <c r="N15" s="104">
        <f>SUM(N10:O14)</f>
        <v>113.79</v>
      </c>
      <c r="O15" s="105"/>
      <c r="P15" s="104">
        <f>SUM(P10:Q14)</f>
        <v>0</v>
      </c>
      <c r="Q15" s="105"/>
      <c r="R15" s="104">
        <f>SUM(R10:S14)</f>
        <v>0</v>
      </c>
      <c r="S15" s="105"/>
      <c r="T15" s="104">
        <f>SUM(T10:U14)</f>
        <v>25</v>
      </c>
      <c r="U15" s="105"/>
      <c r="V15" s="104">
        <f>SUM(V10:W14)</f>
        <v>2019.96</v>
      </c>
      <c r="W15" s="105"/>
    </row>
    <row r="16" spans="1:25" s="87" customFormat="1" ht="15" customHeight="1" thickBot="1" x14ac:dyDescent="0.4">
      <c r="A16" s="95">
        <v>44593</v>
      </c>
      <c r="B16" s="85"/>
      <c r="C16" s="86"/>
      <c r="D16" s="234">
        <f>SUM(H16:U16)</f>
        <v>471.71</v>
      </c>
      <c r="E16" s="235"/>
      <c r="F16" s="236">
        <v>2500</v>
      </c>
      <c r="G16" s="237"/>
      <c r="H16" s="238">
        <v>36.25</v>
      </c>
      <c r="I16" s="239"/>
      <c r="J16" s="232">
        <v>155</v>
      </c>
      <c r="K16" s="237"/>
      <c r="L16" s="220">
        <v>142</v>
      </c>
      <c r="M16" s="221"/>
      <c r="N16" s="232">
        <v>113.46</v>
      </c>
      <c r="O16" s="237"/>
      <c r="P16" s="220"/>
      <c r="Q16" s="221"/>
      <c r="R16" s="232"/>
      <c r="S16" s="237"/>
      <c r="T16" s="220">
        <v>25</v>
      </c>
      <c r="U16" s="221"/>
      <c r="V16" s="232">
        <f>F16-D16</f>
        <v>2028.29</v>
      </c>
      <c r="W16" s="233"/>
    </row>
    <row r="17" spans="1:23" ht="13.15" thickBot="1" x14ac:dyDescent="0.4">
      <c r="A17" s="4"/>
      <c r="B17" s="1"/>
      <c r="C17" s="1"/>
      <c r="D17" s="112"/>
      <c r="E17" s="113"/>
      <c r="F17" s="230"/>
      <c r="G17" s="231"/>
      <c r="H17" s="116"/>
      <c r="I17" s="117"/>
      <c r="J17" s="228"/>
      <c r="K17" s="231"/>
      <c r="L17" s="116"/>
      <c r="M17" s="117"/>
      <c r="N17" s="228"/>
      <c r="O17" s="231"/>
      <c r="P17" s="116"/>
      <c r="Q17" s="211"/>
      <c r="R17" s="228"/>
      <c r="S17" s="231"/>
      <c r="T17" s="116"/>
      <c r="U17" s="117"/>
      <c r="V17" s="228"/>
      <c r="W17" s="229"/>
    </row>
    <row r="18" spans="1:23" ht="13.15" thickBot="1" x14ac:dyDescent="0.4">
      <c r="A18" s="4"/>
      <c r="B18" s="1"/>
      <c r="C18" s="1"/>
      <c r="D18" s="112"/>
      <c r="E18" s="113"/>
      <c r="F18" s="230"/>
      <c r="G18" s="231"/>
      <c r="H18" s="116"/>
      <c r="I18" s="117"/>
      <c r="J18" s="228"/>
      <c r="K18" s="231"/>
      <c r="L18" s="116"/>
      <c r="M18" s="117"/>
      <c r="N18" s="228"/>
      <c r="O18" s="231"/>
      <c r="P18" s="116"/>
      <c r="Q18" s="211"/>
      <c r="R18" s="228"/>
      <c r="S18" s="231"/>
      <c r="T18" s="116"/>
      <c r="U18" s="117"/>
      <c r="V18" s="228"/>
      <c r="W18" s="229"/>
    </row>
    <row r="19" spans="1:23" ht="13.15" thickBot="1" x14ac:dyDescent="0.4">
      <c r="A19" s="4"/>
      <c r="B19" s="1"/>
      <c r="C19" s="1"/>
      <c r="D19" s="112"/>
      <c r="E19" s="113"/>
      <c r="F19" s="230"/>
      <c r="G19" s="231"/>
      <c r="H19" s="116"/>
      <c r="I19" s="117"/>
      <c r="J19" s="228"/>
      <c r="K19" s="231"/>
      <c r="L19" s="116"/>
      <c r="M19" s="117"/>
      <c r="N19" s="228"/>
      <c r="O19" s="231"/>
      <c r="P19" s="116"/>
      <c r="Q19" s="211"/>
      <c r="R19" s="228"/>
      <c r="S19" s="231"/>
      <c r="T19" s="116"/>
      <c r="U19" s="117"/>
      <c r="V19" s="228"/>
      <c r="W19" s="229"/>
    </row>
    <row r="20" spans="1:23" ht="13.15" thickBot="1" x14ac:dyDescent="0.4">
      <c r="A20" s="5"/>
      <c r="B20" s="3"/>
      <c r="C20" s="3"/>
      <c r="D20" s="112"/>
      <c r="E20" s="113"/>
      <c r="F20" s="230"/>
      <c r="G20" s="231"/>
      <c r="H20" s="116"/>
      <c r="I20" s="117"/>
      <c r="J20" s="228"/>
      <c r="K20" s="231"/>
      <c r="L20" s="116"/>
      <c r="M20" s="117"/>
      <c r="N20" s="228"/>
      <c r="O20" s="231"/>
      <c r="P20" s="116"/>
      <c r="Q20" s="211"/>
      <c r="R20" s="228"/>
      <c r="S20" s="231"/>
      <c r="T20" s="116"/>
      <c r="U20" s="117"/>
      <c r="V20" s="228"/>
      <c r="W20" s="229"/>
    </row>
    <row r="21" spans="1:23" ht="27.75" thickBot="1" x14ac:dyDescent="0.45">
      <c r="A21" s="88" t="s">
        <v>14</v>
      </c>
      <c r="B21" s="18"/>
      <c r="C21" s="18"/>
      <c r="D21" s="104">
        <f>SUM(D16:E20)</f>
        <v>471.71</v>
      </c>
      <c r="E21" s="105"/>
      <c r="F21" s="104">
        <f>SUM(F16:G20)</f>
        <v>2500</v>
      </c>
      <c r="G21" s="105"/>
      <c r="H21" s="104">
        <f>SUM(H16:I20)</f>
        <v>36.25</v>
      </c>
      <c r="I21" s="105"/>
      <c r="J21" s="104">
        <f>SUM(J16:K20)</f>
        <v>155</v>
      </c>
      <c r="K21" s="105"/>
      <c r="L21" s="104">
        <f>SUM(L16:M20)</f>
        <v>142</v>
      </c>
      <c r="M21" s="105"/>
      <c r="N21" s="104">
        <f>SUM(N16:O20)</f>
        <v>113.46</v>
      </c>
      <c r="O21" s="105"/>
      <c r="P21" s="104">
        <f>SUM(P16:Q20)</f>
        <v>0</v>
      </c>
      <c r="Q21" s="105"/>
      <c r="R21" s="104">
        <f>SUM(R16:S20)</f>
        <v>0</v>
      </c>
      <c r="S21" s="105"/>
      <c r="T21" s="104">
        <f>SUM(T16:U20)</f>
        <v>25</v>
      </c>
      <c r="U21" s="105"/>
      <c r="V21" s="104">
        <f>SUM(V16:W20)</f>
        <v>2028.29</v>
      </c>
      <c r="W21" s="105"/>
    </row>
    <row r="22" spans="1:23" s="87" customFormat="1" ht="15" customHeight="1" thickBot="1" x14ac:dyDescent="0.4">
      <c r="A22" s="95">
        <v>44621</v>
      </c>
      <c r="B22" s="85">
        <v>106.75</v>
      </c>
      <c r="C22" s="86">
        <v>15</v>
      </c>
      <c r="D22" s="234">
        <f>SUM(H22:U22)</f>
        <v>257.94</v>
      </c>
      <c r="E22" s="235"/>
      <c r="F22" s="236">
        <v>1601.25</v>
      </c>
      <c r="G22" s="237"/>
      <c r="H22" s="238">
        <v>23.22</v>
      </c>
      <c r="I22" s="239"/>
      <c r="J22" s="232">
        <v>99.25</v>
      </c>
      <c r="K22" s="237"/>
      <c r="L22" s="220">
        <v>50</v>
      </c>
      <c r="M22" s="221"/>
      <c r="N22" s="232">
        <v>69.459999999999994</v>
      </c>
      <c r="O22" s="237"/>
      <c r="P22" s="220"/>
      <c r="Q22" s="221"/>
      <c r="R22" s="232"/>
      <c r="S22" s="237"/>
      <c r="T22" s="220">
        <v>16.010000000000002</v>
      </c>
      <c r="U22" s="221"/>
      <c r="V22" s="232">
        <f>F22-D22</f>
        <v>1343.31</v>
      </c>
      <c r="W22" s="233"/>
    </row>
    <row r="23" spans="1:23" ht="13.15" thickBot="1" x14ac:dyDescent="0.4">
      <c r="A23" s="4"/>
      <c r="B23" s="1"/>
      <c r="C23" s="1"/>
      <c r="D23" s="112"/>
      <c r="E23" s="113"/>
      <c r="F23" s="230"/>
      <c r="G23" s="231"/>
      <c r="H23" s="116"/>
      <c r="I23" s="117"/>
      <c r="J23" s="228"/>
      <c r="K23" s="231"/>
      <c r="L23" s="116"/>
      <c r="M23" s="117"/>
      <c r="N23" s="228"/>
      <c r="O23" s="231"/>
      <c r="P23" s="116"/>
      <c r="Q23" s="117"/>
      <c r="R23" s="228"/>
      <c r="S23" s="231"/>
      <c r="T23" s="116"/>
      <c r="U23" s="117"/>
      <c r="V23" s="228"/>
      <c r="W23" s="229"/>
    </row>
    <row r="24" spans="1:23" ht="13.15" thickBot="1" x14ac:dyDescent="0.4">
      <c r="A24" s="4"/>
      <c r="B24" s="1"/>
      <c r="C24" s="1"/>
      <c r="D24" s="112"/>
      <c r="E24" s="113"/>
      <c r="F24" s="230"/>
      <c r="G24" s="231"/>
      <c r="H24" s="116"/>
      <c r="I24" s="117"/>
      <c r="J24" s="228"/>
      <c r="K24" s="231"/>
      <c r="L24" s="116"/>
      <c r="M24" s="117"/>
      <c r="N24" s="228"/>
      <c r="O24" s="231"/>
      <c r="P24" s="116"/>
      <c r="Q24" s="117"/>
      <c r="R24" s="228"/>
      <c r="S24" s="231"/>
      <c r="T24" s="116"/>
      <c r="U24" s="117"/>
      <c r="V24" s="228"/>
      <c r="W24" s="229"/>
    </row>
    <row r="25" spans="1:23" ht="13.15" thickBot="1" x14ac:dyDescent="0.4">
      <c r="A25" s="4"/>
      <c r="B25" s="1"/>
      <c r="C25" s="1"/>
      <c r="D25" s="112"/>
      <c r="E25" s="113"/>
      <c r="F25" s="230"/>
      <c r="G25" s="231"/>
      <c r="H25" s="116"/>
      <c r="I25" s="117"/>
      <c r="J25" s="228"/>
      <c r="K25" s="231"/>
      <c r="L25" s="116"/>
      <c r="M25" s="117"/>
      <c r="N25" s="228"/>
      <c r="O25" s="231"/>
      <c r="P25" s="116"/>
      <c r="Q25" s="117"/>
      <c r="R25" s="228"/>
      <c r="S25" s="231"/>
      <c r="T25" s="116"/>
      <c r="U25" s="117"/>
      <c r="V25" s="228"/>
      <c r="W25" s="229"/>
    </row>
    <row r="26" spans="1:23" ht="13.15" thickBot="1" x14ac:dyDescent="0.4">
      <c r="A26" s="5"/>
      <c r="B26" s="3"/>
      <c r="C26" s="3"/>
      <c r="D26" s="112"/>
      <c r="E26" s="113"/>
      <c r="F26" s="230"/>
      <c r="G26" s="231"/>
      <c r="H26" s="116"/>
      <c r="I26" s="117"/>
      <c r="J26" s="228"/>
      <c r="K26" s="231"/>
      <c r="L26" s="116"/>
      <c r="M26" s="117"/>
      <c r="N26" s="228"/>
      <c r="O26" s="231"/>
      <c r="P26" s="116"/>
      <c r="Q26" s="117"/>
      <c r="R26" s="228"/>
      <c r="S26" s="231"/>
      <c r="T26" s="116"/>
      <c r="U26" s="117"/>
      <c r="V26" s="228"/>
      <c r="W26" s="229"/>
    </row>
    <row r="27" spans="1:23" ht="27.75" thickBot="1" x14ac:dyDescent="0.45">
      <c r="A27" s="88" t="s">
        <v>14</v>
      </c>
      <c r="B27" s="18"/>
      <c r="C27" s="18"/>
      <c r="D27" s="104">
        <f>SUM(D22:E26)</f>
        <v>257.94</v>
      </c>
      <c r="E27" s="105"/>
      <c r="F27" s="104">
        <f>SUM(F22:G26)</f>
        <v>1601.25</v>
      </c>
      <c r="G27" s="105"/>
      <c r="H27" s="104">
        <f>SUM(H22:I26)</f>
        <v>23.22</v>
      </c>
      <c r="I27" s="105"/>
      <c r="J27" s="104">
        <f>SUM(J22:K26)</f>
        <v>99.25</v>
      </c>
      <c r="K27" s="105"/>
      <c r="L27" s="104">
        <f>SUM(L22:M26)</f>
        <v>50</v>
      </c>
      <c r="M27" s="105"/>
      <c r="N27" s="104">
        <f>SUM(N22:O26)</f>
        <v>69.459999999999994</v>
      </c>
      <c r="O27" s="105"/>
      <c r="P27" s="104">
        <f>SUM(P22:Q26)</f>
        <v>0</v>
      </c>
      <c r="Q27" s="105"/>
      <c r="R27" s="104">
        <f>SUM(R22:S26)</f>
        <v>0</v>
      </c>
      <c r="S27" s="105"/>
      <c r="T27" s="104">
        <f>SUM(T22:U26)</f>
        <v>16.010000000000002</v>
      </c>
      <c r="U27" s="105"/>
      <c r="V27" s="104">
        <f>SUM(V22:W26)</f>
        <v>1343.31</v>
      </c>
      <c r="W27" s="105"/>
    </row>
    <row r="28" spans="1:23" ht="21.75" customHeight="1" thickBot="1" x14ac:dyDescent="0.45">
      <c r="A28" s="53" t="s">
        <v>15</v>
      </c>
      <c r="B28" s="54"/>
      <c r="C28" s="54"/>
      <c r="D28" s="100">
        <f>D27+D21+D15</f>
        <v>1209.69</v>
      </c>
      <c r="E28" s="101"/>
      <c r="F28" s="100">
        <f>F27+F21+F15</f>
        <v>6601.25</v>
      </c>
      <c r="G28" s="101"/>
      <c r="H28" s="100">
        <f>H27+H21+H15</f>
        <v>95.72</v>
      </c>
      <c r="I28" s="101"/>
      <c r="J28" s="106">
        <f>J27+J21+J15</f>
        <v>409.25</v>
      </c>
      <c r="K28" s="107"/>
      <c r="L28" s="100">
        <f>L27+L21+L15</f>
        <v>342</v>
      </c>
      <c r="M28" s="101"/>
      <c r="N28" s="100">
        <f>N27+N21+N15</f>
        <v>296.70999999999998</v>
      </c>
      <c r="O28" s="101"/>
      <c r="P28" s="100">
        <f>P27+P21+P15</f>
        <v>0</v>
      </c>
      <c r="Q28" s="101"/>
      <c r="R28" s="100">
        <f>R27+R21+R15</f>
        <v>0</v>
      </c>
      <c r="S28" s="101"/>
      <c r="T28" s="100">
        <f>T27+T21+T15</f>
        <v>66.010000000000005</v>
      </c>
      <c r="U28" s="101"/>
      <c r="V28" s="100">
        <f>V27+V21+V15</f>
        <v>5391.5599999999995</v>
      </c>
      <c r="W28" s="101"/>
    </row>
    <row r="29" spans="1:23" s="87" customFormat="1" ht="15" customHeight="1" thickTop="1" thickBot="1" x14ac:dyDescent="0.4">
      <c r="A29" s="95">
        <v>44652</v>
      </c>
      <c r="B29" s="85">
        <v>75.75</v>
      </c>
      <c r="C29" s="86">
        <v>15.75</v>
      </c>
      <c r="D29" s="234">
        <f>SUM(H29:U29)</f>
        <v>160.66</v>
      </c>
      <c r="E29" s="235"/>
      <c r="F29" s="236">
        <v>1193.06</v>
      </c>
      <c r="G29" s="237"/>
      <c r="H29" s="238">
        <v>17.3</v>
      </c>
      <c r="I29" s="239"/>
      <c r="J29" s="232">
        <v>73.97</v>
      </c>
      <c r="K29" s="237"/>
      <c r="L29" s="220">
        <v>10</v>
      </c>
      <c r="M29" s="221"/>
      <c r="N29" s="232">
        <v>47.46</v>
      </c>
      <c r="O29" s="237"/>
      <c r="P29" s="220"/>
      <c r="Q29" s="221"/>
      <c r="R29" s="232"/>
      <c r="S29" s="237"/>
      <c r="T29" s="220">
        <v>11.93</v>
      </c>
      <c r="U29" s="221"/>
      <c r="V29" s="232">
        <f>F29-D29</f>
        <v>1032.3999999999999</v>
      </c>
      <c r="W29" s="233"/>
    </row>
    <row r="30" spans="1:23" ht="13.5" thickTop="1" thickBot="1" x14ac:dyDescent="0.4">
      <c r="A30" s="4"/>
      <c r="B30" s="1"/>
      <c r="C30" s="1"/>
      <c r="D30" s="124"/>
      <c r="E30" s="125"/>
      <c r="F30" s="242"/>
      <c r="G30" s="243"/>
      <c r="H30" s="127"/>
      <c r="I30" s="128"/>
      <c r="J30" s="240"/>
      <c r="K30" s="243"/>
      <c r="L30" s="116"/>
      <c r="M30" s="117"/>
      <c r="N30" s="240"/>
      <c r="O30" s="243"/>
      <c r="P30" s="218"/>
      <c r="Q30" s="219"/>
      <c r="R30" s="240"/>
      <c r="S30" s="243"/>
      <c r="T30" s="116"/>
      <c r="U30" s="117"/>
      <c r="V30" s="240"/>
      <c r="W30" s="241"/>
    </row>
    <row r="31" spans="1:23" ht="13.5" thickTop="1" thickBot="1" x14ac:dyDescent="0.4">
      <c r="A31" s="4"/>
      <c r="B31" s="1"/>
      <c r="C31" s="1"/>
      <c r="D31" s="124"/>
      <c r="E31" s="125"/>
      <c r="F31" s="242"/>
      <c r="G31" s="243"/>
      <c r="H31" s="127"/>
      <c r="I31" s="128"/>
      <c r="J31" s="240"/>
      <c r="K31" s="243"/>
      <c r="L31" s="116"/>
      <c r="M31" s="117"/>
      <c r="N31" s="240"/>
      <c r="O31" s="243"/>
      <c r="P31" s="218"/>
      <c r="Q31" s="219"/>
      <c r="R31" s="240"/>
      <c r="S31" s="243"/>
      <c r="T31" s="116"/>
      <c r="U31" s="117"/>
      <c r="V31" s="240"/>
      <c r="W31" s="241"/>
    </row>
    <row r="32" spans="1:23" ht="13.5" thickTop="1" thickBot="1" x14ac:dyDescent="0.4">
      <c r="A32" s="4"/>
      <c r="B32" s="1"/>
      <c r="C32" s="1"/>
      <c r="D32" s="124"/>
      <c r="E32" s="125"/>
      <c r="F32" s="242"/>
      <c r="G32" s="243"/>
      <c r="H32" s="127"/>
      <c r="I32" s="128"/>
      <c r="J32" s="240"/>
      <c r="K32" s="243"/>
      <c r="L32" s="116"/>
      <c r="M32" s="117"/>
      <c r="N32" s="240"/>
      <c r="O32" s="243"/>
      <c r="P32" s="218"/>
      <c r="Q32" s="219"/>
      <c r="R32" s="240"/>
      <c r="S32" s="243"/>
      <c r="T32" s="116"/>
      <c r="U32" s="117"/>
      <c r="V32" s="240"/>
      <c r="W32" s="241"/>
    </row>
    <row r="33" spans="1:23" ht="13.5" thickTop="1" thickBot="1" x14ac:dyDescent="0.4">
      <c r="A33" s="5"/>
      <c r="B33" s="3"/>
      <c r="C33" s="3"/>
      <c r="D33" s="124"/>
      <c r="E33" s="125"/>
      <c r="F33" s="242"/>
      <c r="G33" s="243"/>
      <c r="H33" s="127"/>
      <c r="I33" s="128"/>
      <c r="J33" s="240"/>
      <c r="K33" s="243"/>
      <c r="L33" s="116"/>
      <c r="M33" s="117"/>
      <c r="N33" s="240"/>
      <c r="O33" s="243"/>
      <c r="P33" s="218"/>
      <c r="Q33" s="219"/>
      <c r="R33" s="240"/>
      <c r="S33" s="243"/>
      <c r="T33" s="116"/>
      <c r="U33" s="117"/>
      <c r="V33" s="240"/>
      <c r="W33" s="241"/>
    </row>
    <row r="34" spans="1:23" ht="27.75" thickBot="1" x14ac:dyDescent="0.45">
      <c r="A34" s="88" t="s">
        <v>14</v>
      </c>
      <c r="B34" s="18"/>
      <c r="C34" s="18"/>
      <c r="D34" s="104">
        <f>D29</f>
        <v>160.66</v>
      </c>
      <c r="E34" s="105"/>
      <c r="F34" s="104">
        <f>F29</f>
        <v>1193.06</v>
      </c>
      <c r="G34" s="105"/>
      <c r="H34" s="104">
        <f>H29</f>
        <v>17.3</v>
      </c>
      <c r="I34" s="105"/>
      <c r="J34" s="104">
        <f>J29</f>
        <v>73.97</v>
      </c>
      <c r="K34" s="105"/>
      <c r="L34" s="104">
        <f>L29</f>
        <v>10</v>
      </c>
      <c r="M34" s="105"/>
      <c r="N34" s="104">
        <f>N29</f>
        <v>47.46</v>
      </c>
      <c r="O34" s="105"/>
      <c r="P34" s="104">
        <f>P29</f>
        <v>0</v>
      </c>
      <c r="Q34" s="105"/>
      <c r="R34" s="104">
        <f>R29</f>
        <v>0</v>
      </c>
      <c r="S34" s="105"/>
      <c r="T34" s="104">
        <f>T29</f>
        <v>11.93</v>
      </c>
      <c r="U34" s="105"/>
      <c r="V34" s="104">
        <f>V29</f>
        <v>1032.3999999999999</v>
      </c>
      <c r="W34" s="105"/>
    </row>
    <row r="35" spans="1:23" s="87" customFormat="1" ht="15" customHeight="1" thickBot="1" x14ac:dyDescent="0.4">
      <c r="A35" s="95">
        <v>44682</v>
      </c>
      <c r="B35" s="85">
        <v>59</v>
      </c>
      <c r="C35" s="86">
        <v>15.75</v>
      </c>
      <c r="D35" s="234">
        <f>SUM(H35:U35)</f>
        <v>125.82999999999998</v>
      </c>
      <c r="E35" s="235"/>
      <c r="F35" s="236">
        <v>929.25</v>
      </c>
      <c r="G35" s="237"/>
      <c r="H35" s="238">
        <v>13.47</v>
      </c>
      <c r="I35" s="239"/>
      <c r="J35" s="232">
        <v>57.61</v>
      </c>
      <c r="K35" s="237"/>
      <c r="L35" s="220">
        <v>10</v>
      </c>
      <c r="M35" s="221"/>
      <c r="N35" s="232">
        <v>35.46</v>
      </c>
      <c r="O35" s="237"/>
      <c r="P35" s="220"/>
      <c r="Q35" s="221"/>
      <c r="R35" s="232"/>
      <c r="S35" s="237"/>
      <c r="T35" s="220">
        <v>9.2899999999999991</v>
      </c>
      <c r="U35" s="221"/>
      <c r="V35" s="232">
        <f>F35-D35</f>
        <v>803.42000000000007</v>
      </c>
      <c r="W35" s="233"/>
    </row>
    <row r="36" spans="1:23" ht="13.15" thickBot="1" x14ac:dyDescent="0.4">
      <c r="A36" s="4"/>
      <c r="B36" s="1"/>
      <c r="C36" s="1"/>
      <c r="D36" s="112"/>
      <c r="E36" s="113"/>
      <c r="F36" s="230"/>
      <c r="G36" s="231"/>
      <c r="H36" s="116"/>
      <c r="I36" s="117"/>
      <c r="J36" s="228"/>
      <c r="K36" s="231"/>
      <c r="L36" s="116"/>
      <c r="M36" s="117"/>
      <c r="N36" s="228"/>
      <c r="O36" s="231"/>
      <c r="P36" s="116"/>
      <c r="Q36" s="211"/>
      <c r="R36" s="228"/>
      <c r="S36" s="231"/>
      <c r="T36" s="116"/>
      <c r="U36" s="117"/>
      <c r="V36" s="228"/>
      <c r="W36" s="229"/>
    </row>
    <row r="37" spans="1:23" ht="13.15" thickBot="1" x14ac:dyDescent="0.4">
      <c r="A37" s="4"/>
      <c r="B37" s="1"/>
      <c r="C37" s="1"/>
      <c r="D37" s="112"/>
      <c r="E37" s="113"/>
      <c r="F37" s="230"/>
      <c r="G37" s="231"/>
      <c r="H37" s="116"/>
      <c r="I37" s="117"/>
      <c r="J37" s="228"/>
      <c r="K37" s="231"/>
      <c r="L37" s="116"/>
      <c r="M37" s="117"/>
      <c r="N37" s="228"/>
      <c r="O37" s="231"/>
      <c r="P37" s="116"/>
      <c r="Q37" s="211"/>
      <c r="R37" s="228"/>
      <c r="S37" s="231"/>
      <c r="T37" s="116"/>
      <c r="U37" s="117"/>
      <c r="V37" s="228"/>
      <c r="W37" s="229"/>
    </row>
    <row r="38" spans="1:23" ht="13.15" thickBot="1" x14ac:dyDescent="0.4">
      <c r="A38" s="4"/>
      <c r="B38" s="1"/>
      <c r="C38" s="1"/>
      <c r="D38" s="112"/>
      <c r="E38" s="113"/>
      <c r="F38" s="230"/>
      <c r="G38" s="231"/>
      <c r="H38" s="116"/>
      <c r="I38" s="117"/>
      <c r="J38" s="228"/>
      <c r="K38" s="231"/>
      <c r="L38" s="116"/>
      <c r="M38" s="117"/>
      <c r="N38" s="228"/>
      <c r="O38" s="231"/>
      <c r="P38" s="116"/>
      <c r="Q38" s="211"/>
      <c r="R38" s="228"/>
      <c r="S38" s="231"/>
      <c r="T38" s="116"/>
      <c r="U38" s="117"/>
      <c r="V38" s="228"/>
      <c r="W38" s="229"/>
    </row>
    <row r="39" spans="1:23" ht="13.15" thickBot="1" x14ac:dyDescent="0.4">
      <c r="A39" s="5"/>
      <c r="B39" s="3"/>
      <c r="C39" s="3"/>
      <c r="D39" s="112"/>
      <c r="E39" s="113"/>
      <c r="F39" s="230"/>
      <c r="G39" s="231"/>
      <c r="H39" s="116"/>
      <c r="I39" s="117"/>
      <c r="J39" s="228"/>
      <c r="K39" s="231"/>
      <c r="L39" s="116"/>
      <c r="M39" s="117"/>
      <c r="N39" s="228"/>
      <c r="O39" s="231"/>
      <c r="P39" s="116"/>
      <c r="Q39" s="211"/>
      <c r="R39" s="228"/>
      <c r="S39" s="231"/>
      <c r="T39" s="116"/>
      <c r="U39" s="117"/>
      <c r="V39" s="228"/>
      <c r="W39" s="229"/>
    </row>
    <row r="40" spans="1:23" ht="27.75" thickBot="1" x14ac:dyDescent="0.45">
      <c r="A40" s="88" t="s">
        <v>14</v>
      </c>
      <c r="B40" s="18"/>
      <c r="C40" s="18"/>
      <c r="D40" s="104">
        <f>D35</f>
        <v>125.82999999999998</v>
      </c>
      <c r="E40" s="105"/>
      <c r="F40" s="104">
        <f>F35</f>
        <v>929.25</v>
      </c>
      <c r="G40" s="105"/>
      <c r="H40" s="104">
        <f>H35</f>
        <v>13.47</v>
      </c>
      <c r="I40" s="105"/>
      <c r="J40" s="104">
        <f>J35</f>
        <v>57.61</v>
      </c>
      <c r="K40" s="105"/>
      <c r="L40" s="104">
        <f>L35</f>
        <v>10</v>
      </c>
      <c r="M40" s="105"/>
      <c r="N40" s="104">
        <f>N35</f>
        <v>35.46</v>
      </c>
      <c r="O40" s="105"/>
      <c r="P40" s="104">
        <f>P35</f>
        <v>0</v>
      </c>
      <c r="Q40" s="105"/>
      <c r="R40" s="104">
        <f>R35</f>
        <v>0</v>
      </c>
      <c r="S40" s="105"/>
      <c r="T40" s="104">
        <f>T35</f>
        <v>9.2899999999999991</v>
      </c>
      <c r="U40" s="105"/>
      <c r="V40" s="104">
        <f>V35</f>
        <v>803.42000000000007</v>
      </c>
      <c r="W40" s="105"/>
    </row>
    <row r="41" spans="1:23" s="87" customFormat="1" ht="15" customHeight="1" thickBot="1" x14ac:dyDescent="0.4">
      <c r="A41" s="95">
        <v>44713</v>
      </c>
      <c r="B41" s="85">
        <v>70</v>
      </c>
      <c r="C41" s="86">
        <v>15.75</v>
      </c>
      <c r="D41" s="234">
        <f>SUM(H41:U41)</f>
        <v>148.84</v>
      </c>
      <c r="E41" s="235"/>
      <c r="F41" s="236">
        <f>B41*C41</f>
        <v>1102.5</v>
      </c>
      <c r="G41" s="237"/>
      <c r="H41" s="238">
        <v>15.99</v>
      </c>
      <c r="I41" s="239"/>
      <c r="J41" s="232">
        <v>68.36</v>
      </c>
      <c r="K41" s="237"/>
      <c r="L41" s="220">
        <v>10</v>
      </c>
      <c r="M41" s="221"/>
      <c r="N41" s="232">
        <v>43.46</v>
      </c>
      <c r="O41" s="237"/>
      <c r="P41" s="220"/>
      <c r="Q41" s="221"/>
      <c r="R41" s="232"/>
      <c r="S41" s="237"/>
      <c r="T41" s="220">
        <v>11.03</v>
      </c>
      <c r="U41" s="221"/>
      <c r="V41" s="232">
        <f>F41-D41</f>
        <v>953.66</v>
      </c>
      <c r="W41" s="233"/>
    </row>
    <row r="42" spans="1:23" ht="13.15" thickBot="1" x14ac:dyDescent="0.4">
      <c r="A42" s="4"/>
      <c r="B42" s="1"/>
      <c r="C42" s="1"/>
      <c r="D42" s="112"/>
      <c r="E42" s="113"/>
      <c r="F42" s="230"/>
      <c r="G42" s="231"/>
      <c r="H42" s="183"/>
      <c r="I42" s="117"/>
      <c r="J42" s="228"/>
      <c r="K42" s="231"/>
      <c r="L42" s="116"/>
      <c r="M42" s="117"/>
      <c r="N42" s="228"/>
      <c r="O42" s="231"/>
      <c r="P42" s="116"/>
      <c r="Q42" s="117"/>
      <c r="R42" s="228"/>
      <c r="S42" s="231"/>
      <c r="T42" s="116"/>
      <c r="U42" s="117"/>
      <c r="V42" s="228"/>
      <c r="W42" s="229"/>
    </row>
    <row r="43" spans="1:23" ht="13.15" thickBot="1" x14ac:dyDescent="0.4">
      <c r="A43" s="4"/>
      <c r="B43" s="1"/>
      <c r="C43" s="1"/>
      <c r="D43" s="112"/>
      <c r="E43" s="113"/>
      <c r="F43" s="230"/>
      <c r="G43" s="231"/>
      <c r="H43" s="116"/>
      <c r="I43" s="117"/>
      <c r="J43" s="228"/>
      <c r="K43" s="231"/>
      <c r="L43" s="116"/>
      <c r="M43" s="117"/>
      <c r="N43" s="228"/>
      <c r="O43" s="231"/>
      <c r="P43" s="116"/>
      <c r="Q43" s="117"/>
      <c r="R43" s="228"/>
      <c r="S43" s="231"/>
      <c r="T43" s="116"/>
      <c r="U43" s="117"/>
      <c r="V43" s="228"/>
      <c r="W43" s="229"/>
    </row>
    <row r="44" spans="1:23" ht="13.15" thickBot="1" x14ac:dyDescent="0.4">
      <c r="A44" s="4"/>
      <c r="B44" s="1"/>
      <c r="C44" s="1"/>
      <c r="D44" s="112"/>
      <c r="E44" s="113"/>
      <c r="F44" s="230"/>
      <c r="G44" s="231"/>
      <c r="H44" s="116"/>
      <c r="I44" s="117"/>
      <c r="J44" s="228"/>
      <c r="K44" s="231"/>
      <c r="L44" s="116"/>
      <c r="M44" s="117"/>
      <c r="N44" s="228"/>
      <c r="O44" s="231"/>
      <c r="P44" s="116"/>
      <c r="Q44" s="117"/>
      <c r="R44" s="228"/>
      <c r="S44" s="231"/>
      <c r="T44" s="116"/>
      <c r="U44" s="117"/>
      <c r="V44" s="228"/>
      <c r="W44" s="229"/>
    </row>
    <row r="45" spans="1:23" ht="13.15" thickBot="1" x14ac:dyDescent="0.4">
      <c r="A45" s="5"/>
      <c r="B45" s="3"/>
      <c r="C45" s="3"/>
      <c r="D45" s="112"/>
      <c r="E45" s="113"/>
      <c r="F45" s="230"/>
      <c r="G45" s="231"/>
      <c r="H45" s="116"/>
      <c r="I45" s="117"/>
      <c r="J45" s="228"/>
      <c r="K45" s="231"/>
      <c r="L45" s="116"/>
      <c r="M45" s="117"/>
      <c r="N45" s="228"/>
      <c r="O45" s="231"/>
      <c r="P45" s="116"/>
      <c r="Q45" s="117"/>
      <c r="R45" s="228"/>
      <c r="S45" s="231"/>
      <c r="T45" s="116"/>
      <c r="U45" s="117"/>
      <c r="V45" s="228"/>
      <c r="W45" s="229"/>
    </row>
    <row r="46" spans="1:23" s="87" customFormat="1" ht="28.15" thickBot="1" x14ac:dyDescent="0.45">
      <c r="A46" s="89" t="s">
        <v>14</v>
      </c>
      <c r="B46" s="90"/>
      <c r="C46" s="90"/>
      <c r="D46" s="226">
        <f>SUM(D41:E44)</f>
        <v>148.84</v>
      </c>
      <c r="E46" s="227"/>
      <c r="F46" s="226">
        <f>SUM(F41:G44)</f>
        <v>1102.5</v>
      </c>
      <c r="G46" s="227"/>
      <c r="H46" s="226">
        <f>SUM(H41:I44)</f>
        <v>15.99</v>
      </c>
      <c r="I46" s="227"/>
      <c r="J46" s="226">
        <f>SUM(J41:K44)</f>
        <v>68.36</v>
      </c>
      <c r="K46" s="227"/>
      <c r="L46" s="226">
        <f>SUM(L41:M44)</f>
        <v>10</v>
      </c>
      <c r="M46" s="227"/>
      <c r="N46" s="226">
        <f>SUM(N41:O44)</f>
        <v>43.46</v>
      </c>
      <c r="O46" s="227"/>
      <c r="P46" s="226">
        <f>SUM(P41:Q44)</f>
        <v>0</v>
      </c>
      <c r="Q46" s="227"/>
      <c r="R46" s="226">
        <f>SUM(R41:S44)</f>
        <v>0</v>
      </c>
      <c r="S46" s="227"/>
      <c r="T46" s="226">
        <f>SUM(T41:U44)</f>
        <v>11.03</v>
      </c>
      <c r="U46" s="227"/>
      <c r="V46" s="226">
        <f>SUM(V41:W44)</f>
        <v>953.66</v>
      </c>
      <c r="W46" s="227"/>
    </row>
    <row r="47" spans="1:23" s="87" customFormat="1" ht="16.5" customHeight="1" thickBot="1" x14ac:dyDescent="0.45">
      <c r="A47" s="91" t="s">
        <v>16</v>
      </c>
      <c r="B47" s="92"/>
      <c r="C47" s="92"/>
      <c r="D47" s="224">
        <f>D46+D40+D34</f>
        <v>435.32999999999993</v>
      </c>
      <c r="E47" s="225"/>
      <c r="F47" s="224">
        <f>F46+F40+F34</f>
        <v>3224.81</v>
      </c>
      <c r="G47" s="225"/>
      <c r="H47" s="224">
        <f>H46+H40+H34</f>
        <v>46.760000000000005</v>
      </c>
      <c r="I47" s="225"/>
      <c r="J47" s="224">
        <f>J46+J40+J34</f>
        <v>199.94</v>
      </c>
      <c r="K47" s="225"/>
      <c r="L47" s="224">
        <f>L46+L40+L34</f>
        <v>30</v>
      </c>
      <c r="M47" s="225"/>
      <c r="N47" s="224">
        <f>N46+N40+N34</f>
        <v>126.38</v>
      </c>
      <c r="O47" s="225"/>
      <c r="P47" s="224">
        <f>P46+P40+P34</f>
        <v>0</v>
      </c>
      <c r="Q47" s="225"/>
      <c r="R47" s="224">
        <f>R46+R40+R34</f>
        <v>0</v>
      </c>
      <c r="S47" s="225"/>
      <c r="T47" s="224">
        <f>T46+T40+T34</f>
        <v>32.25</v>
      </c>
      <c r="U47" s="225"/>
      <c r="V47" s="224">
        <f>V46+V40+V34</f>
        <v>2789.4799999999996</v>
      </c>
      <c r="W47" s="225"/>
    </row>
    <row r="48" spans="1:23" s="87" customFormat="1" ht="16.5" customHeight="1" thickTop="1" thickBot="1" x14ac:dyDescent="0.45">
      <c r="A48" s="93" t="s">
        <v>17</v>
      </c>
      <c r="B48" s="94"/>
      <c r="C48" s="94"/>
      <c r="D48" s="222">
        <f>D47+D28</f>
        <v>1645.02</v>
      </c>
      <c r="E48" s="223"/>
      <c r="F48" s="222">
        <f>F47+F28</f>
        <v>9826.06</v>
      </c>
      <c r="G48" s="223"/>
      <c r="H48" s="222">
        <f>H47+H28</f>
        <v>142.48000000000002</v>
      </c>
      <c r="I48" s="223"/>
      <c r="J48" s="222">
        <f>J47+J28</f>
        <v>609.19000000000005</v>
      </c>
      <c r="K48" s="223"/>
      <c r="L48" s="222">
        <f>L47+L28</f>
        <v>372</v>
      </c>
      <c r="M48" s="223"/>
      <c r="N48" s="222">
        <f>N47+N28</f>
        <v>423.09</v>
      </c>
      <c r="O48" s="223"/>
      <c r="P48" s="222">
        <f>P47+P28</f>
        <v>0</v>
      </c>
      <c r="Q48" s="223"/>
      <c r="R48" s="222">
        <f>R47+R28</f>
        <v>0</v>
      </c>
      <c r="S48" s="223"/>
      <c r="T48" s="222">
        <f>T47+T28</f>
        <v>98.26</v>
      </c>
      <c r="U48" s="223"/>
      <c r="V48" s="222">
        <f>V47+V28</f>
        <v>8181.0399999999991</v>
      </c>
      <c r="W48" s="223"/>
    </row>
    <row r="49" spans="1:23" ht="25.25" customHeight="1" thickTop="1" x14ac:dyDescent="0.35">
      <c r="A49" s="37"/>
      <c r="B49" s="37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54.75" customHeight="1" thickBot="1" x14ac:dyDescent="0.4"/>
    <row r="51" spans="1:23" ht="13.5" thickBot="1" x14ac:dyDescent="0.45">
      <c r="A51" s="152" t="s">
        <v>1</v>
      </c>
      <c r="B51" s="155" t="s">
        <v>10</v>
      </c>
      <c r="C51" s="158" t="s">
        <v>2</v>
      </c>
      <c r="D51" s="136" t="s">
        <v>19</v>
      </c>
      <c r="E51" s="137"/>
      <c r="F51" s="244" t="s">
        <v>24</v>
      </c>
      <c r="G51" s="245"/>
      <c r="H51" s="165" t="s">
        <v>11</v>
      </c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7"/>
      <c r="V51" s="9"/>
      <c r="W51" s="10"/>
    </row>
    <row r="52" spans="1:23" ht="13.15" x14ac:dyDescent="0.4">
      <c r="A52" s="153"/>
      <c r="B52" s="156"/>
      <c r="C52" s="159"/>
      <c r="D52" s="138"/>
      <c r="E52" s="139"/>
      <c r="F52" s="246"/>
      <c r="G52" s="247"/>
      <c r="H52" s="148" t="s">
        <v>3</v>
      </c>
      <c r="I52" s="149"/>
      <c r="J52" s="250" t="s">
        <v>7</v>
      </c>
      <c r="K52" s="251"/>
      <c r="L52" s="178" t="s">
        <v>6</v>
      </c>
      <c r="M52" s="179"/>
      <c r="N52" s="179"/>
      <c r="O52" s="180"/>
      <c r="P52" s="161"/>
      <c r="Q52" s="170"/>
      <c r="R52" s="256" t="s">
        <v>26</v>
      </c>
      <c r="S52" s="257"/>
      <c r="T52" s="161" t="s">
        <v>8</v>
      </c>
      <c r="U52" s="162"/>
      <c r="V52" s="250" t="s">
        <v>9</v>
      </c>
      <c r="W52" s="251"/>
    </row>
    <row r="53" spans="1:23" ht="13.5" thickBot="1" x14ac:dyDescent="0.45">
      <c r="A53" s="154"/>
      <c r="B53" s="157"/>
      <c r="C53" s="160"/>
      <c r="D53" s="140"/>
      <c r="E53" s="141"/>
      <c r="F53" s="248"/>
      <c r="G53" s="249"/>
      <c r="H53" s="150"/>
      <c r="I53" s="151"/>
      <c r="J53" s="252"/>
      <c r="K53" s="253"/>
      <c r="L53" s="174" t="s">
        <v>4</v>
      </c>
      <c r="M53" s="175"/>
      <c r="N53" s="254" t="s">
        <v>5</v>
      </c>
      <c r="O53" s="255"/>
      <c r="P53" s="171"/>
      <c r="Q53" s="172"/>
      <c r="R53" s="258"/>
      <c r="S53" s="253"/>
      <c r="T53" s="163"/>
      <c r="U53" s="164"/>
      <c r="V53" s="252"/>
      <c r="W53" s="253"/>
    </row>
    <row r="54" spans="1:23" ht="13.9" thickBot="1" x14ac:dyDescent="0.4">
      <c r="A54" s="8">
        <v>41821</v>
      </c>
      <c r="B54" s="68">
        <v>70</v>
      </c>
      <c r="C54" s="73">
        <v>15.75</v>
      </c>
      <c r="D54" s="112">
        <f>SUM(H54:U54)</f>
        <v>148.84</v>
      </c>
      <c r="E54" s="113"/>
      <c r="F54" s="236">
        <f>B54*C54</f>
        <v>1102.5</v>
      </c>
      <c r="G54" s="237"/>
      <c r="H54" s="238">
        <v>15.99</v>
      </c>
      <c r="I54" s="239"/>
      <c r="J54" s="232">
        <v>68.36</v>
      </c>
      <c r="K54" s="237"/>
      <c r="L54" s="220">
        <v>10</v>
      </c>
      <c r="M54" s="221"/>
      <c r="N54" s="232">
        <v>43.46</v>
      </c>
      <c r="O54" s="237"/>
      <c r="P54" s="220"/>
      <c r="Q54" s="221"/>
      <c r="R54" s="232"/>
      <c r="S54" s="237"/>
      <c r="T54" s="220">
        <v>11.03</v>
      </c>
      <c r="U54" s="221"/>
      <c r="V54" s="228">
        <f>F54-D54</f>
        <v>953.66</v>
      </c>
      <c r="W54" s="229"/>
    </row>
    <row r="55" spans="1:23" ht="13.15" thickBot="1" x14ac:dyDescent="0.4">
      <c r="A55" s="4"/>
      <c r="B55" s="1"/>
      <c r="C55" s="1"/>
      <c r="D55" s="124"/>
      <c r="E55" s="125"/>
      <c r="F55" s="242"/>
      <c r="G55" s="243"/>
      <c r="H55" s="127"/>
      <c r="I55" s="128"/>
      <c r="J55" s="240"/>
      <c r="K55" s="243"/>
      <c r="L55" s="116"/>
      <c r="M55" s="117"/>
      <c r="N55" s="240"/>
      <c r="O55" s="243"/>
      <c r="P55" s="190"/>
      <c r="Q55" s="210"/>
      <c r="R55" s="240"/>
      <c r="S55" s="243"/>
      <c r="T55" s="116"/>
      <c r="U55" s="117"/>
      <c r="V55" s="240"/>
      <c r="W55" s="241"/>
    </row>
    <row r="56" spans="1:23" ht="13.15" thickBot="1" x14ac:dyDescent="0.4">
      <c r="A56" s="4"/>
      <c r="B56" s="1"/>
      <c r="C56" s="1"/>
      <c r="D56" s="124"/>
      <c r="E56" s="125"/>
      <c r="F56" s="242"/>
      <c r="G56" s="243"/>
      <c r="H56" s="127"/>
      <c r="I56" s="128"/>
      <c r="J56" s="240"/>
      <c r="K56" s="243"/>
      <c r="L56" s="116"/>
      <c r="M56" s="117"/>
      <c r="N56" s="240"/>
      <c r="O56" s="243"/>
      <c r="P56" s="190"/>
      <c r="Q56" s="210"/>
      <c r="R56" s="240"/>
      <c r="S56" s="243"/>
      <c r="T56" s="116"/>
      <c r="U56" s="117"/>
      <c r="V56" s="240"/>
      <c r="W56" s="241"/>
    </row>
    <row r="57" spans="1:23" ht="13.15" thickBot="1" x14ac:dyDescent="0.4">
      <c r="A57" s="4"/>
      <c r="B57" s="1"/>
      <c r="C57" s="1"/>
      <c r="D57" s="124"/>
      <c r="E57" s="125"/>
      <c r="F57" s="242"/>
      <c r="G57" s="243"/>
      <c r="H57" s="127"/>
      <c r="I57" s="128"/>
      <c r="J57" s="240"/>
      <c r="K57" s="243"/>
      <c r="L57" s="116"/>
      <c r="M57" s="117"/>
      <c r="N57" s="240"/>
      <c r="O57" s="243"/>
      <c r="P57" s="190"/>
      <c r="Q57" s="210"/>
      <c r="R57" s="240"/>
      <c r="S57" s="243"/>
      <c r="T57" s="116"/>
      <c r="U57" s="117"/>
      <c r="V57" s="240"/>
      <c r="W57" s="241"/>
    </row>
    <row r="58" spans="1:23" ht="13.15" thickBot="1" x14ac:dyDescent="0.4">
      <c r="A58" s="5"/>
      <c r="B58" s="3"/>
      <c r="C58" s="3"/>
      <c r="D58" s="124"/>
      <c r="E58" s="125"/>
      <c r="F58" s="242"/>
      <c r="G58" s="243"/>
      <c r="H58" s="127"/>
      <c r="I58" s="128"/>
      <c r="J58" s="240"/>
      <c r="K58" s="243"/>
      <c r="L58" s="116"/>
      <c r="M58" s="117"/>
      <c r="N58" s="240"/>
      <c r="O58" s="243"/>
      <c r="P58" s="190"/>
      <c r="Q58" s="210"/>
      <c r="R58" s="240"/>
      <c r="S58" s="243"/>
      <c r="T58" s="116"/>
      <c r="U58" s="117"/>
      <c r="V58" s="240"/>
      <c r="W58" s="241"/>
    </row>
    <row r="59" spans="1:23" ht="13.5" thickBot="1" x14ac:dyDescent="0.45">
      <c r="A59" s="16" t="s">
        <v>14</v>
      </c>
      <c r="B59" s="15"/>
      <c r="C59" s="15"/>
      <c r="D59" s="118">
        <f>SUM(D54:E58)</f>
        <v>148.84</v>
      </c>
      <c r="E59" s="119"/>
      <c r="F59" s="118">
        <f>SUM(F54:G58)</f>
        <v>1102.5</v>
      </c>
      <c r="G59" s="119"/>
      <c r="H59" s="118">
        <f>SUM(H54:I58)</f>
        <v>15.99</v>
      </c>
      <c r="I59" s="119"/>
      <c r="J59" s="118">
        <f>SUM(J54:K58)</f>
        <v>68.36</v>
      </c>
      <c r="K59" s="119"/>
      <c r="L59" s="118">
        <f>SUM(L54:M58)</f>
        <v>10</v>
      </c>
      <c r="M59" s="119"/>
      <c r="N59" s="118">
        <f>SUM(N54:O58)</f>
        <v>43.46</v>
      </c>
      <c r="O59" s="119"/>
      <c r="P59" s="118">
        <f>SUM(P54:Q58)</f>
        <v>0</v>
      </c>
      <c r="Q59" s="119"/>
      <c r="R59" s="118">
        <f>SUM(R54:S58)</f>
        <v>0</v>
      </c>
      <c r="S59" s="119"/>
      <c r="T59" s="118">
        <f>SUM(T54:U58)</f>
        <v>11.03</v>
      </c>
      <c r="U59" s="119"/>
      <c r="V59" s="118">
        <f>SUM(V54:W58)</f>
        <v>953.66</v>
      </c>
      <c r="W59" s="119"/>
    </row>
    <row r="60" spans="1:23" ht="13.15" thickBot="1" x14ac:dyDescent="0.4">
      <c r="A60" s="25">
        <v>41852</v>
      </c>
      <c r="B60" s="39"/>
      <c r="C60" s="72"/>
      <c r="D60" s="112">
        <f>SUM(H60:U60)</f>
        <v>0</v>
      </c>
      <c r="E60" s="113"/>
      <c r="F60" s="230"/>
      <c r="G60" s="231"/>
      <c r="H60" s="116"/>
      <c r="I60" s="117"/>
      <c r="J60" s="228"/>
      <c r="K60" s="231"/>
      <c r="L60" s="190"/>
      <c r="M60" s="191"/>
      <c r="N60" s="228"/>
      <c r="O60" s="231"/>
      <c r="P60" s="190"/>
      <c r="Q60" s="191"/>
      <c r="R60" s="228"/>
      <c r="S60" s="231"/>
      <c r="T60" s="190"/>
      <c r="U60" s="191"/>
      <c r="V60" s="228">
        <f>F60-D60</f>
        <v>0</v>
      </c>
      <c r="W60" s="229"/>
    </row>
    <row r="61" spans="1:23" ht="13.15" thickBot="1" x14ac:dyDescent="0.4">
      <c r="A61" s="4"/>
      <c r="B61" s="1"/>
      <c r="C61" s="1"/>
      <c r="D61" s="112"/>
      <c r="E61" s="113"/>
      <c r="F61" s="230"/>
      <c r="G61" s="231"/>
      <c r="H61" s="116"/>
      <c r="I61" s="117"/>
      <c r="J61" s="228"/>
      <c r="K61" s="231"/>
      <c r="L61" s="116"/>
      <c r="M61" s="117"/>
      <c r="N61" s="228"/>
      <c r="O61" s="231"/>
      <c r="P61" s="116"/>
      <c r="Q61" s="211"/>
      <c r="R61" s="228"/>
      <c r="S61" s="231"/>
      <c r="T61" s="116"/>
      <c r="U61" s="117"/>
      <c r="V61" s="228"/>
      <c r="W61" s="229"/>
    </row>
    <row r="62" spans="1:23" ht="13.15" thickBot="1" x14ac:dyDescent="0.4">
      <c r="A62" s="4"/>
      <c r="B62" s="1"/>
      <c r="C62" s="1"/>
      <c r="D62" s="112"/>
      <c r="E62" s="113"/>
      <c r="F62" s="230"/>
      <c r="G62" s="231"/>
      <c r="H62" s="116"/>
      <c r="I62" s="117"/>
      <c r="J62" s="228"/>
      <c r="K62" s="231"/>
      <c r="L62" s="116"/>
      <c r="M62" s="117"/>
      <c r="N62" s="228"/>
      <c r="O62" s="231"/>
      <c r="P62" s="116"/>
      <c r="Q62" s="211"/>
      <c r="R62" s="228"/>
      <c r="S62" s="231"/>
      <c r="T62" s="116"/>
      <c r="U62" s="117"/>
      <c r="V62" s="228"/>
      <c r="W62" s="229"/>
    </row>
    <row r="63" spans="1:23" ht="13.15" thickBot="1" x14ac:dyDescent="0.4">
      <c r="A63" s="4"/>
      <c r="B63" s="1"/>
      <c r="C63" s="1"/>
      <c r="D63" s="112"/>
      <c r="E63" s="113"/>
      <c r="F63" s="230"/>
      <c r="G63" s="231"/>
      <c r="H63" s="116"/>
      <c r="I63" s="117"/>
      <c r="J63" s="228"/>
      <c r="K63" s="231"/>
      <c r="L63" s="116"/>
      <c r="M63" s="117"/>
      <c r="N63" s="228"/>
      <c r="O63" s="231"/>
      <c r="P63" s="116"/>
      <c r="Q63" s="211"/>
      <c r="R63" s="228"/>
      <c r="S63" s="231"/>
      <c r="T63" s="116"/>
      <c r="U63" s="117"/>
      <c r="V63" s="228"/>
      <c r="W63" s="229"/>
    </row>
    <row r="64" spans="1:23" ht="13.15" thickBot="1" x14ac:dyDescent="0.4">
      <c r="A64" s="5"/>
      <c r="B64" s="3"/>
      <c r="C64" s="3"/>
      <c r="D64" s="112"/>
      <c r="E64" s="113"/>
      <c r="F64" s="230"/>
      <c r="G64" s="231"/>
      <c r="H64" s="116"/>
      <c r="I64" s="117"/>
      <c r="J64" s="228"/>
      <c r="K64" s="231"/>
      <c r="L64" s="116"/>
      <c r="M64" s="117"/>
      <c r="N64" s="228"/>
      <c r="O64" s="231"/>
      <c r="P64" s="116"/>
      <c r="Q64" s="211"/>
      <c r="R64" s="228"/>
      <c r="S64" s="231"/>
      <c r="T64" s="116"/>
      <c r="U64" s="117"/>
      <c r="V64" s="228"/>
      <c r="W64" s="229"/>
    </row>
    <row r="65" spans="1:25" ht="13.5" thickBot="1" x14ac:dyDescent="0.45">
      <c r="A65" s="17" t="s">
        <v>14</v>
      </c>
      <c r="B65" s="18"/>
      <c r="C65" s="18"/>
      <c r="D65" s="104">
        <f>SUM(D60:E63)</f>
        <v>0</v>
      </c>
      <c r="E65" s="105"/>
      <c r="F65" s="104">
        <f>SUM(F60:G63)</f>
        <v>0</v>
      </c>
      <c r="G65" s="105"/>
      <c r="H65" s="104">
        <f>SUM(H60:I63)</f>
        <v>0</v>
      </c>
      <c r="I65" s="105"/>
      <c r="J65" s="104">
        <f>SUM(J60:K63)</f>
        <v>0</v>
      </c>
      <c r="K65" s="105"/>
      <c r="L65" s="104">
        <f>SUM(L60:M63)</f>
        <v>0</v>
      </c>
      <c r="M65" s="105"/>
      <c r="N65" s="104">
        <f>SUM(N60:O63)</f>
        <v>0</v>
      </c>
      <c r="O65" s="105"/>
      <c r="P65" s="104">
        <f>SUM(P60:Q63)</f>
        <v>0</v>
      </c>
      <c r="Q65" s="105"/>
      <c r="R65" s="104">
        <f>SUM(R60:S63)</f>
        <v>0</v>
      </c>
      <c r="S65" s="105"/>
      <c r="T65" s="104">
        <f>SUM(T60:U63)</f>
        <v>0</v>
      </c>
      <c r="U65" s="105"/>
      <c r="V65" s="104">
        <f>SUM(V60:W63)</f>
        <v>0</v>
      </c>
      <c r="W65" s="105"/>
    </row>
    <row r="66" spans="1:25" ht="13.15" thickBot="1" x14ac:dyDescent="0.4">
      <c r="A66" s="34">
        <v>41883</v>
      </c>
      <c r="B66" s="70"/>
      <c r="C66" s="35"/>
      <c r="D66" s="112">
        <f>SUM(H66:U66)</f>
        <v>0</v>
      </c>
      <c r="E66" s="113"/>
      <c r="F66" s="230"/>
      <c r="G66" s="231"/>
      <c r="H66" s="116"/>
      <c r="I66" s="117"/>
      <c r="J66" s="228"/>
      <c r="K66" s="231"/>
      <c r="L66" s="116"/>
      <c r="M66" s="117"/>
      <c r="N66" s="228"/>
      <c r="O66" s="231"/>
      <c r="P66" s="116"/>
      <c r="Q66" s="117"/>
      <c r="R66" s="228"/>
      <c r="S66" s="231"/>
      <c r="T66" s="116"/>
      <c r="U66" s="117"/>
      <c r="V66" s="228">
        <f>F66-D66</f>
        <v>0</v>
      </c>
      <c r="W66" s="229"/>
      <c r="Y66" s="71"/>
    </row>
    <row r="67" spans="1:25" ht="13.15" thickBot="1" x14ac:dyDescent="0.4">
      <c r="A67" s="4"/>
      <c r="B67" s="1"/>
      <c r="C67" s="1"/>
      <c r="D67" s="112"/>
      <c r="E67" s="113"/>
      <c r="F67" s="259"/>
      <c r="G67" s="260"/>
      <c r="H67" s="116"/>
      <c r="I67" s="117"/>
      <c r="J67" s="228"/>
      <c r="K67" s="231"/>
      <c r="L67" s="116"/>
      <c r="M67" s="117"/>
      <c r="N67" s="228"/>
      <c r="O67" s="231"/>
      <c r="P67" s="116"/>
      <c r="Q67" s="117"/>
      <c r="R67" s="228"/>
      <c r="S67" s="231"/>
      <c r="T67" s="116"/>
      <c r="U67" s="117"/>
      <c r="V67" s="228"/>
      <c r="W67" s="229"/>
      <c r="Y67" s="71"/>
    </row>
    <row r="68" spans="1:25" ht="13.15" thickBot="1" x14ac:dyDescent="0.4">
      <c r="A68" s="4"/>
      <c r="B68" s="1"/>
      <c r="C68" s="1"/>
      <c r="D68" s="112"/>
      <c r="E68" s="113"/>
      <c r="F68" s="230"/>
      <c r="G68" s="231"/>
      <c r="H68" s="116"/>
      <c r="I68" s="117"/>
      <c r="J68" s="228"/>
      <c r="K68" s="231"/>
      <c r="L68" s="116"/>
      <c r="M68" s="117"/>
      <c r="N68" s="228"/>
      <c r="O68" s="231"/>
      <c r="P68" s="116"/>
      <c r="Q68" s="117"/>
      <c r="R68" s="228"/>
      <c r="S68" s="231"/>
      <c r="T68" s="116"/>
      <c r="U68" s="117"/>
      <c r="V68" s="228"/>
      <c r="W68" s="229"/>
    </row>
    <row r="69" spans="1:25" ht="13.15" thickBot="1" x14ac:dyDescent="0.4">
      <c r="A69" s="4"/>
      <c r="B69" s="1"/>
      <c r="C69" s="1"/>
      <c r="D69" s="112"/>
      <c r="E69" s="113"/>
      <c r="F69" s="230"/>
      <c r="G69" s="231"/>
      <c r="H69" s="116"/>
      <c r="I69" s="117"/>
      <c r="J69" s="228"/>
      <c r="K69" s="231"/>
      <c r="L69" s="116"/>
      <c r="M69" s="117"/>
      <c r="N69" s="228"/>
      <c r="O69" s="231"/>
      <c r="P69" s="116"/>
      <c r="Q69" s="117"/>
      <c r="R69" s="228"/>
      <c r="S69" s="231"/>
      <c r="T69" s="116"/>
      <c r="U69" s="117"/>
      <c r="V69" s="228"/>
      <c r="W69" s="229"/>
    </row>
    <row r="70" spans="1:25" ht="13.15" thickBot="1" x14ac:dyDescent="0.4">
      <c r="A70" s="5"/>
      <c r="B70" s="3"/>
      <c r="C70" s="3"/>
      <c r="D70" s="112"/>
      <c r="E70" s="113"/>
      <c r="F70" s="230"/>
      <c r="G70" s="231"/>
      <c r="H70" s="116"/>
      <c r="I70" s="117"/>
      <c r="J70" s="228"/>
      <c r="K70" s="231"/>
      <c r="L70" s="116"/>
      <c r="M70" s="117"/>
      <c r="N70" s="228"/>
      <c r="O70" s="231"/>
      <c r="P70" s="116"/>
      <c r="Q70" s="117"/>
      <c r="R70" s="228"/>
      <c r="S70" s="231"/>
      <c r="T70" s="116"/>
      <c r="U70" s="117"/>
      <c r="V70" s="228"/>
      <c r="W70" s="229"/>
    </row>
    <row r="71" spans="1:25" ht="13.5" thickBot="1" x14ac:dyDescent="0.45">
      <c r="A71" s="17" t="s">
        <v>14</v>
      </c>
      <c r="B71" s="18"/>
      <c r="C71" s="18"/>
      <c r="D71" s="104">
        <f>SUM(D66:E70)</f>
        <v>0</v>
      </c>
      <c r="E71" s="105"/>
      <c r="F71" s="104">
        <f>SUM(F66:G70)</f>
        <v>0</v>
      </c>
      <c r="G71" s="105"/>
      <c r="H71" s="104">
        <f>SUM(H66:I70)</f>
        <v>0</v>
      </c>
      <c r="I71" s="105"/>
      <c r="J71" s="104">
        <f>SUM(J66:K70)</f>
        <v>0</v>
      </c>
      <c r="K71" s="105"/>
      <c r="L71" s="104">
        <f>SUM(L66:M70)</f>
        <v>0</v>
      </c>
      <c r="M71" s="105"/>
      <c r="N71" s="104">
        <f>SUM(N66:O70)</f>
        <v>0</v>
      </c>
      <c r="O71" s="105"/>
      <c r="P71" s="104">
        <f>SUM(P66:Q70)</f>
        <v>0</v>
      </c>
      <c r="Q71" s="105"/>
      <c r="R71" s="104">
        <f>SUM(R66:S70)</f>
        <v>0</v>
      </c>
      <c r="S71" s="105"/>
      <c r="T71" s="104">
        <f>SUM(T66:U70)</f>
        <v>0</v>
      </c>
      <c r="U71" s="105"/>
      <c r="V71" s="104">
        <f>SUM(V66:W70)</f>
        <v>0</v>
      </c>
      <c r="W71" s="105"/>
    </row>
    <row r="72" spans="1:25" ht="13.15" thickBot="1" x14ac:dyDescent="0.4">
      <c r="A72" s="19" t="s">
        <v>18</v>
      </c>
      <c r="B72" s="20"/>
      <c r="C72" s="20"/>
      <c r="D72" s="129">
        <f>D71+D65+D59</f>
        <v>148.84</v>
      </c>
      <c r="E72" s="130"/>
      <c r="F72" s="129">
        <f>F71+F65+F59</f>
        <v>1102.5</v>
      </c>
      <c r="G72" s="130"/>
      <c r="H72" s="129">
        <f>H71+H65+H59</f>
        <v>15.99</v>
      </c>
      <c r="I72" s="130"/>
      <c r="J72" s="129">
        <f>J71+J65+J59</f>
        <v>68.36</v>
      </c>
      <c r="K72" s="130"/>
      <c r="L72" s="129">
        <f>L71+L65+L59</f>
        <v>10</v>
      </c>
      <c r="M72" s="130"/>
      <c r="N72" s="129">
        <f>N71+N65+N59</f>
        <v>43.46</v>
      </c>
      <c r="O72" s="130"/>
      <c r="P72" s="129">
        <f>P71+P65+P59</f>
        <v>0</v>
      </c>
      <c r="Q72" s="130"/>
      <c r="R72" s="129">
        <f>R71+R65+R59</f>
        <v>0</v>
      </c>
      <c r="S72" s="130"/>
      <c r="T72" s="129">
        <f>T71+T65+T59</f>
        <v>11.03</v>
      </c>
      <c r="U72" s="130"/>
      <c r="V72" s="129">
        <f>V71+V65+V59</f>
        <v>953.66</v>
      </c>
      <c r="W72" s="130"/>
    </row>
    <row r="73" spans="1:25" ht="13.5" thickTop="1" thickBot="1" x14ac:dyDescent="0.4">
      <c r="A73" s="8">
        <v>41913</v>
      </c>
      <c r="B73" s="36"/>
      <c r="C73" s="73"/>
      <c r="D73" s="112">
        <f>SUM(H73:U73)</f>
        <v>0</v>
      </c>
      <c r="E73" s="113"/>
      <c r="F73" s="230"/>
      <c r="G73" s="231"/>
      <c r="H73" s="116"/>
      <c r="I73" s="117"/>
      <c r="J73" s="228"/>
      <c r="K73" s="231"/>
      <c r="L73" s="116"/>
      <c r="M73" s="117"/>
      <c r="N73" s="228"/>
      <c r="O73" s="231"/>
      <c r="P73" s="116"/>
      <c r="Q73" s="117"/>
      <c r="R73" s="228"/>
      <c r="S73" s="231"/>
      <c r="T73" s="116"/>
      <c r="U73" s="117"/>
      <c r="V73" s="228">
        <f>F73-D73</f>
        <v>0</v>
      </c>
      <c r="W73" s="229"/>
    </row>
    <row r="74" spans="1:25" ht="13.5" thickTop="1" thickBot="1" x14ac:dyDescent="0.4">
      <c r="A74" s="4"/>
      <c r="B74" s="1"/>
      <c r="C74" s="1"/>
      <c r="D74" s="124"/>
      <c r="E74" s="125"/>
      <c r="F74" s="242"/>
      <c r="G74" s="243"/>
      <c r="H74" s="127"/>
      <c r="I74" s="128"/>
      <c r="J74" s="240"/>
      <c r="K74" s="243"/>
      <c r="L74" s="116"/>
      <c r="M74" s="117"/>
      <c r="N74" s="240"/>
      <c r="O74" s="243"/>
      <c r="P74" s="218"/>
      <c r="Q74" s="219"/>
      <c r="R74" s="240"/>
      <c r="S74" s="243"/>
      <c r="T74" s="116"/>
      <c r="U74" s="117"/>
      <c r="V74" s="240"/>
      <c r="W74" s="241"/>
    </row>
    <row r="75" spans="1:25" ht="13.5" thickTop="1" thickBot="1" x14ac:dyDescent="0.4">
      <c r="A75" s="4"/>
      <c r="B75" s="1"/>
      <c r="C75" s="1"/>
      <c r="D75" s="124"/>
      <c r="E75" s="125"/>
      <c r="F75" s="242"/>
      <c r="G75" s="243"/>
      <c r="H75" s="127"/>
      <c r="I75" s="128"/>
      <c r="J75" s="240"/>
      <c r="K75" s="243"/>
      <c r="L75" s="116"/>
      <c r="M75" s="117"/>
      <c r="N75" s="240"/>
      <c r="O75" s="243"/>
      <c r="P75" s="218"/>
      <c r="Q75" s="219"/>
      <c r="R75" s="240"/>
      <c r="S75" s="243"/>
      <c r="T75" s="116"/>
      <c r="U75" s="117"/>
      <c r="V75" s="240"/>
      <c r="W75" s="241"/>
    </row>
    <row r="76" spans="1:25" ht="13.5" thickTop="1" thickBot="1" x14ac:dyDescent="0.4">
      <c r="A76" s="4"/>
      <c r="B76" s="1"/>
      <c r="C76" s="1"/>
      <c r="D76" s="124"/>
      <c r="E76" s="125"/>
      <c r="F76" s="242"/>
      <c r="G76" s="243"/>
      <c r="H76" s="127"/>
      <c r="I76" s="128"/>
      <c r="J76" s="240"/>
      <c r="K76" s="243"/>
      <c r="L76" s="116"/>
      <c r="M76" s="117"/>
      <c r="N76" s="240"/>
      <c r="O76" s="243"/>
      <c r="P76" s="218"/>
      <c r="Q76" s="219"/>
      <c r="R76" s="240"/>
      <c r="S76" s="243"/>
      <c r="T76" s="116"/>
      <c r="U76" s="117"/>
      <c r="V76" s="240"/>
      <c r="W76" s="241"/>
    </row>
    <row r="77" spans="1:25" ht="13.5" thickTop="1" thickBot="1" x14ac:dyDescent="0.4">
      <c r="A77" s="5"/>
      <c r="B77" s="3"/>
      <c r="C77" s="3"/>
      <c r="D77" s="124"/>
      <c r="E77" s="125"/>
      <c r="F77" s="242"/>
      <c r="G77" s="243"/>
      <c r="H77" s="127"/>
      <c r="I77" s="128"/>
      <c r="J77" s="240"/>
      <c r="K77" s="243"/>
      <c r="L77" s="116"/>
      <c r="M77" s="117"/>
      <c r="N77" s="240"/>
      <c r="O77" s="243"/>
      <c r="P77" s="218"/>
      <c r="Q77" s="219"/>
      <c r="R77" s="240"/>
      <c r="S77" s="243"/>
      <c r="T77" s="116"/>
      <c r="U77" s="117"/>
      <c r="V77" s="240"/>
      <c r="W77" s="241"/>
    </row>
    <row r="78" spans="1:25" ht="13.5" thickBot="1" x14ac:dyDescent="0.45">
      <c r="A78" s="17" t="s">
        <v>14</v>
      </c>
      <c r="B78" s="18"/>
      <c r="C78" s="18"/>
      <c r="D78" s="118">
        <f>SUM(D73:E77)</f>
        <v>0</v>
      </c>
      <c r="E78" s="119"/>
      <c r="F78" s="118">
        <f>SUM(F73:G77)</f>
        <v>0</v>
      </c>
      <c r="G78" s="119"/>
      <c r="H78" s="118">
        <f>SUM(H73:I77)</f>
        <v>0</v>
      </c>
      <c r="I78" s="119"/>
      <c r="J78" s="118">
        <f>SUM(J73:K77)</f>
        <v>0</v>
      </c>
      <c r="K78" s="119"/>
      <c r="L78" s="118">
        <f>SUM(L73:M77)</f>
        <v>0</v>
      </c>
      <c r="M78" s="119"/>
      <c r="N78" s="118">
        <f>SUM(N73:O77)</f>
        <v>0</v>
      </c>
      <c r="O78" s="119"/>
      <c r="P78" s="118">
        <f>SUM(P73:Q77)</f>
        <v>0</v>
      </c>
      <c r="Q78" s="119"/>
      <c r="R78" s="118">
        <f>SUM(R73:S77)</f>
        <v>0</v>
      </c>
      <c r="S78" s="119"/>
      <c r="T78" s="118">
        <f>SUM(T73:U77)</f>
        <v>0</v>
      </c>
      <c r="U78" s="119"/>
      <c r="V78" s="118">
        <f>SUM(V73:W77)</f>
        <v>0</v>
      </c>
      <c r="W78" s="119"/>
    </row>
    <row r="79" spans="1:25" ht="13.15" thickBot="1" x14ac:dyDescent="0.4">
      <c r="A79" s="25">
        <v>41944</v>
      </c>
      <c r="B79" s="39"/>
      <c r="C79" s="72"/>
      <c r="D79" s="112">
        <f>SUM(H79:U79)</f>
        <v>0</v>
      </c>
      <c r="E79" s="113"/>
      <c r="F79" s="230"/>
      <c r="G79" s="231"/>
      <c r="H79" s="116"/>
      <c r="I79" s="117"/>
      <c r="J79" s="228"/>
      <c r="K79" s="231"/>
      <c r="L79" s="116"/>
      <c r="M79" s="117"/>
      <c r="N79" s="228"/>
      <c r="O79" s="231"/>
      <c r="P79" s="116"/>
      <c r="Q79" s="117"/>
      <c r="R79" s="228"/>
      <c r="S79" s="231"/>
      <c r="T79" s="116"/>
      <c r="U79" s="117"/>
      <c r="V79" s="228">
        <f>F79-D79</f>
        <v>0</v>
      </c>
      <c r="W79" s="229"/>
    </row>
    <row r="80" spans="1:25" ht="13.15" thickBot="1" x14ac:dyDescent="0.4">
      <c r="A80" s="4"/>
      <c r="B80" s="1"/>
      <c r="C80" s="1"/>
      <c r="D80" s="112"/>
      <c r="E80" s="113"/>
      <c r="F80" s="230"/>
      <c r="G80" s="231"/>
      <c r="H80" s="116"/>
      <c r="I80" s="117"/>
      <c r="J80" s="228"/>
      <c r="K80" s="231"/>
      <c r="L80" s="116"/>
      <c r="M80" s="117"/>
      <c r="N80" s="228"/>
      <c r="O80" s="231"/>
      <c r="P80" s="116"/>
      <c r="Q80" s="211"/>
      <c r="R80" s="228"/>
      <c r="S80" s="231"/>
      <c r="T80" s="116"/>
      <c r="U80" s="117"/>
      <c r="V80" s="228"/>
      <c r="W80" s="229"/>
    </row>
    <row r="81" spans="1:23" ht="13.15" thickBot="1" x14ac:dyDescent="0.4">
      <c r="A81" s="4"/>
      <c r="B81" s="1"/>
      <c r="C81" s="1"/>
      <c r="D81" s="112"/>
      <c r="E81" s="113"/>
      <c r="F81" s="230"/>
      <c r="G81" s="231"/>
      <c r="H81" s="116"/>
      <c r="I81" s="117"/>
      <c r="J81" s="228"/>
      <c r="K81" s="231"/>
      <c r="L81" s="116"/>
      <c r="M81" s="117"/>
      <c r="N81" s="228"/>
      <c r="O81" s="231"/>
      <c r="P81" s="116"/>
      <c r="Q81" s="211"/>
      <c r="R81" s="228"/>
      <c r="S81" s="231"/>
      <c r="T81" s="116"/>
      <c r="U81" s="117"/>
      <c r="V81" s="228"/>
      <c r="W81" s="229"/>
    </row>
    <row r="82" spans="1:23" ht="13.15" thickBot="1" x14ac:dyDescent="0.4">
      <c r="A82" s="4"/>
      <c r="B82" s="1"/>
      <c r="C82" s="1"/>
      <c r="D82" s="112"/>
      <c r="E82" s="113"/>
      <c r="F82" s="230"/>
      <c r="G82" s="231"/>
      <c r="H82" s="116"/>
      <c r="I82" s="117"/>
      <c r="J82" s="228"/>
      <c r="K82" s="231"/>
      <c r="L82" s="116"/>
      <c r="M82" s="117"/>
      <c r="N82" s="228"/>
      <c r="O82" s="231"/>
      <c r="P82" s="116"/>
      <c r="Q82" s="211"/>
      <c r="R82" s="228"/>
      <c r="S82" s="231"/>
      <c r="T82" s="116"/>
      <c r="U82" s="117"/>
      <c r="V82" s="228"/>
      <c r="W82" s="229"/>
    </row>
    <row r="83" spans="1:23" ht="13.15" thickBot="1" x14ac:dyDescent="0.4">
      <c r="A83" s="5"/>
      <c r="B83" s="3"/>
      <c r="C83" s="3"/>
      <c r="D83" s="112"/>
      <c r="E83" s="113"/>
      <c r="F83" s="230"/>
      <c r="G83" s="231"/>
      <c r="H83" s="116"/>
      <c r="I83" s="117"/>
      <c r="J83" s="228"/>
      <c r="K83" s="231"/>
      <c r="L83" s="116"/>
      <c r="M83" s="117"/>
      <c r="N83" s="228"/>
      <c r="O83" s="231"/>
      <c r="P83" s="116"/>
      <c r="Q83" s="211"/>
      <c r="R83" s="228"/>
      <c r="S83" s="231"/>
      <c r="T83" s="116"/>
      <c r="U83" s="117"/>
      <c r="V83" s="228"/>
      <c r="W83" s="229"/>
    </row>
    <row r="84" spans="1:23" ht="13.5" thickBot="1" x14ac:dyDescent="0.45">
      <c r="A84" s="17" t="s">
        <v>14</v>
      </c>
      <c r="B84" s="18"/>
      <c r="C84" s="18"/>
      <c r="D84" s="104">
        <f>SUM(D79)</f>
        <v>0</v>
      </c>
      <c r="E84" s="105"/>
      <c r="F84" s="104">
        <f>SUM(F79)</f>
        <v>0</v>
      </c>
      <c r="G84" s="105"/>
      <c r="H84" s="104">
        <f>SUM(H79)</f>
        <v>0</v>
      </c>
      <c r="I84" s="105"/>
      <c r="J84" s="104">
        <f>SUM(J79)</f>
        <v>0</v>
      </c>
      <c r="K84" s="105"/>
      <c r="L84" s="104">
        <f>SUM(L79)</f>
        <v>0</v>
      </c>
      <c r="M84" s="105"/>
      <c r="N84" s="104">
        <f>SUM(N79)</f>
        <v>0</v>
      </c>
      <c r="O84" s="105"/>
      <c r="P84" s="104">
        <f>SUM(P79)</f>
        <v>0</v>
      </c>
      <c r="Q84" s="105"/>
      <c r="R84" s="104">
        <f>SUM(R79)</f>
        <v>0</v>
      </c>
      <c r="S84" s="105"/>
      <c r="T84" s="104">
        <f>SUM(T79)</f>
        <v>0</v>
      </c>
      <c r="U84" s="105"/>
      <c r="V84" s="104">
        <f>SUM(V79)</f>
        <v>0</v>
      </c>
      <c r="W84" s="105"/>
    </row>
    <row r="85" spans="1:23" ht="13.15" thickBot="1" x14ac:dyDescent="0.4">
      <c r="A85" s="25">
        <v>41974</v>
      </c>
      <c r="B85" s="50"/>
      <c r="C85" s="72"/>
      <c r="D85" s="112">
        <f>SUM(H85:U85)</f>
        <v>0</v>
      </c>
      <c r="E85" s="113"/>
      <c r="F85" s="230"/>
      <c r="G85" s="231"/>
      <c r="H85" s="116"/>
      <c r="I85" s="117"/>
      <c r="J85" s="228"/>
      <c r="K85" s="231"/>
      <c r="L85" s="116"/>
      <c r="M85" s="117"/>
      <c r="N85" s="228"/>
      <c r="O85" s="231"/>
      <c r="P85" s="116"/>
      <c r="Q85" s="117"/>
      <c r="R85" s="228"/>
      <c r="S85" s="231"/>
      <c r="T85" s="116"/>
      <c r="U85" s="117"/>
      <c r="V85" s="228">
        <f>F85-D85</f>
        <v>0</v>
      </c>
      <c r="W85" s="229"/>
    </row>
    <row r="86" spans="1:23" ht="13.15" thickBot="1" x14ac:dyDescent="0.4">
      <c r="A86" s="4"/>
      <c r="B86" s="1"/>
      <c r="C86" s="1"/>
      <c r="D86" s="112"/>
      <c r="E86" s="113"/>
      <c r="F86" s="230"/>
      <c r="G86" s="231"/>
      <c r="H86" s="116"/>
      <c r="I86" s="117"/>
      <c r="J86" s="228"/>
      <c r="K86" s="231"/>
      <c r="L86" s="116"/>
      <c r="M86" s="117"/>
      <c r="N86" s="228"/>
      <c r="O86" s="231"/>
      <c r="P86" s="116"/>
      <c r="Q86" s="117"/>
      <c r="R86" s="228"/>
      <c r="S86" s="231"/>
      <c r="T86" s="116"/>
      <c r="U86" s="117"/>
      <c r="V86" s="228"/>
      <c r="W86" s="229"/>
    </row>
    <row r="87" spans="1:23" ht="13.15" thickBot="1" x14ac:dyDescent="0.4">
      <c r="A87" s="4"/>
      <c r="B87" s="1"/>
      <c r="C87" s="1"/>
      <c r="D87" s="112"/>
      <c r="E87" s="113"/>
      <c r="F87" s="230"/>
      <c r="G87" s="231"/>
      <c r="H87" s="116"/>
      <c r="I87" s="117"/>
      <c r="J87" s="228"/>
      <c r="K87" s="231"/>
      <c r="L87" s="116"/>
      <c r="M87" s="117"/>
      <c r="N87" s="228"/>
      <c r="O87" s="231"/>
      <c r="P87" s="116"/>
      <c r="Q87" s="117"/>
      <c r="R87" s="228"/>
      <c r="S87" s="231"/>
      <c r="T87" s="116"/>
      <c r="U87" s="117"/>
      <c r="V87" s="228"/>
      <c r="W87" s="229"/>
    </row>
    <row r="88" spans="1:23" ht="13.15" thickBot="1" x14ac:dyDescent="0.4">
      <c r="A88" s="4"/>
      <c r="B88" s="1"/>
      <c r="C88" s="1"/>
      <c r="D88" s="112"/>
      <c r="E88" s="113"/>
      <c r="F88" s="230"/>
      <c r="G88" s="231"/>
      <c r="H88" s="116"/>
      <c r="I88" s="117"/>
      <c r="J88" s="228"/>
      <c r="K88" s="231"/>
      <c r="L88" s="116"/>
      <c r="M88" s="117"/>
      <c r="N88" s="228"/>
      <c r="O88" s="231"/>
      <c r="P88" s="116"/>
      <c r="Q88" s="117"/>
      <c r="R88" s="228"/>
      <c r="S88" s="231"/>
      <c r="T88" s="116"/>
      <c r="U88" s="117"/>
      <c r="V88" s="228"/>
      <c r="W88" s="229"/>
    </row>
    <row r="89" spans="1:23" ht="13.15" thickBot="1" x14ac:dyDescent="0.4">
      <c r="A89" s="5"/>
      <c r="B89" s="3"/>
      <c r="C89" s="3"/>
      <c r="D89" s="112"/>
      <c r="E89" s="113"/>
      <c r="F89" s="230"/>
      <c r="G89" s="231"/>
      <c r="H89" s="116"/>
      <c r="I89" s="117"/>
      <c r="J89" s="228"/>
      <c r="K89" s="231"/>
      <c r="L89" s="116"/>
      <c r="M89" s="117"/>
      <c r="N89" s="228"/>
      <c r="O89" s="231"/>
      <c r="P89" s="116"/>
      <c r="Q89" s="117"/>
      <c r="R89" s="228"/>
      <c r="S89" s="231"/>
      <c r="T89" s="116"/>
      <c r="U89" s="117"/>
      <c r="V89" s="228"/>
      <c r="W89" s="229"/>
    </row>
    <row r="90" spans="1:23" ht="13.15" thickBot="1" x14ac:dyDescent="0.4">
      <c r="A90" s="17" t="s">
        <v>14</v>
      </c>
      <c r="B90" s="18"/>
      <c r="C90" s="18"/>
      <c r="D90" s="192">
        <f>SUM(D85)</f>
        <v>0</v>
      </c>
      <c r="E90" s="193"/>
      <c r="F90" s="192">
        <f>SUM(F85)</f>
        <v>0</v>
      </c>
      <c r="G90" s="193"/>
      <c r="H90" s="192">
        <f>SUM(H85)</f>
        <v>0</v>
      </c>
      <c r="I90" s="193"/>
      <c r="J90" s="192">
        <f>SUM(J85)</f>
        <v>0</v>
      </c>
      <c r="K90" s="193"/>
      <c r="L90" s="192">
        <f>SUM(L85)</f>
        <v>0</v>
      </c>
      <c r="M90" s="193"/>
      <c r="N90" s="192">
        <f>SUM(N85)</f>
        <v>0</v>
      </c>
      <c r="O90" s="193"/>
      <c r="P90" s="192">
        <f>SUM(P85)</f>
        <v>0</v>
      </c>
      <c r="Q90" s="193"/>
      <c r="R90" s="192">
        <f>SUM(R85)</f>
        <v>0</v>
      </c>
      <c r="S90" s="193"/>
      <c r="T90" s="192">
        <f>SUM(T85)</f>
        <v>0</v>
      </c>
      <c r="U90" s="193"/>
      <c r="V90" s="192">
        <f>SUM(V85)</f>
        <v>0</v>
      </c>
      <c r="W90" s="193"/>
    </row>
    <row r="91" spans="1:23" ht="13.15" thickBot="1" x14ac:dyDescent="0.4">
      <c r="A91" s="19" t="s">
        <v>30</v>
      </c>
      <c r="B91" s="20"/>
      <c r="C91" s="20"/>
      <c r="D91" s="129">
        <f>D90+D84+D78</f>
        <v>0</v>
      </c>
      <c r="E91" s="130"/>
      <c r="F91" s="129">
        <f>F90+F84+F78</f>
        <v>0</v>
      </c>
      <c r="G91" s="130"/>
      <c r="H91" s="129">
        <f>H90+H84+H78</f>
        <v>0</v>
      </c>
      <c r="I91" s="130"/>
      <c r="J91" s="129">
        <f>J90+J84+J78</f>
        <v>0</v>
      </c>
      <c r="K91" s="130"/>
      <c r="L91" s="129">
        <f>L90+L84+L78</f>
        <v>0</v>
      </c>
      <c r="M91" s="130"/>
      <c r="N91" s="129">
        <f>N90+N84+N78</f>
        <v>0</v>
      </c>
      <c r="O91" s="130"/>
      <c r="P91" s="129">
        <f>P90+P84+P78</f>
        <v>0</v>
      </c>
      <c r="Q91" s="130"/>
      <c r="R91" s="129">
        <f>R90+R84+R78</f>
        <v>0</v>
      </c>
      <c r="S91" s="130"/>
      <c r="T91" s="129">
        <f>T90+T84+T78</f>
        <v>0</v>
      </c>
      <c r="U91" s="130"/>
      <c r="V91" s="129">
        <f>V90+V84+V78</f>
        <v>0</v>
      </c>
      <c r="W91" s="130"/>
    </row>
    <row r="92" spans="1:23" ht="13.5" thickTop="1" thickBot="1" x14ac:dyDescent="0.4">
      <c r="A92" s="21" t="s">
        <v>17</v>
      </c>
      <c r="B92" s="22"/>
      <c r="C92" s="22"/>
      <c r="D92" s="212">
        <f>D91+D72</f>
        <v>148.84</v>
      </c>
      <c r="E92" s="213"/>
      <c r="F92" s="212">
        <f>F91+F72</f>
        <v>1102.5</v>
      </c>
      <c r="G92" s="213"/>
      <c r="H92" s="212">
        <f>H91+H72</f>
        <v>15.99</v>
      </c>
      <c r="I92" s="213"/>
      <c r="J92" s="212">
        <f>J91+J72</f>
        <v>68.36</v>
      </c>
      <c r="K92" s="213"/>
      <c r="L92" s="212">
        <f>L91+L72</f>
        <v>10</v>
      </c>
      <c r="M92" s="213"/>
      <c r="N92" s="212">
        <f>N91+N72</f>
        <v>43.46</v>
      </c>
      <c r="O92" s="213"/>
      <c r="P92" s="212">
        <f>P91+P72</f>
        <v>0</v>
      </c>
      <c r="Q92" s="213"/>
      <c r="R92" s="212">
        <f>R91+R72</f>
        <v>0</v>
      </c>
      <c r="S92" s="213"/>
      <c r="T92" s="212">
        <f>T91+T72</f>
        <v>11.03</v>
      </c>
      <c r="U92" s="213"/>
      <c r="V92" s="212">
        <f>V91+V72</f>
        <v>953.66</v>
      </c>
      <c r="W92" s="213"/>
    </row>
    <row r="93" spans="1:23" ht="13.5" thickTop="1" thickBot="1" x14ac:dyDescent="0.4">
      <c r="A93" s="23" t="s">
        <v>25</v>
      </c>
      <c r="B93" s="24"/>
      <c r="C93" s="24"/>
      <c r="D93" s="263">
        <f>D92+D48</f>
        <v>1793.86</v>
      </c>
      <c r="E93" s="264"/>
      <c r="F93" s="263">
        <f>F92+F48</f>
        <v>10928.56</v>
      </c>
      <c r="G93" s="264"/>
      <c r="H93" s="263">
        <f>H92+H48</f>
        <v>158.47000000000003</v>
      </c>
      <c r="I93" s="264"/>
      <c r="J93" s="261">
        <f>J92+J48</f>
        <v>677.55000000000007</v>
      </c>
      <c r="K93" s="262"/>
      <c r="L93" s="261">
        <f>L92+L48</f>
        <v>382</v>
      </c>
      <c r="M93" s="262"/>
      <c r="N93" s="261">
        <f>N92+N48</f>
        <v>466.54999999999995</v>
      </c>
      <c r="O93" s="262"/>
      <c r="P93" s="263">
        <f>P92+P48</f>
        <v>0</v>
      </c>
      <c r="Q93" s="264"/>
      <c r="R93" s="263">
        <f>R92+R48</f>
        <v>0</v>
      </c>
      <c r="S93" s="264"/>
      <c r="T93" s="263">
        <f>T92+T48</f>
        <v>109.29</v>
      </c>
      <c r="U93" s="264"/>
      <c r="V93" s="263">
        <f>V92+V48</f>
        <v>9134.6999999999989</v>
      </c>
      <c r="W93" s="264"/>
    </row>
    <row r="94" spans="1:23" ht="13.15" thickTop="1" x14ac:dyDescent="0.35"/>
  </sheetData>
  <mergeCells count="826">
    <mergeCell ref="T5:U5"/>
    <mergeCell ref="V4:W4"/>
    <mergeCell ref="D59:E59"/>
    <mergeCell ref="T93:U93"/>
    <mergeCell ref="V93:W93"/>
    <mergeCell ref="T92:U92"/>
    <mergeCell ref="V92:W92"/>
    <mergeCell ref="D93:E93"/>
    <mergeCell ref="F93:G93"/>
    <mergeCell ref="H93:I93"/>
    <mergeCell ref="J93:K93"/>
    <mergeCell ref="L93:M93"/>
    <mergeCell ref="N93:O93"/>
    <mergeCell ref="P93:Q93"/>
    <mergeCell ref="R93:S93"/>
    <mergeCell ref="T91:U91"/>
    <mergeCell ref="P92:Q92"/>
    <mergeCell ref="R92:S92"/>
    <mergeCell ref="D92:E92"/>
    <mergeCell ref="F92:G92"/>
    <mergeCell ref="H92:I92"/>
    <mergeCell ref="J92:K92"/>
    <mergeCell ref="L92:M92"/>
    <mergeCell ref="N92:O92"/>
    <mergeCell ref="V90:W90"/>
    <mergeCell ref="D91:E91"/>
    <mergeCell ref="F91:G91"/>
    <mergeCell ref="H91:I91"/>
    <mergeCell ref="J91:K91"/>
    <mergeCell ref="L91:M91"/>
    <mergeCell ref="N91:O91"/>
    <mergeCell ref="P91:Q91"/>
    <mergeCell ref="R91:S91"/>
    <mergeCell ref="V91:W91"/>
    <mergeCell ref="V89:W89"/>
    <mergeCell ref="D90:E90"/>
    <mergeCell ref="F90:G90"/>
    <mergeCell ref="H90:I90"/>
    <mergeCell ref="J90:K90"/>
    <mergeCell ref="L90:M90"/>
    <mergeCell ref="N90:O90"/>
    <mergeCell ref="P90:Q90"/>
    <mergeCell ref="R90:S90"/>
    <mergeCell ref="T90:U90"/>
    <mergeCell ref="V88:W88"/>
    <mergeCell ref="D89:E89"/>
    <mergeCell ref="F89:G89"/>
    <mergeCell ref="H89:I89"/>
    <mergeCell ref="J89:K89"/>
    <mergeCell ref="L89:M89"/>
    <mergeCell ref="N89:O89"/>
    <mergeCell ref="P89:Q89"/>
    <mergeCell ref="R89:S89"/>
    <mergeCell ref="T89:U89"/>
    <mergeCell ref="V87:W87"/>
    <mergeCell ref="D88:E88"/>
    <mergeCell ref="F88:G88"/>
    <mergeCell ref="H88:I88"/>
    <mergeCell ref="J88:K88"/>
    <mergeCell ref="L88:M88"/>
    <mergeCell ref="N88:O88"/>
    <mergeCell ref="P88:Q88"/>
    <mergeCell ref="R88:S88"/>
    <mergeCell ref="T88:U88"/>
    <mergeCell ref="V86:W86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5:W85"/>
    <mergeCell ref="D86:E86"/>
    <mergeCell ref="F86:G86"/>
    <mergeCell ref="H86:I86"/>
    <mergeCell ref="J86:K86"/>
    <mergeCell ref="L86:M86"/>
    <mergeCell ref="N86:O86"/>
    <mergeCell ref="P86:Q86"/>
    <mergeCell ref="R86:S86"/>
    <mergeCell ref="T86:U86"/>
    <mergeCell ref="V84:W84"/>
    <mergeCell ref="D85:E85"/>
    <mergeCell ref="F85:G85"/>
    <mergeCell ref="H85:I85"/>
    <mergeCell ref="J85:K85"/>
    <mergeCell ref="L85:M85"/>
    <mergeCell ref="N85:O85"/>
    <mergeCell ref="P85:Q85"/>
    <mergeCell ref="R85:S85"/>
    <mergeCell ref="T85:U85"/>
    <mergeCell ref="V83:W83"/>
    <mergeCell ref="D84:E84"/>
    <mergeCell ref="F84:G84"/>
    <mergeCell ref="H84:I84"/>
    <mergeCell ref="J84:K84"/>
    <mergeCell ref="L84:M84"/>
    <mergeCell ref="N84:O84"/>
    <mergeCell ref="P84:Q84"/>
    <mergeCell ref="R84:S84"/>
    <mergeCell ref="T84:U84"/>
    <mergeCell ref="V82:W82"/>
    <mergeCell ref="D83:E83"/>
    <mergeCell ref="F83:G83"/>
    <mergeCell ref="H83:I83"/>
    <mergeCell ref="J83:K83"/>
    <mergeCell ref="L83:M83"/>
    <mergeCell ref="N83:O83"/>
    <mergeCell ref="P83:Q83"/>
    <mergeCell ref="R83:S83"/>
    <mergeCell ref="T83:U83"/>
    <mergeCell ref="V81:W81"/>
    <mergeCell ref="D82:E82"/>
    <mergeCell ref="F82:G82"/>
    <mergeCell ref="H82:I82"/>
    <mergeCell ref="J82:K82"/>
    <mergeCell ref="L82:M82"/>
    <mergeCell ref="N82:O82"/>
    <mergeCell ref="P82:Q82"/>
    <mergeCell ref="R82:S82"/>
    <mergeCell ref="T82:U82"/>
    <mergeCell ref="V80:W80"/>
    <mergeCell ref="D81:E81"/>
    <mergeCell ref="F81:G81"/>
    <mergeCell ref="H81:I81"/>
    <mergeCell ref="J81:K81"/>
    <mergeCell ref="L81:M81"/>
    <mergeCell ref="N81:O81"/>
    <mergeCell ref="P81:Q81"/>
    <mergeCell ref="R81:S81"/>
    <mergeCell ref="T81:U81"/>
    <mergeCell ref="V79:W79"/>
    <mergeCell ref="D80:E80"/>
    <mergeCell ref="F80:G80"/>
    <mergeCell ref="H80:I80"/>
    <mergeCell ref="J80:K80"/>
    <mergeCell ref="L80:M80"/>
    <mergeCell ref="N80:O80"/>
    <mergeCell ref="P80:Q80"/>
    <mergeCell ref="R80:S80"/>
    <mergeCell ref="T80:U80"/>
    <mergeCell ref="V78:W78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7:W77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6:W76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5:W75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4:W74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3:W73"/>
    <mergeCell ref="D74:E74"/>
    <mergeCell ref="F74:G74"/>
    <mergeCell ref="H74:I74"/>
    <mergeCell ref="J74:K74"/>
    <mergeCell ref="L74:M74"/>
    <mergeCell ref="N74:O74"/>
    <mergeCell ref="P74:Q74"/>
    <mergeCell ref="R74:S74"/>
    <mergeCell ref="T74:U74"/>
    <mergeCell ref="V72:W72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V71:W71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0:W70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69:W69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68:W68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7:W67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6:W66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5:W65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3:W63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2:W62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1:W61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0:W60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59:W59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T58:U58"/>
    <mergeCell ref="V58:W58"/>
    <mergeCell ref="F59:G59"/>
    <mergeCell ref="H59:I59"/>
    <mergeCell ref="J59:K59"/>
    <mergeCell ref="L59:M59"/>
    <mergeCell ref="N59:O59"/>
    <mergeCell ref="P59:Q59"/>
    <mergeCell ref="R59:S59"/>
    <mergeCell ref="T59:U59"/>
    <mergeCell ref="T57:U57"/>
    <mergeCell ref="V57:W57"/>
    <mergeCell ref="D58:E58"/>
    <mergeCell ref="F58:G58"/>
    <mergeCell ref="H58:I58"/>
    <mergeCell ref="J58:K58"/>
    <mergeCell ref="L58:M58"/>
    <mergeCell ref="N58:O58"/>
    <mergeCell ref="P58:Q58"/>
    <mergeCell ref="R58:S58"/>
    <mergeCell ref="T56:U56"/>
    <mergeCell ref="V56:W56"/>
    <mergeCell ref="D57:E57"/>
    <mergeCell ref="F57:G57"/>
    <mergeCell ref="H57:I57"/>
    <mergeCell ref="J57:K57"/>
    <mergeCell ref="L57:M57"/>
    <mergeCell ref="N57:O57"/>
    <mergeCell ref="P57:Q57"/>
    <mergeCell ref="R57:S57"/>
    <mergeCell ref="T55:U55"/>
    <mergeCell ref="V55:W55"/>
    <mergeCell ref="D56:E56"/>
    <mergeCell ref="F56:G56"/>
    <mergeCell ref="H56:I56"/>
    <mergeCell ref="J56:K56"/>
    <mergeCell ref="L56:M56"/>
    <mergeCell ref="N56:O56"/>
    <mergeCell ref="P56:Q56"/>
    <mergeCell ref="R56:S56"/>
    <mergeCell ref="T54:U54"/>
    <mergeCell ref="V54:W54"/>
    <mergeCell ref="D55:E55"/>
    <mergeCell ref="F55:G55"/>
    <mergeCell ref="H55:I55"/>
    <mergeCell ref="J55:K55"/>
    <mergeCell ref="L55:M55"/>
    <mergeCell ref="N55:O55"/>
    <mergeCell ref="P55:Q55"/>
    <mergeCell ref="R55:S55"/>
    <mergeCell ref="L54:M54"/>
    <mergeCell ref="N54:O54"/>
    <mergeCell ref="P54:Q54"/>
    <mergeCell ref="R54:S54"/>
    <mergeCell ref="D54:E54"/>
    <mergeCell ref="F54:G54"/>
    <mergeCell ref="H54:I54"/>
    <mergeCell ref="J54:K54"/>
    <mergeCell ref="V52:W53"/>
    <mergeCell ref="L53:M53"/>
    <mergeCell ref="N53:O53"/>
    <mergeCell ref="R53:S53"/>
    <mergeCell ref="F51:G53"/>
    <mergeCell ref="H51:U51"/>
    <mergeCell ref="H52:I53"/>
    <mergeCell ref="J52:K53"/>
    <mergeCell ref="L52:O52"/>
    <mergeCell ref="P52:Q53"/>
    <mergeCell ref="R52:S52"/>
    <mergeCell ref="T52:U53"/>
    <mergeCell ref="A51:A53"/>
    <mergeCell ref="B51:B53"/>
    <mergeCell ref="C51:C53"/>
    <mergeCell ref="D51:E53"/>
    <mergeCell ref="B7:B9"/>
    <mergeCell ref="C7:C9"/>
    <mergeCell ref="D15:E15"/>
    <mergeCell ref="D19:E19"/>
    <mergeCell ref="D31:E31"/>
    <mergeCell ref="D34:E34"/>
    <mergeCell ref="P8:Q9"/>
    <mergeCell ref="J8:K9"/>
    <mergeCell ref="L9:M9"/>
    <mergeCell ref="N9:O9"/>
    <mergeCell ref="L8:O8"/>
    <mergeCell ref="A1:W1"/>
    <mergeCell ref="H7:U7"/>
    <mergeCell ref="R8:S8"/>
    <mergeCell ref="V8:W9"/>
    <mergeCell ref="R9:S9"/>
    <mergeCell ref="T8:U9"/>
    <mergeCell ref="D7:E9"/>
    <mergeCell ref="F7:G9"/>
    <mergeCell ref="H8:I9"/>
    <mergeCell ref="A7:A9"/>
    <mergeCell ref="D10:E10"/>
    <mergeCell ref="F10:G10"/>
    <mergeCell ref="H10:I10"/>
    <mergeCell ref="J10:K10"/>
    <mergeCell ref="L10:M10"/>
    <mergeCell ref="N10:O10"/>
    <mergeCell ref="R10:S10"/>
    <mergeCell ref="T10:U10"/>
    <mergeCell ref="V10:W10"/>
    <mergeCell ref="D11:E11"/>
    <mergeCell ref="F11:G11"/>
    <mergeCell ref="H11:I11"/>
    <mergeCell ref="J11:K11"/>
    <mergeCell ref="L11:M11"/>
    <mergeCell ref="N11:O11"/>
    <mergeCell ref="R11:S11"/>
    <mergeCell ref="T11:U11"/>
    <mergeCell ref="V11:W11"/>
    <mergeCell ref="D12:E12"/>
    <mergeCell ref="F12:G12"/>
    <mergeCell ref="H12:I12"/>
    <mergeCell ref="J12:K12"/>
    <mergeCell ref="L12:M12"/>
    <mergeCell ref="N12:O12"/>
    <mergeCell ref="R12:S12"/>
    <mergeCell ref="T12:U12"/>
    <mergeCell ref="V12:W12"/>
    <mergeCell ref="D13:E13"/>
    <mergeCell ref="F13:G13"/>
    <mergeCell ref="H13:I13"/>
    <mergeCell ref="J13:K13"/>
    <mergeCell ref="L13:M13"/>
    <mergeCell ref="N13:O13"/>
    <mergeCell ref="R13:S13"/>
    <mergeCell ref="T13:U13"/>
    <mergeCell ref="V13:W13"/>
    <mergeCell ref="D14:E14"/>
    <mergeCell ref="F14:G14"/>
    <mergeCell ref="H14:I14"/>
    <mergeCell ref="J14:K14"/>
    <mergeCell ref="L14:M14"/>
    <mergeCell ref="N14:O14"/>
    <mergeCell ref="R14:S14"/>
    <mergeCell ref="T14:U14"/>
    <mergeCell ref="V14:W14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D16:E16"/>
    <mergeCell ref="F16:G16"/>
    <mergeCell ref="H16:I16"/>
    <mergeCell ref="J16:K16"/>
    <mergeCell ref="L16:M16"/>
    <mergeCell ref="N16:O16"/>
    <mergeCell ref="R16:S16"/>
    <mergeCell ref="T16:U16"/>
    <mergeCell ref="V16:W16"/>
    <mergeCell ref="D17:E17"/>
    <mergeCell ref="F17:G17"/>
    <mergeCell ref="H17:I17"/>
    <mergeCell ref="J17:K17"/>
    <mergeCell ref="L17:M17"/>
    <mergeCell ref="N17:O17"/>
    <mergeCell ref="R17:S17"/>
    <mergeCell ref="T17:U17"/>
    <mergeCell ref="V17:W17"/>
    <mergeCell ref="D18:E18"/>
    <mergeCell ref="F18:G18"/>
    <mergeCell ref="H18:I18"/>
    <mergeCell ref="J18:K18"/>
    <mergeCell ref="L18:M18"/>
    <mergeCell ref="N18:O18"/>
    <mergeCell ref="R18:S18"/>
    <mergeCell ref="T18:U18"/>
    <mergeCell ref="V18:W18"/>
    <mergeCell ref="F19:G19"/>
    <mergeCell ref="H19:I19"/>
    <mergeCell ref="J19:K19"/>
    <mergeCell ref="L19:M19"/>
    <mergeCell ref="N19:O19"/>
    <mergeCell ref="R19:S19"/>
    <mergeCell ref="T19:U19"/>
    <mergeCell ref="P19:Q19"/>
    <mergeCell ref="V19:W19"/>
    <mergeCell ref="D20:E20"/>
    <mergeCell ref="F20:G20"/>
    <mergeCell ref="H20:I20"/>
    <mergeCell ref="J20:K20"/>
    <mergeCell ref="L20:M20"/>
    <mergeCell ref="N20:O20"/>
    <mergeCell ref="R20:S20"/>
    <mergeCell ref="T20:U20"/>
    <mergeCell ref="V20:W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D29:E29"/>
    <mergeCell ref="F29:G29"/>
    <mergeCell ref="H29:I29"/>
    <mergeCell ref="J29:K29"/>
    <mergeCell ref="L29:M29"/>
    <mergeCell ref="N29:O29"/>
    <mergeCell ref="R29:S29"/>
    <mergeCell ref="T29:U29"/>
    <mergeCell ref="V29:W29"/>
    <mergeCell ref="D30:E30"/>
    <mergeCell ref="F30:G30"/>
    <mergeCell ref="H30:I30"/>
    <mergeCell ref="J30:K30"/>
    <mergeCell ref="L30:M30"/>
    <mergeCell ref="N30:O30"/>
    <mergeCell ref="R30:S30"/>
    <mergeCell ref="T30:U30"/>
    <mergeCell ref="V30:W30"/>
    <mergeCell ref="F31:G31"/>
    <mergeCell ref="H31:I31"/>
    <mergeCell ref="J31:K31"/>
    <mergeCell ref="L31:M31"/>
    <mergeCell ref="N31:O31"/>
    <mergeCell ref="R31:S31"/>
    <mergeCell ref="P31:Q31"/>
    <mergeCell ref="T31:U31"/>
    <mergeCell ref="V31:W31"/>
    <mergeCell ref="D32:E32"/>
    <mergeCell ref="F32:G32"/>
    <mergeCell ref="H32:I32"/>
    <mergeCell ref="J32:K32"/>
    <mergeCell ref="L32:M32"/>
    <mergeCell ref="N32:O32"/>
    <mergeCell ref="R32:S32"/>
    <mergeCell ref="T32:U32"/>
    <mergeCell ref="V32:W32"/>
    <mergeCell ref="D33:E33"/>
    <mergeCell ref="F33:G33"/>
    <mergeCell ref="H33:I33"/>
    <mergeCell ref="J33:K33"/>
    <mergeCell ref="L33:M33"/>
    <mergeCell ref="N33:O33"/>
    <mergeCell ref="R33:S33"/>
    <mergeCell ref="T33:U33"/>
    <mergeCell ref="V33:W33"/>
    <mergeCell ref="R35:S35"/>
    <mergeCell ref="F34:G34"/>
    <mergeCell ref="H34:I34"/>
    <mergeCell ref="J34:K34"/>
    <mergeCell ref="L34:M34"/>
    <mergeCell ref="N34:O34"/>
    <mergeCell ref="P34:Q34"/>
    <mergeCell ref="T36:U36"/>
    <mergeCell ref="R34:S34"/>
    <mergeCell ref="T34:U34"/>
    <mergeCell ref="V34:W34"/>
    <mergeCell ref="D35:E35"/>
    <mergeCell ref="F35:G35"/>
    <mergeCell ref="H35:I35"/>
    <mergeCell ref="J35:K35"/>
    <mergeCell ref="L35:M35"/>
    <mergeCell ref="N35:O35"/>
    <mergeCell ref="V37:W37"/>
    <mergeCell ref="T35:U35"/>
    <mergeCell ref="V35:W35"/>
    <mergeCell ref="D36:E36"/>
    <mergeCell ref="F36:G36"/>
    <mergeCell ref="H36:I36"/>
    <mergeCell ref="J36:K36"/>
    <mergeCell ref="L36:M36"/>
    <mergeCell ref="N36:O36"/>
    <mergeCell ref="R36:S36"/>
    <mergeCell ref="P38:Q38"/>
    <mergeCell ref="P39:Q39"/>
    <mergeCell ref="V36:W36"/>
    <mergeCell ref="D37:E37"/>
    <mergeCell ref="F37:G37"/>
    <mergeCell ref="H37:I37"/>
    <mergeCell ref="J37:K37"/>
    <mergeCell ref="L37:M37"/>
    <mergeCell ref="N37:O37"/>
    <mergeCell ref="R37:S37"/>
    <mergeCell ref="D38:E38"/>
    <mergeCell ref="F38:G38"/>
    <mergeCell ref="H38:I38"/>
    <mergeCell ref="J38:K38"/>
    <mergeCell ref="L38:M38"/>
    <mergeCell ref="N38:O38"/>
    <mergeCell ref="R38:S38"/>
    <mergeCell ref="T38:U38"/>
    <mergeCell ref="V38:W38"/>
    <mergeCell ref="D39:E39"/>
    <mergeCell ref="F39:G39"/>
    <mergeCell ref="H39:I39"/>
    <mergeCell ref="J39:K39"/>
    <mergeCell ref="L39:M39"/>
    <mergeCell ref="N39:O39"/>
    <mergeCell ref="R39:S39"/>
    <mergeCell ref="T39:U39"/>
    <mergeCell ref="V39:W39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D46:E46"/>
    <mergeCell ref="F46:G46"/>
    <mergeCell ref="H46:I46"/>
    <mergeCell ref="J46:K46"/>
    <mergeCell ref="L46:M46"/>
    <mergeCell ref="N46:O46"/>
    <mergeCell ref="P46:Q46"/>
    <mergeCell ref="R46:S46"/>
    <mergeCell ref="V46:W46"/>
    <mergeCell ref="D47:E47"/>
    <mergeCell ref="F47:G47"/>
    <mergeCell ref="H47:I47"/>
    <mergeCell ref="J47:K47"/>
    <mergeCell ref="L47:M47"/>
    <mergeCell ref="T47:U47"/>
    <mergeCell ref="R47:S47"/>
    <mergeCell ref="N47:O47"/>
    <mergeCell ref="P47:Q47"/>
    <mergeCell ref="T48:U48"/>
    <mergeCell ref="P48:Q48"/>
    <mergeCell ref="R48:S48"/>
    <mergeCell ref="T46:U46"/>
    <mergeCell ref="D48:E48"/>
    <mergeCell ref="F48:G48"/>
    <mergeCell ref="H48:I48"/>
    <mergeCell ref="J48:K48"/>
    <mergeCell ref="L48:M48"/>
    <mergeCell ref="N48:O48"/>
    <mergeCell ref="V48:W48"/>
    <mergeCell ref="P10:Q10"/>
    <mergeCell ref="P11:Q11"/>
    <mergeCell ref="P12:Q12"/>
    <mergeCell ref="P13:Q13"/>
    <mergeCell ref="P14:Q14"/>
    <mergeCell ref="P16:Q16"/>
    <mergeCell ref="P17:Q17"/>
    <mergeCell ref="P18:Q18"/>
    <mergeCell ref="V47:W47"/>
    <mergeCell ref="S2:T2"/>
    <mergeCell ref="P37:Q37"/>
    <mergeCell ref="P32:Q32"/>
    <mergeCell ref="P33:Q33"/>
    <mergeCell ref="P35:Q35"/>
    <mergeCell ref="P36:Q36"/>
    <mergeCell ref="P20:Q20"/>
    <mergeCell ref="P29:Q29"/>
    <mergeCell ref="P30:Q30"/>
    <mergeCell ref="T37:U37"/>
  </mergeCells>
  <phoneticPr fontId="1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X94"/>
  <sheetViews>
    <sheetView zoomScaleNormal="100" workbookViewId="0">
      <pane ySplit="9" topLeftCell="A10" activePane="bottomLeft" state="frozen"/>
      <selection pane="bottomLeft" activeCell="W18" sqref="W18"/>
    </sheetView>
  </sheetViews>
  <sheetFormatPr defaultRowHeight="12.75" x14ac:dyDescent="0.35"/>
  <cols>
    <col min="1" max="1" width="10.1328125" customWidth="1"/>
    <col min="2" max="2" width="6.19921875" customWidth="1"/>
    <col min="3" max="3" width="5.6640625" customWidth="1"/>
    <col min="4" max="4" width="5.1328125" customWidth="1"/>
    <col min="5" max="5" width="4.1328125" customWidth="1"/>
    <col min="6" max="6" width="5.6640625" customWidth="1"/>
    <col min="7" max="7" width="4.46484375" customWidth="1"/>
    <col min="8" max="8" width="4.33203125" customWidth="1"/>
    <col min="9" max="10" width="4" customWidth="1"/>
    <col min="11" max="11" width="3.33203125" customWidth="1"/>
    <col min="12" max="12" width="4.33203125" customWidth="1"/>
    <col min="13" max="13" width="3.33203125" customWidth="1"/>
    <col min="14" max="14" width="4" customWidth="1"/>
    <col min="15" max="15" width="3.86328125" customWidth="1"/>
    <col min="16" max="16" width="6.46484375" customWidth="1"/>
    <col min="17" max="17" width="0.19921875" customWidth="1"/>
    <col min="18" max="18" width="5" customWidth="1"/>
    <col min="19" max="19" width="1.796875" customWidth="1"/>
    <col min="20" max="20" width="6" customWidth="1"/>
    <col min="21" max="21" width="4.33203125" customWidth="1"/>
  </cols>
  <sheetData>
    <row r="1" spans="1:21" ht="15" x14ac:dyDescent="0.4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x14ac:dyDescent="0.35">
      <c r="O2" t="s">
        <v>23</v>
      </c>
      <c r="S2" s="267">
        <v>2022</v>
      </c>
      <c r="T2" s="267"/>
    </row>
    <row r="3" spans="1:21" x14ac:dyDescent="0.35">
      <c r="A3" t="s">
        <v>12</v>
      </c>
      <c r="B3" s="41" t="s">
        <v>40</v>
      </c>
      <c r="C3" s="7"/>
      <c r="D3" s="7"/>
      <c r="E3" s="7"/>
      <c r="I3" s="33" t="s">
        <v>37</v>
      </c>
      <c r="J3" s="33"/>
      <c r="L3" s="33"/>
      <c r="O3" s="33" t="s">
        <v>38</v>
      </c>
      <c r="U3" s="33" t="s">
        <v>39</v>
      </c>
    </row>
    <row r="4" spans="1:21" x14ac:dyDescent="0.35">
      <c r="O4" t="s">
        <v>21</v>
      </c>
      <c r="T4" s="268">
        <v>44606</v>
      </c>
      <c r="U4" s="267"/>
    </row>
    <row r="5" spans="1:21" x14ac:dyDescent="0.35">
      <c r="A5" t="s">
        <v>13</v>
      </c>
      <c r="B5" s="269"/>
      <c r="C5" s="99"/>
      <c r="D5" s="99"/>
      <c r="E5" s="99"/>
      <c r="F5" s="99"/>
      <c r="G5" s="99"/>
      <c r="H5" s="99"/>
      <c r="I5" s="33"/>
      <c r="K5" s="273"/>
      <c r="L5" s="272"/>
      <c r="O5" s="33" t="s">
        <v>45</v>
      </c>
    </row>
    <row r="6" spans="1:21" ht="13.15" thickBot="1" x14ac:dyDescent="0.4"/>
    <row r="7" spans="1:21" ht="13.5" thickBot="1" x14ac:dyDescent="0.45">
      <c r="A7" s="152" t="s">
        <v>1</v>
      </c>
      <c r="B7" s="155" t="s">
        <v>10</v>
      </c>
      <c r="C7" s="158" t="s">
        <v>2</v>
      </c>
      <c r="D7" s="136" t="s">
        <v>19</v>
      </c>
      <c r="E7" s="137"/>
      <c r="F7" s="142" t="s">
        <v>24</v>
      </c>
      <c r="G7" s="143"/>
      <c r="H7" s="165" t="s">
        <v>11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  <c r="T7" s="9"/>
      <c r="U7" s="10"/>
    </row>
    <row r="8" spans="1:21" ht="12.75" customHeight="1" x14ac:dyDescent="0.4">
      <c r="A8" s="153"/>
      <c r="B8" s="156"/>
      <c r="C8" s="159"/>
      <c r="D8" s="138"/>
      <c r="E8" s="139"/>
      <c r="F8" s="144"/>
      <c r="G8" s="145"/>
      <c r="H8" s="148" t="s">
        <v>3</v>
      </c>
      <c r="I8" s="149"/>
      <c r="J8" s="131" t="s">
        <v>7</v>
      </c>
      <c r="K8" s="132"/>
      <c r="L8" s="178" t="s">
        <v>6</v>
      </c>
      <c r="M8" s="179"/>
      <c r="N8" s="179"/>
      <c r="O8" s="180"/>
      <c r="P8" s="174" t="s">
        <v>26</v>
      </c>
      <c r="Q8" s="175"/>
      <c r="R8" s="161" t="s">
        <v>8</v>
      </c>
      <c r="S8" s="162"/>
      <c r="T8" s="131" t="s">
        <v>9</v>
      </c>
      <c r="U8" s="132"/>
    </row>
    <row r="9" spans="1:21" ht="13.5" thickBot="1" x14ac:dyDescent="0.45">
      <c r="A9" s="154"/>
      <c r="B9" s="157"/>
      <c r="C9" s="160"/>
      <c r="D9" s="140"/>
      <c r="E9" s="141"/>
      <c r="F9" s="146"/>
      <c r="G9" s="147"/>
      <c r="H9" s="150"/>
      <c r="I9" s="151"/>
      <c r="J9" s="133"/>
      <c r="K9" s="134"/>
      <c r="L9" s="174" t="s">
        <v>4</v>
      </c>
      <c r="M9" s="175"/>
      <c r="N9" s="176" t="s">
        <v>5</v>
      </c>
      <c r="O9" s="177"/>
      <c r="P9" s="181"/>
      <c r="Q9" s="182"/>
      <c r="R9" s="163"/>
      <c r="S9" s="164"/>
      <c r="T9" s="133"/>
      <c r="U9" s="134"/>
    </row>
    <row r="10" spans="1:21" ht="13.15" thickBot="1" x14ac:dyDescent="0.4">
      <c r="A10" s="4"/>
      <c r="B10" s="1"/>
      <c r="C10" s="1"/>
      <c r="D10" s="124">
        <f>SUM(H10:S10)</f>
        <v>0</v>
      </c>
      <c r="E10" s="125"/>
      <c r="F10" s="126"/>
      <c r="G10" s="123"/>
      <c r="H10" s="127"/>
      <c r="I10" s="128"/>
      <c r="J10" s="121"/>
      <c r="K10" s="123"/>
      <c r="L10" s="116"/>
      <c r="M10" s="117"/>
      <c r="N10" s="121"/>
      <c r="O10" s="123"/>
      <c r="P10" s="11"/>
      <c r="Q10" s="12"/>
      <c r="R10" s="116"/>
      <c r="S10" s="117"/>
      <c r="T10" s="121">
        <f>F10-D10</f>
        <v>0</v>
      </c>
      <c r="U10" s="122"/>
    </row>
    <row r="11" spans="1:21" ht="13.15" thickBot="1" x14ac:dyDescent="0.4">
      <c r="A11" s="4"/>
      <c r="B11" s="1"/>
      <c r="C11" s="1"/>
      <c r="D11" s="124"/>
      <c r="E11" s="125"/>
      <c r="F11" s="126"/>
      <c r="G11" s="123"/>
      <c r="H11" s="127"/>
      <c r="I11" s="128"/>
      <c r="J11" s="121"/>
      <c r="K11" s="123"/>
      <c r="L11" s="116"/>
      <c r="M11" s="117"/>
      <c r="N11" s="121"/>
      <c r="O11" s="123"/>
      <c r="P11" s="11"/>
      <c r="Q11" s="12"/>
      <c r="R11" s="116"/>
      <c r="S11" s="117"/>
      <c r="T11" s="121"/>
      <c r="U11" s="122"/>
    </row>
    <row r="12" spans="1:21" ht="13.15" thickBot="1" x14ac:dyDescent="0.4">
      <c r="A12" s="4"/>
      <c r="B12" s="1"/>
      <c r="C12" s="1"/>
      <c r="D12" s="124"/>
      <c r="E12" s="125"/>
      <c r="F12" s="126"/>
      <c r="G12" s="123"/>
      <c r="H12" s="127"/>
      <c r="I12" s="128"/>
      <c r="J12" s="121"/>
      <c r="K12" s="123"/>
      <c r="L12" s="116"/>
      <c r="M12" s="117"/>
      <c r="N12" s="121"/>
      <c r="O12" s="123"/>
      <c r="P12" s="11"/>
      <c r="Q12" s="12"/>
      <c r="R12" s="116"/>
      <c r="S12" s="117"/>
      <c r="T12" s="121"/>
      <c r="U12" s="122"/>
    </row>
    <row r="13" spans="1:21" ht="13.15" thickBot="1" x14ac:dyDescent="0.4">
      <c r="A13" s="4"/>
      <c r="B13" s="1"/>
      <c r="C13" s="1"/>
      <c r="D13" s="124"/>
      <c r="E13" s="125"/>
      <c r="F13" s="126"/>
      <c r="G13" s="123"/>
      <c r="H13" s="127"/>
      <c r="I13" s="128"/>
      <c r="J13" s="121"/>
      <c r="K13" s="123"/>
      <c r="L13" s="116"/>
      <c r="M13" s="117"/>
      <c r="N13" s="121"/>
      <c r="O13" s="123"/>
      <c r="P13" s="11"/>
      <c r="Q13" s="12"/>
      <c r="R13" s="116"/>
      <c r="S13" s="117"/>
      <c r="T13" s="121"/>
      <c r="U13" s="122"/>
    </row>
    <row r="14" spans="1:21" ht="13.15" thickBot="1" x14ac:dyDescent="0.4">
      <c r="A14" s="5"/>
      <c r="B14" s="3"/>
      <c r="C14" s="3"/>
      <c r="D14" s="124"/>
      <c r="E14" s="125"/>
      <c r="F14" s="126"/>
      <c r="G14" s="123"/>
      <c r="H14" s="127"/>
      <c r="I14" s="128"/>
      <c r="J14" s="121"/>
      <c r="K14" s="123"/>
      <c r="L14" s="116"/>
      <c r="M14" s="117"/>
      <c r="N14" s="121"/>
      <c r="O14" s="123"/>
      <c r="P14" s="11"/>
      <c r="Q14" s="12"/>
      <c r="R14" s="116"/>
      <c r="S14" s="117"/>
      <c r="T14" s="121"/>
      <c r="U14" s="122"/>
    </row>
    <row r="15" spans="1:21" ht="22.5" customHeight="1" thickBot="1" x14ac:dyDescent="0.45">
      <c r="A15" s="16" t="s">
        <v>14</v>
      </c>
      <c r="B15" s="15"/>
      <c r="C15" s="15"/>
      <c r="D15" s="118">
        <f>SUM(D10:E14)</f>
        <v>0</v>
      </c>
      <c r="E15" s="119"/>
      <c r="F15" s="118">
        <f>SUM(F10:G14)</f>
        <v>0</v>
      </c>
      <c r="G15" s="119"/>
      <c r="H15" s="118">
        <f>SUM(H10:I14)</f>
        <v>0</v>
      </c>
      <c r="I15" s="119"/>
      <c r="J15" s="118">
        <f>SUM(J10:K14)</f>
        <v>0</v>
      </c>
      <c r="K15" s="119"/>
      <c r="L15" s="118">
        <f>SUM(L10:M14)</f>
        <v>0</v>
      </c>
      <c r="M15" s="119"/>
      <c r="N15" s="118">
        <f>SUM(N10:O14)</f>
        <v>0</v>
      </c>
      <c r="O15" s="119"/>
      <c r="P15" s="118">
        <f>SUM(P10:Q14)</f>
        <v>0</v>
      </c>
      <c r="Q15" s="119"/>
      <c r="R15" s="118">
        <f>SUM(R10:S14)</f>
        <v>0</v>
      </c>
      <c r="S15" s="119"/>
      <c r="T15" s="118">
        <f>SUM(T10:U14)</f>
        <v>0</v>
      </c>
      <c r="U15" s="119"/>
    </row>
    <row r="16" spans="1:21" ht="13.15" thickBot="1" x14ac:dyDescent="0.4">
      <c r="A16" s="6"/>
      <c r="B16" s="2"/>
      <c r="C16" s="2"/>
      <c r="D16" s="112">
        <f>SUM(H16:S16)</f>
        <v>0</v>
      </c>
      <c r="E16" s="113"/>
      <c r="F16" s="114"/>
      <c r="G16" s="115"/>
      <c r="H16" s="116"/>
      <c r="I16" s="117"/>
      <c r="J16" s="110"/>
      <c r="K16" s="115"/>
      <c r="L16" s="116"/>
      <c r="M16" s="117"/>
      <c r="N16" s="110"/>
      <c r="O16" s="115"/>
      <c r="P16" s="13"/>
      <c r="Q16" s="14"/>
      <c r="R16" s="116"/>
      <c r="S16" s="117"/>
      <c r="T16" s="110">
        <f>F16-D16</f>
        <v>0</v>
      </c>
      <c r="U16" s="111"/>
    </row>
    <row r="17" spans="1:21" ht="13.15" thickBot="1" x14ac:dyDescent="0.4">
      <c r="A17" s="4"/>
      <c r="B17" s="1"/>
      <c r="C17" s="1"/>
      <c r="D17" s="112"/>
      <c r="E17" s="113"/>
      <c r="F17" s="114"/>
      <c r="G17" s="115"/>
      <c r="H17" s="116"/>
      <c r="I17" s="117"/>
      <c r="J17" s="110"/>
      <c r="K17" s="115"/>
      <c r="L17" s="116"/>
      <c r="M17" s="117"/>
      <c r="N17" s="110"/>
      <c r="O17" s="115"/>
      <c r="P17" s="13"/>
      <c r="Q17" s="14"/>
      <c r="R17" s="116"/>
      <c r="S17" s="117"/>
      <c r="T17" s="110"/>
      <c r="U17" s="111"/>
    </row>
    <row r="18" spans="1:21" ht="13.15" thickBot="1" x14ac:dyDescent="0.4">
      <c r="A18" s="4"/>
      <c r="B18" s="1"/>
      <c r="C18" s="1"/>
      <c r="D18" s="112"/>
      <c r="E18" s="113"/>
      <c r="F18" s="114"/>
      <c r="G18" s="115"/>
      <c r="H18" s="116"/>
      <c r="I18" s="117"/>
      <c r="J18" s="110"/>
      <c r="K18" s="115"/>
      <c r="L18" s="116"/>
      <c r="M18" s="117"/>
      <c r="N18" s="110"/>
      <c r="O18" s="115"/>
      <c r="P18" s="13"/>
      <c r="Q18" s="14"/>
      <c r="R18" s="116"/>
      <c r="S18" s="117"/>
      <c r="T18" s="110"/>
      <c r="U18" s="111"/>
    </row>
    <row r="19" spans="1:21" ht="13.15" thickBot="1" x14ac:dyDescent="0.4">
      <c r="A19" s="4"/>
      <c r="B19" s="1"/>
      <c r="C19" s="1"/>
      <c r="D19" s="112"/>
      <c r="E19" s="113"/>
      <c r="F19" s="114"/>
      <c r="G19" s="115"/>
      <c r="H19" s="116"/>
      <c r="I19" s="117"/>
      <c r="J19" s="110"/>
      <c r="K19" s="115"/>
      <c r="L19" s="116"/>
      <c r="M19" s="117"/>
      <c r="N19" s="110"/>
      <c r="O19" s="115"/>
      <c r="P19" s="13"/>
      <c r="Q19" s="14"/>
      <c r="R19" s="116"/>
      <c r="S19" s="117"/>
      <c r="T19" s="110"/>
      <c r="U19" s="111"/>
    </row>
    <row r="20" spans="1:21" ht="13.15" thickBot="1" x14ac:dyDescent="0.4">
      <c r="A20" s="5"/>
      <c r="B20" s="3"/>
      <c r="C20" s="3"/>
      <c r="D20" s="112"/>
      <c r="E20" s="113"/>
      <c r="F20" s="114"/>
      <c r="G20" s="115"/>
      <c r="H20" s="116"/>
      <c r="I20" s="117"/>
      <c r="J20" s="110"/>
      <c r="K20" s="115"/>
      <c r="L20" s="116"/>
      <c r="M20" s="117"/>
      <c r="N20" s="110"/>
      <c r="O20" s="115"/>
      <c r="P20" s="13"/>
      <c r="Q20" s="14"/>
      <c r="R20" s="116"/>
      <c r="S20" s="117"/>
      <c r="T20" s="110"/>
      <c r="U20" s="111"/>
    </row>
    <row r="21" spans="1:21" ht="13.5" thickBot="1" x14ac:dyDescent="0.45">
      <c r="A21" s="17" t="s">
        <v>14</v>
      </c>
      <c r="B21" s="18"/>
      <c r="C21" s="18"/>
      <c r="D21" s="104">
        <f>SUM(D16:E20)</f>
        <v>0</v>
      </c>
      <c r="E21" s="105"/>
      <c r="F21" s="104">
        <f>SUM(F16:G20)</f>
        <v>0</v>
      </c>
      <c r="G21" s="105"/>
      <c r="H21" s="104">
        <f>SUM(H16:I20)</f>
        <v>0</v>
      </c>
      <c r="I21" s="105"/>
      <c r="J21" s="104">
        <f>SUM(J16:K20)</f>
        <v>0</v>
      </c>
      <c r="K21" s="105"/>
      <c r="L21" s="104">
        <f>SUM(L16:M20)</f>
        <v>0</v>
      </c>
      <c r="M21" s="105"/>
      <c r="N21" s="104">
        <f>SUM(N16:O20)</f>
        <v>0</v>
      </c>
      <c r="O21" s="105"/>
      <c r="P21" s="104">
        <f>SUM(P16:Q20)</f>
        <v>0</v>
      </c>
      <c r="Q21" s="105"/>
      <c r="R21" s="104">
        <f>SUM(R16:S20)</f>
        <v>0</v>
      </c>
      <c r="S21" s="105"/>
      <c r="T21" s="104">
        <f>SUM(T16:U20)</f>
        <v>0</v>
      </c>
      <c r="U21" s="105"/>
    </row>
    <row r="22" spans="1:21" ht="13.15" thickBot="1" x14ac:dyDescent="0.4">
      <c r="A22" s="34">
        <v>44621</v>
      </c>
      <c r="B22" s="77">
        <v>78.75</v>
      </c>
      <c r="C22" s="72">
        <v>15</v>
      </c>
      <c r="D22" s="112">
        <f>SUM(H22:S22)</f>
        <v>159.63999999999999</v>
      </c>
      <c r="E22" s="113"/>
      <c r="F22" s="114">
        <v>1181.25</v>
      </c>
      <c r="G22" s="115"/>
      <c r="H22" s="116">
        <v>17.13</v>
      </c>
      <c r="I22" s="117"/>
      <c r="J22" s="110">
        <v>73.239999999999995</v>
      </c>
      <c r="K22" s="115"/>
      <c r="L22" s="116">
        <v>10</v>
      </c>
      <c r="M22" s="117"/>
      <c r="N22" s="110">
        <v>47.46</v>
      </c>
      <c r="O22" s="115"/>
      <c r="P22" s="116"/>
      <c r="Q22" s="117"/>
      <c r="R22" s="116">
        <v>11.81</v>
      </c>
      <c r="S22" s="117"/>
      <c r="T22" s="110">
        <f>F22-D22</f>
        <v>1021.61</v>
      </c>
      <c r="U22" s="111"/>
    </row>
    <row r="23" spans="1:21" ht="13.15" thickBot="1" x14ac:dyDescent="0.4">
      <c r="A23" s="4"/>
      <c r="B23" s="1"/>
      <c r="C23" s="1"/>
      <c r="D23" s="112"/>
      <c r="E23" s="113"/>
      <c r="F23" s="114"/>
      <c r="G23" s="115"/>
      <c r="H23" s="116"/>
      <c r="I23" s="117"/>
      <c r="J23" s="110"/>
      <c r="K23" s="115"/>
      <c r="L23" s="116"/>
      <c r="M23" s="117"/>
      <c r="N23" s="110"/>
      <c r="O23" s="115"/>
      <c r="P23" s="116"/>
      <c r="Q23" s="117"/>
      <c r="R23" s="116"/>
      <c r="S23" s="117"/>
      <c r="T23" s="110"/>
      <c r="U23" s="111"/>
    </row>
    <row r="24" spans="1:21" ht="13.15" thickBot="1" x14ac:dyDescent="0.4">
      <c r="A24" s="4"/>
      <c r="B24" s="1"/>
      <c r="C24" s="1"/>
      <c r="D24" s="112"/>
      <c r="E24" s="113"/>
      <c r="F24" s="114"/>
      <c r="G24" s="115"/>
      <c r="H24" s="116"/>
      <c r="I24" s="117"/>
      <c r="J24" s="110"/>
      <c r="K24" s="115"/>
      <c r="L24" s="116"/>
      <c r="M24" s="117"/>
      <c r="N24" s="110"/>
      <c r="O24" s="115"/>
      <c r="P24" s="116"/>
      <c r="Q24" s="117"/>
      <c r="R24" s="116"/>
      <c r="S24" s="117"/>
      <c r="T24" s="110"/>
      <c r="U24" s="111"/>
    </row>
    <row r="25" spans="1:21" ht="13.15" thickBot="1" x14ac:dyDescent="0.4">
      <c r="A25" s="4"/>
      <c r="B25" s="1"/>
      <c r="C25" s="1"/>
      <c r="D25" s="112"/>
      <c r="E25" s="113"/>
      <c r="F25" s="114"/>
      <c r="G25" s="115"/>
      <c r="H25" s="116"/>
      <c r="I25" s="117"/>
      <c r="J25" s="110"/>
      <c r="K25" s="115"/>
      <c r="L25" s="116"/>
      <c r="M25" s="117"/>
      <c r="N25" s="110"/>
      <c r="O25" s="115"/>
      <c r="P25" s="116"/>
      <c r="Q25" s="117"/>
      <c r="R25" s="116"/>
      <c r="S25" s="117"/>
      <c r="T25" s="110"/>
      <c r="U25" s="111"/>
    </row>
    <row r="26" spans="1:21" ht="13.15" thickBot="1" x14ac:dyDescent="0.4">
      <c r="A26" s="5"/>
      <c r="B26" s="3"/>
      <c r="C26" s="3"/>
      <c r="D26" s="112"/>
      <c r="E26" s="113"/>
      <c r="F26" s="114"/>
      <c r="G26" s="115"/>
      <c r="H26" s="116"/>
      <c r="I26" s="117"/>
      <c r="J26" s="110"/>
      <c r="K26" s="115"/>
      <c r="L26" s="116"/>
      <c r="M26" s="117"/>
      <c r="N26" s="110"/>
      <c r="O26" s="115"/>
      <c r="P26" s="116"/>
      <c r="Q26" s="117"/>
      <c r="R26" s="116"/>
      <c r="S26" s="117"/>
      <c r="T26" s="110"/>
      <c r="U26" s="111"/>
    </row>
    <row r="27" spans="1:21" ht="13.15" thickBot="1" x14ac:dyDescent="0.4">
      <c r="A27" s="17" t="s">
        <v>14</v>
      </c>
      <c r="B27" s="18"/>
      <c r="C27" s="18"/>
      <c r="D27" s="192">
        <f>SUM(D22:E26)</f>
        <v>159.63999999999999</v>
      </c>
      <c r="E27" s="193"/>
      <c r="F27" s="192">
        <f>SUM(F22:G26)</f>
        <v>1181.25</v>
      </c>
      <c r="G27" s="193"/>
      <c r="H27" s="192">
        <f>SUM(H22:I26)</f>
        <v>17.13</v>
      </c>
      <c r="I27" s="193"/>
      <c r="J27" s="192">
        <f>SUM(J22:K26)</f>
        <v>73.239999999999995</v>
      </c>
      <c r="K27" s="193"/>
      <c r="L27" s="192">
        <f>SUM(L22:M26)</f>
        <v>10</v>
      </c>
      <c r="M27" s="193"/>
      <c r="N27" s="192">
        <f>SUM(N22:O26)</f>
        <v>47.46</v>
      </c>
      <c r="O27" s="193"/>
      <c r="P27" s="192">
        <f>SUM(P22:Q26)</f>
        <v>0</v>
      </c>
      <c r="Q27" s="193"/>
      <c r="R27" s="192">
        <f>SUM(R22:S26)</f>
        <v>11.81</v>
      </c>
      <c r="S27" s="193"/>
      <c r="T27" s="192">
        <f>SUM(T22:U26)</f>
        <v>1021.61</v>
      </c>
      <c r="U27" s="193"/>
    </row>
    <row r="28" spans="1:21" ht="21.75" customHeight="1" thickBot="1" x14ac:dyDescent="0.4">
      <c r="A28" s="19" t="s">
        <v>15</v>
      </c>
      <c r="B28" s="20"/>
      <c r="C28" s="20"/>
      <c r="D28" s="129">
        <f>D27+D21+D15</f>
        <v>159.63999999999999</v>
      </c>
      <c r="E28" s="130"/>
      <c r="F28" s="129">
        <f>F27+F21+F15</f>
        <v>1181.25</v>
      </c>
      <c r="G28" s="130"/>
      <c r="H28" s="129">
        <f>H27+H21+H15</f>
        <v>17.13</v>
      </c>
      <c r="I28" s="130"/>
      <c r="J28" s="129">
        <f>J27+J21+J15</f>
        <v>73.239999999999995</v>
      </c>
      <c r="K28" s="130"/>
      <c r="L28" s="129">
        <f>L27+L21+L15</f>
        <v>10</v>
      </c>
      <c r="M28" s="130"/>
      <c r="N28" s="129">
        <f>N27+N21+N15</f>
        <v>47.46</v>
      </c>
      <c r="O28" s="130"/>
      <c r="P28" s="129">
        <f>P27+P21+P15</f>
        <v>0</v>
      </c>
      <c r="Q28" s="130"/>
      <c r="R28" s="129">
        <f>R27+R21+R15</f>
        <v>11.81</v>
      </c>
      <c r="S28" s="130"/>
      <c r="T28" s="129">
        <f>T27+T21+T15</f>
        <v>1021.61</v>
      </c>
      <c r="U28" s="130"/>
    </row>
    <row r="29" spans="1:21" ht="13.5" thickTop="1" thickBot="1" x14ac:dyDescent="0.4">
      <c r="A29" s="84">
        <v>44652</v>
      </c>
      <c r="B29" s="1">
        <v>154</v>
      </c>
      <c r="C29" s="73">
        <v>15</v>
      </c>
      <c r="D29" s="124">
        <f>SUM(H29:S29)</f>
        <v>427.27000000000004</v>
      </c>
      <c r="E29" s="125"/>
      <c r="F29" s="126">
        <v>2310</v>
      </c>
      <c r="G29" s="123"/>
      <c r="H29" s="127">
        <v>33.49</v>
      </c>
      <c r="I29" s="128"/>
      <c r="J29" s="121">
        <v>143.22</v>
      </c>
      <c r="K29" s="123"/>
      <c r="L29" s="116">
        <v>122</v>
      </c>
      <c r="M29" s="117"/>
      <c r="N29" s="121">
        <v>105.46</v>
      </c>
      <c r="O29" s="123"/>
      <c r="P29" s="11"/>
      <c r="Q29" s="12"/>
      <c r="R29" s="116">
        <v>23.1</v>
      </c>
      <c r="S29" s="117"/>
      <c r="T29" s="121">
        <f>F29-D29</f>
        <v>1882.73</v>
      </c>
      <c r="U29" s="122"/>
    </row>
    <row r="30" spans="1:21" ht="13.15" thickBot="1" x14ac:dyDescent="0.4">
      <c r="A30" s="4"/>
      <c r="B30" s="1"/>
      <c r="C30" s="1"/>
      <c r="D30" s="124"/>
      <c r="E30" s="125"/>
      <c r="F30" s="126"/>
      <c r="G30" s="123"/>
      <c r="H30" s="127"/>
      <c r="I30" s="128"/>
      <c r="J30" s="121"/>
      <c r="K30" s="123"/>
      <c r="L30" s="116"/>
      <c r="M30" s="117"/>
      <c r="N30" s="121"/>
      <c r="O30" s="123"/>
      <c r="P30" s="11"/>
      <c r="Q30" s="12"/>
      <c r="R30" s="116"/>
      <c r="S30" s="117"/>
      <c r="T30" s="121"/>
      <c r="U30" s="122"/>
    </row>
    <row r="31" spans="1:21" ht="13.15" thickBot="1" x14ac:dyDescent="0.4">
      <c r="A31" s="4"/>
      <c r="B31" s="1"/>
      <c r="C31" s="1"/>
      <c r="D31" s="124"/>
      <c r="E31" s="125"/>
      <c r="F31" s="126"/>
      <c r="G31" s="123"/>
      <c r="H31" s="127"/>
      <c r="I31" s="128"/>
      <c r="J31" s="121"/>
      <c r="K31" s="123"/>
      <c r="L31" s="116"/>
      <c r="M31" s="117"/>
      <c r="N31" s="121"/>
      <c r="O31" s="123"/>
      <c r="P31" s="11"/>
      <c r="Q31" s="12"/>
      <c r="R31" s="116"/>
      <c r="S31" s="117"/>
      <c r="T31" s="121"/>
      <c r="U31" s="122"/>
    </row>
    <row r="32" spans="1:21" ht="13.15" thickBot="1" x14ac:dyDescent="0.4">
      <c r="A32" s="4"/>
      <c r="B32" s="1"/>
      <c r="C32" s="1"/>
      <c r="D32" s="124"/>
      <c r="E32" s="125"/>
      <c r="F32" s="126"/>
      <c r="G32" s="123"/>
      <c r="H32" s="127"/>
      <c r="I32" s="128"/>
      <c r="J32" s="121"/>
      <c r="K32" s="123"/>
      <c r="L32" s="116"/>
      <c r="M32" s="117"/>
      <c r="N32" s="121"/>
      <c r="O32" s="123"/>
      <c r="P32" s="11"/>
      <c r="Q32" s="12"/>
      <c r="R32" s="116"/>
      <c r="S32" s="117"/>
      <c r="T32" s="121"/>
      <c r="U32" s="122"/>
    </row>
    <row r="33" spans="1:21" ht="13.15" thickBot="1" x14ac:dyDescent="0.4">
      <c r="A33" s="5"/>
      <c r="B33" s="3"/>
      <c r="C33" s="3"/>
      <c r="D33" s="124"/>
      <c r="E33" s="125"/>
      <c r="F33" s="126"/>
      <c r="G33" s="123"/>
      <c r="H33" s="127"/>
      <c r="I33" s="128"/>
      <c r="J33" s="121"/>
      <c r="K33" s="123"/>
      <c r="L33" s="116"/>
      <c r="M33" s="117"/>
      <c r="N33" s="121"/>
      <c r="O33" s="123"/>
      <c r="P33" s="11"/>
      <c r="Q33" s="12"/>
      <c r="R33" s="116"/>
      <c r="S33" s="117"/>
      <c r="T33" s="121"/>
      <c r="U33" s="122"/>
    </row>
    <row r="34" spans="1:21" ht="13.5" thickBot="1" x14ac:dyDescent="0.45">
      <c r="A34" s="17" t="s">
        <v>14</v>
      </c>
      <c r="B34" s="18"/>
      <c r="C34" s="18"/>
      <c r="D34" s="118">
        <f>SUM(D29:E33)</f>
        <v>427.27000000000004</v>
      </c>
      <c r="E34" s="119"/>
      <c r="F34" s="118">
        <f>SUM(F29:G33)</f>
        <v>2310</v>
      </c>
      <c r="G34" s="119"/>
      <c r="H34" s="118">
        <f>SUM(H29:I33)</f>
        <v>33.49</v>
      </c>
      <c r="I34" s="119"/>
      <c r="J34" s="118">
        <f>SUM(J29:K33)</f>
        <v>143.22</v>
      </c>
      <c r="K34" s="119"/>
      <c r="L34" s="118">
        <f>SUM(L29:M33)</f>
        <v>122</v>
      </c>
      <c r="M34" s="119"/>
      <c r="N34" s="118">
        <f>SUM(N29:O33)</f>
        <v>105.46</v>
      </c>
      <c r="O34" s="119"/>
      <c r="P34" s="118">
        <f>SUM(P29:Q33)</f>
        <v>0</v>
      </c>
      <c r="Q34" s="119"/>
      <c r="R34" s="118">
        <f>SUM(R29:S33)</f>
        <v>23.1</v>
      </c>
      <c r="S34" s="119"/>
      <c r="T34" s="118">
        <f>SUM(T29:U33)</f>
        <v>1882.73</v>
      </c>
      <c r="U34" s="119"/>
    </row>
    <row r="35" spans="1:21" ht="13.15" thickBot="1" x14ac:dyDescent="0.4">
      <c r="A35" s="84">
        <v>44682</v>
      </c>
      <c r="B35" s="2">
        <v>140</v>
      </c>
      <c r="C35" s="2">
        <v>15</v>
      </c>
      <c r="D35" s="112">
        <f>SUM(H35:S35)</f>
        <v>306.10999999999996</v>
      </c>
      <c r="E35" s="113"/>
      <c r="F35" s="114">
        <v>2100</v>
      </c>
      <c r="G35" s="115"/>
      <c r="H35" s="116">
        <v>30.45</v>
      </c>
      <c r="I35" s="117"/>
      <c r="J35" s="110">
        <v>130.19999999999999</v>
      </c>
      <c r="K35" s="115"/>
      <c r="L35" s="116">
        <v>31</v>
      </c>
      <c r="M35" s="117"/>
      <c r="N35" s="110">
        <v>93.46</v>
      </c>
      <c r="O35" s="115"/>
      <c r="P35" s="13"/>
      <c r="Q35" s="14"/>
      <c r="R35" s="116">
        <v>21</v>
      </c>
      <c r="S35" s="117"/>
      <c r="T35" s="110">
        <f>F35-D35</f>
        <v>1793.89</v>
      </c>
      <c r="U35" s="111"/>
    </row>
    <row r="36" spans="1:21" ht="13.15" thickBot="1" x14ac:dyDescent="0.4">
      <c r="A36" s="4"/>
      <c r="B36" s="1"/>
      <c r="C36" s="1"/>
      <c r="D36" s="112"/>
      <c r="E36" s="113"/>
      <c r="F36" s="114"/>
      <c r="G36" s="115"/>
      <c r="H36" s="116"/>
      <c r="I36" s="117"/>
      <c r="J36" s="110"/>
      <c r="K36" s="115"/>
      <c r="L36" s="116"/>
      <c r="M36" s="117"/>
      <c r="N36" s="110"/>
      <c r="O36" s="115"/>
      <c r="P36" s="13"/>
      <c r="Q36" s="14"/>
      <c r="R36" s="116"/>
      <c r="S36" s="117"/>
      <c r="T36" s="110"/>
      <c r="U36" s="111"/>
    </row>
    <row r="37" spans="1:21" ht="13.15" thickBot="1" x14ac:dyDescent="0.4">
      <c r="A37" s="4"/>
      <c r="B37" s="1"/>
      <c r="C37" s="1"/>
      <c r="D37" s="112"/>
      <c r="E37" s="113"/>
      <c r="F37" s="114"/>
      <c r="G37" s="115"/>
      <c r="H37" s="116"/>
      <c r="I37" s="117"/>
      <c r="J37" s="110"/>
      <c r="K37" s="115"/>
      <c r="L37" s="116"/>
      <c r="M37" s="117"/>
      <c r="N37" s="110"/>
      <c r="O37" s="115"/>
      <c r="P37" s="13"/>
      <c r="Q37" s="14"/>
      <c r="R37" s="116"/>
      <c r="S37" s="117"/>
      <c r="T37" s="110"/>
      <c r="U37" s="111"/>
    </row>
    <row r="38" spans="1:21" ht="13.15" thickBot="1" x14ac:dyDescent="0.4">
      <c r="A38" s="4"/>
      <c r="B38" s="1"/>
      <c r="C38" s="1"/>
      <c r="D38" s="112"/>
      <c r="E38" s="113"/>
      <c r="F38" s="114"/>
      <c r="G38" s="115"/>
      <c r="H38" s="116"/>
      <c r="I38" s="117"/>
      <c r="J38" s="110"/>
      <c r="K38" s="115"/>
      <c r="L38" s="116"/>
      <c r="M38" s="117"/>
      <c r="N38" s="110"/>
      <c r="O38" s="115"/>
      <c r="P38" s="13"/>
      <c r="Q38" s="14"/>
      <c r="R38" s="116"/>
      <c r="S38" s="117"/>
      <c r="T38" s="110"/>
      <c r="U38" s="111"/>
    </row>
    <row r="39" spans="1:21" ht="13.15" thickBot="1" x14ac:dyDescent="0.4">
      <c r="A39" s="5"/>
      <c r="B39" s="3"/>
      <c r="C39" s="3"/>
      <c r="D39" s="112"/>
      <c r="E39" s="113"/>
      <c r="F39" s="114"/>
      <c r="G39" s="115"/>
      <c r="H39" s="116"/>
      <c r="I39" s="117"/>
      <c r="J39" s="110"/>
      <c r="K39" s="115"/>
      <c r="L39" s="116"/>
      <c r="M39" s="117"/>
      <c r="N39" s="110"/>
      <c r="O39" s="115"/>
      <c r="P39" s="13"/>
      <c r="Q39" s="14"/>
      <c r="R39" s="116"/>
      <c r="S39" s="117"/>
      <c r="T39" s="110"/>
      <c r="U39" s="111"/>
    </row>
    <row r="40" spans="1:21" ht="13.5" thickBot="1" x14ac:dyDescent="0.45">
      <c r="A40" s="17" t="s">
        <v>14</v>
      </c>
      <c r="B40" s="18"/>
      <c r="C40" s="18"/>
      <c r="D40" s="104">
        <f>SUM(D35:E39)</f>
        <v>306.10999999999996</v>
      </c>
      <c r="E40" s="105"/>
      <c r="F40" s="104">
        <f>SUM(F35:G39)</f>
        <v>2100</v>
      </c>
      <c r="G40" s="105"/>
      <c r="H40" s="104">
        <f>SUM(H35:I39)</f>
        <v>30.45</v>
      </c>
      <c r="I40" s="105"/>
      <c r="J40" s="104">
        <f>SUM(J35:K39)</f>
        <v>130.19999999999999</v>
      </c>
      <c r="K40" s="105"/>
      <c r="L40" s="104">
        <f>SUM(L35:M39)</f>
        <v>31</v>
      </c>
      <c r="M40" s="105"/>
      <c r="N40" s="104">
        <f>SUM(N35:O39)</f>
        <v>93.46</v>
      </c>
      <c r="O40" s="105"/>
      <c r="P40" s="104">
        <f>SUM(P35:Q39)</f>
        <v>0</v>
      </c>
      <c r="Q40" s="105"/>
      <c r="R40" s="104">
        <f>SUM(R35:S39)</f>
        <v>21</v>
      </c>
      <c r="S40" s="105"/>
      <c r="T40" s="104">
        <f>SUM(T35:U39)</f>
        <v>1793.89</v>
      </c>
      <c r="U40" s="105"/>
    </row>
    <row r="41" spans="1:21" ht="13.15" thickBot="1" x14ac:dyDescent="0.4">
      <c r="A41" s="84">
        <v>44713</v>
      </c>
      <c r="B41" s="2"/>
      <c r="C41" s="2"/>
      <c r="D41" s="112">
        <f>SUM(H41:S41)</f>
        <v>507.73</v>
      </c>
      <c r="E41" s="113"/>
      <c r="F41" s="114">
        <v>2654.17</v>
      </c>
      <c r="G41" s="115"/>
      <c r="H41" s="116">
        <v>38.49</v>
      </c>
      <c r="I41" s="117"/>
      <c r="J41" s="110">
        <v>164.56</v>
      </c>
      <c r="K41" s="115"/>
      <c r="L41" s="116">
        <v>87</v>
      </c>
      <c r="M41" s="117"/>
      <c r="N41" s="110">
        <v>121.46</v>
      </c>
      <c r="O41" s="115"/>
      <c r="P41" s="116">
        <v>69.680000000000007</v>
      </c>
      <c r="Q41" s="117"/>
      <c r="R41" s="116">
        <v>26.54</v>
      </c>
      <c r="S41" s="117"/>
      <c r="T41" s="110">
        <f>F41-D41</f>
        <v>2146.44</v>
      </c>
      <c r="U41" s="111"/>
    </row>
    <row r="42" spans="1:21" ht="13.15" thickBot="1" x14ac:dyDescent="0.4">
      <c r="A42" s="4"/>
      <c r="B42" s="1"/>
      <c r="C42" s="1"/>
      <c r="D42" s="112"/>
      <c r="E42" s="113"/>
      <c r="F42" s="114"/>
      <c r="G42" s="115"/>
      <c r="H42" s="116"/>
      <c r="I42" s="117"/>
      <c r="J42" s="110"/>
      <c r="K42" s="115"/>
      <c r="L42" s="116"/>
      <c r="M42" s="117"/>
      <c r="N42" s="110"/>
      <c r="O42" s="115"/>
      <c r="P42" s="116"/>
      <c r="Q42" s="117"/>
      <c r="R42" s="116"/>
      <c r="S42" s="117"/>
      <c r="T42" s="110"/>
      <c r="U42" s="111"/>
    </row>
    <row r="43" spans="1:21" ht="13.15" thickBot="1" x14ac:dyDescent="0.4">
      <c r="A43" s="4"/>
      <c r="B43" s="1"/>
      <c r="C43" s="1"/>
      <c r="D43" s="112"/>
      <c r="E43" s="113"/>
      <c r="F43" s="114"/>
      <c r="G43" s="115"/>
      <c r="H43" s="116"/>
      <c r="I43" s="117"/>
      <c r="J43" s="110"/>
      <c r="K43" s="115"/>
      <c r="L43" s="116"/>
      <c r="M43" s="117"/>
      <c r="N43" s="110"/>
      <c r="O43" s="115"/>
      <c r="P43" s="116"/>
      <c r="Q43" s="117"/>
      <c r="R43" s="116"/>
      <c r="S43" s="117"/>
      <c r="T43" s="110"/>
      <c r="U43" s="111"/>
    </row>
    <row r="44" spans="1:21" ht="13.15" thickBot="1" x14ac:dyDescent="0.4">
      <c r="A44" s="4"/>
      <c r="B44" s="1"/>
      <c r="C44" s="1"/>
      <c r="D44" s="112"/>
      <c r="E44" s="113"/>
      <c r="F44" s="114"/>
      <c r="G44" s="115"/>
      <c r="H44" s="116"/>
      <c r="I44" s="117"/>
      <c r="J44" s="110"/>
      <c r="K44" s="115"/>
      <c r="L44" s="116"/>
      <c r="M44" s="117"/>
      <c r="N44" s="110"/>
      <c r="O44" s="115"/>
      <c r="P44" s="116"/>
      <c r="Q44" s="117"/>
      <c r="R44" s="116"/>
      <c r="S44" s="117"/>
      <c r="T44" s="110"/>
      <c r="U44" s="111"/>
    </row>
    <row r="45" spans="1:21" ht="13.15" thickBot="1" x14ac:dyDescent="0.4">
      <c r="A45" s="5"/>
      <c r="B45" s="3"/>
      <c r="C45" s="3"/>
      <c r="D45" s="112"/>
      <c r="E45" s="113"/>
      <c r="F45" s="114"/>
      <c r="G45" s="115"/>
      <c r="H45" s="116"/>
      <c r="I45" s="117"/>
      <c r="J45" s="110"/>
      <c r="K45" s="115"/>
      <c r="L45" s="116"/>
      <c r="M45" s="117"/>
      <c r="N45" s="110"/>
      <c r="O45" s="115"/>
      <c r="P45" s="116"/>
      <c r="Q45" s="117"/>
      <c r="R45" s="116"/>
      <c r="S45" s="117"/>
      <c r="T45" s="110"/>
      <c r="U45" s="111"/>
    </row>
    <row r="46" spans="1:21" ht="13.15" thickBot="1" x14ac:dyDescent="0.4">
      <c r="A46" s="17" t="s">
        <v>14</v>
      </c>
      <c r="B46" s="18"/>
      <c r="C46" s="18"/>
      <c r="D46" s="192">
        <f>SUM(D41:E44)</f>
        <v>507.73</v>
      </c>
      <c r="E46" s="193"/>
      <c r="F46" s="192">
        <f>SUM(F41:G44)</f>
        <v>2654.17</v>
      </c>
      <c r="G46" s="193"/>
      <c r="H46" s="192">
        <f>SUM(H41:I44)</f>
        <v>38.49</v>
      </c>
      <c r="I46" s="193"/>
      <c r="J46" s="192">
        <f>SUM(J41:K44)</f>
        <v>164.56</v>
      </c>
      <c r="K46" s="193"/>
      <c r="L46" s="192">
        <f>SUM(L41:M44)</f>
        <v>87</v>
      </c>
      <c r="M46" s="193"/>
      <c r="N46" s="192">
        <f>SUM(N41:O44)</f>
        <v>121.46</v>
      </c>
      <c r="O46" s="193"/>
      <c r="P46" s="192">
        <f>SUM(P41:Q44)</f>
        <v>69.680000000000007</v>
      </c>
      <c r="Q46" s="193"/>
      <c r="R46" s="192">
        <f>SUM(R41:S44)</f>
        <v>26.54</v>
      </c>
      <c r="S46" s="193"/>
      <c r="T46" s="192">
        <f>SUM(T41:U44)</f>
        <v>2146.44</v>
      </c>
      <c r="U46" s="193"/>
    </row>
    <row r="47" spans="1:21" ht="16.5" customHeight="1" thickBot="1" x14ac:dyDescent="0.4">
      <c r="A47" s="19" t="s">
        <v>16</v>
      </c>
      <c r="B47" s="20"/>
      <c r="C47" s="20"/>
      <c r="D47" s="129">
        <f>D46+D40+D34</f>
        <v>1241.1099999999999</v>
      </c>
      <c r="E47" s="130"/>
      <c r="F47" s="129">
        <f>F46+F40+F34</f>
        <v>7064.17</v>
      </c>
      <c r="G47" s="130"/>
      <c r="H47" s="129">
        <f>H46+H40+H34</f>
        <v>102.43</v>
      </c>
      <c r="I47" s="130"/>
      <c r="J47" s="129">
        <f>J46+J40+J34</f>
        <v>437.98</v>
      </c>
      <c r="K47" s="130"/>
      <c r="L47" s="129">
        <f>L46+L40+L34</f>
        <v>240</v>
      </c>
      <c r="M47" s="130"/>
      <c r="N47" s="129">
        <f>N46+N40+N34</f>
        <v>320.38</v>
      </c>
      <c r="O47" s="130"/>
      <c r="P47" s="129">
        <f>P46+P40+P34</f>
        <v>69.680000000000007</v>
      </c>
      <c r="Q47" s="130"/>
      <c r="R47" s="129">
        <f>R46+R40+R34</f>
        <v>70.64</v>
      </c>
      <c r="S47" s="130"/>
      <c r="T47" s="129">
        <f>T46+T40+T34</f>
        <v>5823.0599999999995</v>
      </c>
      <c r="U47" s="130"/>
    </row>
    <row r="48" spans="1:21" ht="16.5" customHeight="1" thickTop="1" thickBot="1" x14ac:dyDescent="0.4">
      <c r="A48" s="21" t="s">
        <v>17</v>
      </c>
      <c r="B48" s="22"/>
      <c r="C48" s="22"/>
      <c r="D48" s="212">
        <f>D47+D28</f>
        <v>1400.75</v>
      </c>
      <c r="E48" s="213"/>
      <c r="F48" s="212">
        <f>F47+F28</f>
        <v>8245.42</v>
      </c>
      <c r="G48" s="213"/>
      <c r="H48" s="212">
        <f>H47+H28</f>
        <v>119.56</v>
      </c>
      <c r="I48" s="213"/>
      <c r="J48" s="212">
        <f>J47+J28</f>
        <v>511.22</v>
      </c>
      <c r="K48" s="213"/>
      <c r="L48" s="212">
        <f>L47+L28</f>
        <v>250</v>
      </c>
      <c r="M48" s="213"/>
      <c r="N48" s="212">
        <f>N47+N28</f>
        <v>367.84</v>
      </c>
      <c r="O48" s="213"/>
      <c r="P48" s="212">
        <f>P47+P28</f>
        <v>69.680000000000007</v>
      </c>
      <c r="Q48" s="213"/>
      <c r="R48" s="212">
        <f>R47+R28</f>
        <v>82.45</v>
      </c>
      <c r="S48" s="213"/>
      <c r="T48" s="212">
        <f>T47+T28</f>
        <v>6844.6699999999992</v>
      </c>
      <c r="U48" s="213"/>
    </row>
    <row r="49" spans="1:24" ht="16.5" customHeight="1" thickTop="1" x14ac:dyDescent="0.35">
      <c r="A49" s="79"/>
      <c r="B49" s="79"/>
      <c r="C49" s="79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4" ht="13.15" thickBot="1" x14ac:dyDescent="0.4">
      <c r="X50" s="81"/>
    </row>
    <row r="51" spans="1:24" ht="13.5" thickBot="1" x14ac:dyDescent="0.45">
      <c r="A51" s="152" t="s">
        <v>1</v>
      </c>
      <c r="B51" s="155" t="s">
        <v>10</v>
      </c>
      <c r="C51" s="158" t="s">
        <v>2</v>
      </c>
      <c r="D51" s="136" t="s">
        <v>19</v>
      </c>
      <c r="E51" s="137"/>
      <c r="F51" s="142" t="s">
        <v>24</v>
      </c>
      <c r="G51" s="143"/>
      <c r="H51" s="165" t="s">
        <v>11</v>
      </c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7"/>
      <c r="T51" s="9"/>
      <c r="U51" s="10"/>
    </row>
    <row r="52" spans="1:24" ht="13.15" x14ac:dyDescent="0.4">
      <c r="A52" s="153"/>
      <c r="B52" s="156"/>
      <c r="C52" s="159"/>
      <c r="D52" s="138"/>
      <c r="E52" s="139"/>
      <c r="F52" s="144"/>
      <c r="G52" s="145"/>
      <c r="H52" s="148" t="s">
        <v>3</v>
      </c>
      <c r="I52" s="149"/>
      <c r="J52" s="131" t="s">
        <v>7</v>
      </c>
      <c r="K52" s="132"/>
      <c r="L52" s="178" t="s">
        <v>6</v>
      </c>
      <c r="M52" s="179"/>
      <c r="N52" s="179"/>
      <c r="O52" s="180"/>
      <c r="P52" s="174"/>
      <c r="Q52" s="175"/>
      <c r="R52" s="161" t="s">
        <v>8</v>
      </c>
      <c r="S52" s="162"/>
      <c r="T52" s="131" t="s">
        <v>9</v>
      </c>
      <c r="U52" s="132"/>
    </row>
    <row r="53" spans="1:24" ht="13.5" thickBot="1" x14ac:dyDescent="0.45">
      <c r="A53" s="154"/>
      <c r="B53" s="157"/>
      <c r="C53" s="160"/>
      <c r="D53" s="140"/>
      <c r="E53" s="141"/>
      <c r="F53" s="146"/>
      <c r="G53" s="147"/>
      <c r="H53" s="150"/>
      <c r="I53" s="151"/>
      <c r="J53" s="133"/>
      <c r="K53" s="134"/>
      <c r="L53" s="174" t="s">
        <v>4</v>
      </c>
      <c r="M53" s="175"/>
      <c r="N53" s="176" t="s">
        <v>5</v>
      </c>
      <c r="O53" s="177"/>
      <c r="P53" s="181"/>
      <c r="Q53" s="182"/>
      <c r="R53" s="163"/>
      <c r="S53" s="164"/>
      <c r="T53" s="133"/>
      <c r="U53" s="134"/>
    </row>
    <row r="54" spans="1:24" ht="13.15" thickBot="1" x14ac:dyDescent="0.4">
      <c r="A54" s="96">
        <v>44743</v>
      </c>
      <c r="B54" s="1"/>
      <c r="C54" s="1"/>
      <c r="D54" s="124">
        <f>SUM(H54:S54)</f>
        <v>507.73</v>
      </c>
      <c r="E54" s="125"/>
      <c r="F54" s="114">
        <v>2654.17</v>
      </c>
      <c r="G54" s="115"/>
      <c r="H54" s="116">
        <v>38.49</v>
      </c>
      <c r="I54" s="117"/>
      <c r="J54" s="110">
        <v>164.56</v>
      </c>
      <c r="K54" s="115"/>
      <c r="L54" s="116">
        <v>87</v>
      </c>
      <c r="M54" s="117"/>
      <c r="N54" s="110">
        <v>121.46</v>
      </c>
      <c r="O54" s="115"/>
      <c r="P54" s="116">
        <v>69.680000000000007</v>
      </c>
      <c r="Q54" s="117"/>
      <c r="R54" s="116">
        <v>26.54</v>
      </c>
      <c r="S54" s="117"/>
      <c r="T54" s="121">
        <f>F54-D54</f>
        <v>2146.44</v>
      </c>
      <c r="U54" s="122"/>
    </row>
    <row r="55" spans="1:24" ht="13.15" thickBot="1" x14ac:dyDescent="0.4">
      <c r="A55" s="4"/>
      <c r="B55" s="1"/>
      <c r="C55" s="1"/>
      <c r="D55" s="124"/>
      <c r="E55" s="125"/>
      <c r="F55" s="126"/>
      <c r="G55" s="123"/>
      <c r="H55" s="127"/>
      <c r="I55" s="128"/>
      <c r="J55" s="121"/>
      <c r="K55" s="123"/>
      <c r="L55" s="116"/>
      <c r="M55" s="117"/>
      <c r="N55" s="121"/>
      <c r="O55" s="123"/>
      <c r="P55" s="11"/>
      <c r="Q55" s="12"/>
      <c r="R55" s="116"/>
      <c r="S55" s="117"/>
      <c r="T55" s="121"/>
      <c r="U55" s="122"/>
    </row>
    <row r="56" spans="1:24" ht="13.15" thickBot="1" x14ac:dyDescent="0.4">
      <c r="A56" s="4"/>
      <c r="B56" s="1"/>
      <c r="C56" s="1"/>
      <c r="D56" s="124"/>
      <c r="E56" s="125"/>
      <c r="F56" s="126"/>
      <c r="G56" s="123"/>
      <c r="H56" s="127"/>
      <c r="I56" s="128"/>
      <c r="J56" s="121"/>
      <c r="K56" s="123"/>
      <c r="L56" s="116"/>
      <c r="M56" s="117"/>
      <c r="N56" s="121"/>
      <c r="O56" s="123"/>
      <c r="P56" s="11"/>
      <c r="Q56" s="12"/>
      <c r="R56" s="116"/>
      <c r="S56" s="117"/>
      <c r="T56" s="121"/>
      <c r="U56" s="122"/>
    </row>
    <row r="57" spans="1:24" ht="13.15" thickBot="1" x14ac:dyDescent="0.4">
      <c r="A57" s="4"/>
      <c r="B57" s="1"/>
      <c r="C57" s="1"/>
      <c r="D57" s="124"/>
      <c r="E57" s="125"/>
      <c r="F57" s="126"/>
      <c r="G57" s="123"/>
      <c r="H57" s="127"/>
      <c r="I57" s="128"/>
      <c r="J57" s="121"/>
      <c r="K57" s="123"/>
      <c r="L57" s="116"/>
      <c r="M57" s="117"/>
      <c r="N57" s="121"/>
      <c r="O57" s="123"/>
      <c r="P57" s="11"/>
      <c r="Q57" s="12"/>
      <c r="R57" s="116"/>
      <c r="S57" s="117"/>
      <c r="T57" s="121"/>
      <c r="U57" s="122"/>
    </row>
    <row r="58" spans="1:24" ht="13.15" thickBot="1" x14ac:dyDescent="0.4">
      <c r="A58" s="5"/>
      <c r="B58" s="3"/>
      <c r="C58" s="3"/>
      <c r="D58" s="124"/>
      <c r="E58" s="125"/>
      <c r="F58" s="126"/>
      <c r="G58" s="123"/>
      <c r="H58" s="127"/>
      <c r="I58" s="128"/>
      <c r="J58" s="121"/>
      <c r="K58" s="123"/>
      <c r="L58" s="116"/>
      <c r="M58" s="117"/>
      <c r="N58" s="121"/>
      <c r="O58" s="123"/>
      <c r="P58" s="11"/>
      <c r="Q58" s="12"/>
      <c r="R58" s="116"/>
      <c r="S58" s="117"/>
      <c r="T58" s="121"/>
      <c r="U58" s="122"/>
    </row>
    <row r="59" spans="1:24" ht="13.5" thickBot="1" x14ac:dyDescent="0.45">
      <c r="A59" s="16" t="s">
        <v>14</v>
      </c>
      <c r="B59" s="15"/>
      <c r="C59" s="15"/>
      <c r="D59" s="118">
        <f>SUM(D54:E58)</f>
        <v>507.73</v>
      </c>
      <c r="E59" s="119"/>
      <c r="F59" s="118">
        <f>SUM(F54:G58)</f>
        <v>2654.17</v>
      </c>
      <c r="G59" s="119"/>
      <c r="H59" s="118">
        <f>SUM(H54:I58)</f>
        <v>38.49</v>
      </c>
      <c r="I59" s="119"/>
      <c r="J59" s="118">
        <f>SUM(J54:K58)</f>
        <v>164.56</v>
      </c>
      <c r="K59" s="119"/>
      <c r="L59" s="118">
        <f>SUM(L54:M58)</f>
        <v>87</v>
      </c>
      <c r="M59" s="119"/>
      <c r="N59" s="118">
        <f>SUM(N54:O58)</f>
        <v>121.46</v>
      </c>
      <c r="O59" s="119"/>
      <c r="P59" s="118">
        <f>SUM(P54:Q58)</f>
        <v>69.680000000000007</v>
      </c>
      <c r="Q59" s="119"/>
      <c r="R59" s="118">
        <f>SUM(R54:S58)</f>
        <v>26.54</v>
      </c>
      <c r="S59" s="119"/>
      <c r="T59" s="118">
        <f>SUM(T54:U58)</f>
        <v>2146.44</v>
      </c>
      <c r="U59" s="119"/>
    </row>
    <row r="60" spans="1:24" ht="13.15" thickBot="1" x14ac:dyDescent="0.4">
      <c r="A60" s="6"/>
      <c r="B60" s="2"/>
      <c r="C60" s="2"/>
      <c r="D60" s="112">
        <f>SUM(H60:S60)</f>
        <v>0</v>
      </c>
      <c r="E60" s="113"/>
      <c r="F60" s="114"/>
      <c r="G60" s="115"/>
      <c r="H60" s="116"/>
      <c r="I60" s="117"/>
      <c r="J60" s="110"/>
      <c r="K60" s="115"/>
      <c r="L60" s="116"/>
      <c r="M60" s="117"/>
      <c r="N60" s="110"/>
      <c r="O60" s="115"/>
      <c r="P60" s="13"/>
      <c r="Q60" s="14"/>
      <c r="R60" s="116"/>
      <c r="S60" s="117"/>
      <c r="T60" s="110">
        <f>F60-D60</f>
        <v>0</v>
      </c>
      <c r="U60" s="111"/>
    </row>
    <row r="61" spans="1:24" ht="13.15" thickBot="1" x14ac:dyDescent="0.4">
      <c r="A61" s="4"/>
      <c r="B61" s="1"/>
      <c r="C61" s="1"/>
      <c r="D61" s="112"/>
      <c r="E61" s="113"/>
      <c r="F61" s="114"/>
      <c r="G61" s="115"/>
      <c r="H61" s="116"/>
      <c r="I61" s="117"/>
      <c r="J61" s="110"/>
      <c r="K61" s="115"/>
      <c r="L61" s="116"/>
      <c r="M61" s="117"/>
      <c r="N61" s="110"/>
      <c r="O61" s="115"/>
      <c r="P61" s="13"/>
      <c r="Q61" s="14"/>
      <c r="R61" s="116"/>
      <c r="S61" s="117"/>
      <c r="T61" s="110"/>
      <c r="U61" s="111"/>
    </row>
    <row r="62" spans="1:24" ht="13.15" thickBot="1" x14ac:dyDescent="0.4">
      <c r="A62" s="4"/>
      <c r="B62" s="1"/>
      <c r="C62" s="1"/>
      <c r="D62" s="112"/>
      <c r="E62" s="113"/>
      <c r="F62" s="114"/>
      <c r="G62" s="115"/>
      <c r="H62" s="116"/>
      <c r="I62" s="117"/>
      <c r="J62" s="110"/>
      <c r="K62" s="115"/>
      <c r="L62" s="116"/>
      <c r="M62" s="117"/>
      <c r="N62" s="110"/>
      <c r="O62" s="115"/>
      <c r="P62" s="13"/>
      <c r="Q62" s="14"/>
      <c r="R62" s="116"/>
      <c r="S62" s="117"/>
      <c r="T62" s="110"/>
      <c r="U62" s="111"/>
    </row>
    <row r="63" spans="1:24" ht="13.15" thickBot="1" x14ac:dyDescent="0.4">
      <c r="A63" s="4"/>
      <c r="B63" s="1"/>
      <c r="C63" s="1"/>
      <c r="D63" s="112"/>
      <c r="E63" s="113"/>
      <c r="F63" s="114"/>
      <c r="G63" s="115"/>
      <c r="H63" s="116"/>
      <c r="I63" s="117"/>
      <c r="J63" s="110"/>
      <c r="K63" s="115"/>
      <c r="L63" s="116"/>
      <c r="M63" s="117"/>
      <c r="N63" s="110"/>
      <c r="O63" s="115"/>
      <c r="P63" s="13"/>
      <c r="Q63" s="14"/>
      <c r="R63" s="116"/>
      <c r="S63" s="117"/>
      <c r="T63" s="110"/>
      <c r="U63" s="111"/>
    </row>
    <row r="64" spans="1:24" ht="13.15" thickBot="1" x14ac:dyDescent="0.4">
      <c r="A64" s="5"/>
      <c r="B64" s="3"/>
      <c r="C64" s="3"/>
      <c r="D64" s="112"/>
      <c r="E64" s="113"/>
      <c r="F64" s="114"/>
      <c r="G64" s="115"/>
      <c r="H64" s="116"/>
      <c r="I64" s="117"/>
      <c r="J64" s="110"/>
      <c r="K64" s="115"/>
      <c r="L64" s="116"/>
      <c r="M64" s="117"/>
      <c r="N64" s="110"/>
      <c r="O64" s="115"/>
      <c r="P64" s="13"/>
      <c r="Q64" s="14"/>
      <c r="R64" s="116"/>
      <c r="S64" s="117"/>
      <c r="T64" s="110"/>
      <c r="U64" s="111"/>
    </row>
    <row r="65" spans="1:21" ht="13.5" thickBot="1" x14ac:dyDescent="0.45">
      <c r="A65" s="17" t="s">
        <v>14</v>
      </c>
      <c r="B65" s="18"/>
      <c r="C65" s="18"/>
      <c r="D65" s="104">
        <f>SUM(D60:E64)</f>
        <v>0</v>
      </c>
      <c r="E65" s="105"/>
      <c r="F65" s="104">
        <f>SUM(F60:G64)</f>
        <v>0</v>
      </c>
      <c r="G65" s="105"/>
      <c r="H65" s="104">
        <f>SUM(H60:I64)</f>
        <v>0</v>
      </c>
      <c r="I65" s="105"/>
      <c r="J65" s="104">
        <f>SUM(J60:K64)</f>
        <v>0</v>
      </c>
      <c r="K65" s="105"/>
      <c r="L65" s="104">
        <f>SUM(L60:M64)</f>
        <v>0</v>
      </c>
      <c r="M65" s="105"/>
      <c r="N65" s="104">
        <f>SUM(N60:O64)</f>
        <v>0</v>
      </c>
      <c r="O65" s="105"/>
      <c r="P65" s="104">
        <f>SUM(P60:Q64)</f>
        <v>0</v>
      </c>
      <c r="Q65" s="105"/>
      <c r="R65" s="104">
        <f>SUM(R60:S64)</f>
        <v>0</v>
      </c>
      <c r="S65" s="105"/>
      <c r="T65" s="104">
        <f>SUM(T60:U64)</f>
        <v>0</v>
      </c>
      <c r="U65" s="105"/>
    </row>
    <row r="66" spans="1:21" ht="13.15" thickBot="1" x14ac:dyDescent="0.4">
      <c r="A66" s="6"/>
      <c r="B66" s="2"/>
      <c r="C66" s="2"/>
      <c r="D66" s="112">
        <f>SUM(H66:S66)</f>
        <v>0</v>
      </c>
      <c r="E66" s="113"/>
      <c r="F66" s="114"/>
      <c r="G66" s="115"/>
      <c r="H66" s="116"/>
      <c r="I66" s="117"/>
      <c r="J66" s="110"/>
      <c r="K66" s="115"/>
      <c r="L66" s="116"/>
      <c r="M66" s="117"/>
      <c r="N66" s="110"/>
      <c r="O66" s="115"/>
      <c r="P66" s="116"/>
      <c r="Q66" s="117"/>
      <c r="R66" s="116"/>
      <c r="S66" s="117"/>
      <c r="T66" s="110">
        <f>F66-D66</f>
        <v>0</v>
      </c>
      <c r="U66" s="111"/>
    </row>
    <row r="67" spans="1:21" ht="13.15" thickBot="1" x14ac:dyDescent="0.4">
      <c r="A67" s="4"/>
      <c r="B67" s="1"/>
      <c r="C67" s="1"/>
      <c r="D67" s="112"/>
      <c r="E67" s="113"/>
      <c r="F67" s="114"/>
      <c r="G67" s="115"/>
      <c r="H67" s="116"/>
      <c r="I67" s="117"/>
      <c r="J67" s="110"/>
      <c r="K67" s="115"/>
      <c r="L67" s="116"/>
      <c r="M67" s="117"/>
      <c r="N67" s="110"/>
      <c r="O67" s="115"/>
      <c r="P67" s="116"/>
      <c r="Q67" s="117"/>
      <c r="R67" s="116"/>
      <c r="S67" s="117"/>
      <c r="T67" s="110"/>
      <c r="U67" s="111"/>
    </row>
    <row r="68" spans="1:21" ht="13.15" thickBot="1" x14ac:dyDescent="0.4">
      <c r="A68" s="4"/>
      <c r="B68" s="1"/>
      <c r="C68" s="1"/>
      <c r="D68" s="112"/>
      <c r="E68" s="113"/>
      <c r="F68" s="114"/>
      <c r="G68" s="115"/>
      <c r="H68" s="116"/>
      <c r="I68" s="117"/>
      <c r="J68" s="110"/>
      <c r="K68" s="115"/>
      <c r="L68" s="116"/>
      <c r="M68" s="117"/>
      <c r="N68" s="110"/>
      <c r="O68" s="115"/>
      <c r="P68" s="116"/>
      <c r="Q68" s="117"/>
      <c r="R68" s="116"/>
      <c r="S68" s="117"/>
      <c r="T68" s="110"/>
      <c r="U68" s="111"/>
    </row>
    <row r="69" spans="1:21" ht="13.15" thickBot="1" x14ac:dyDescent="0.4">
      <c r="A69" s="4"/>
      <c r="B69" s="1"/>
      <c r="C69" s="1"/>
      <c r="D69" s="112"/>
      <c r="E69" s="113"/>
      <c r="F69" s="114"/>
      <c r="G69" s="115"/>
      <c r="H69" s="116"/>
      <c r="I69" s="117"/>
      <c r="J69" s="110"/>
      <c r="K69" s="115"/>
      <c r="L69" s="116"/>
      <c r="M69" s="117"/>
      <c r="N69" s="110"/>
      <c r="O69" s="115"/>
      <c r="P69" s="116"/>
      <c r="Q69" s="117"/>
      <c r="R69" s="116"/>
      <c r="S69" s="117"/>
      <c r="T69" s="110"/>
      <c r="U69" s="111"/>
    </row>
    <row r="70" spans="1:21" ht="13.15" thickBot="1" x14ac:dyDescent="0.4">
      <c r="A70" s="5"/>
      <c r="B70" s="3"/>
      <c r="C70" s="3"/>
      <c r="D70" s="112"/>
      <c r="E70" s="113"/>
      <c r="F70" s="114"/>
      <c r="G70" s="115"/>
      <c r="H70" s="116"/>
      <c r="I70" s="117"/>
      <c r="J70" s="110"/>
      <c r="K70" s="115"/>
      <c r="L70" s="116"/>
      <c r="M70" s="117"/>
      <c r="N70" s="110"/>
      <c r="O70" s="115"/>
      <c r="P70" s="116"/>
      <c r="Q70" s="117"/>
      <c r="R70" s="116"/>
      <c r="S70" s="117"/>
      <c r="T70" s="110"/>
      <c r="U70" s="111"/>
    </row>
    <row r="71" spans="1:21" ht="13.15" thickBot="1" x14ac:dyDescent="0.4">
      <c r="A71" s="17" t="s">
        <v>14</v>
      </c>
      <c r="B71" s="18"/>
      <c r="C71" s="18"/>
      <c r="D71" s="192">
        <f>SUM(D66:E70)</f>
        <v>0</v>
      </c>
      <c r="E71" s="193"/>
      <c r="F71" s="192">
        <f>SUM(F66:G70)</f>
        <v>0</v>
      </c>
      <c r="G71" s="193"/>
      <c r="H71" s="192">
        <f>SUM(H66:I70)</f>
        <v>0</v>
      </c>
      <c r="I71" s="193"/>
      <c r="J71" s="192">
        <f>SUM(J66:K70)</f>
        <v>0</v>
      </c>
      <c r="K71" s="193"/>
      <c r="L71" s="192">
        <f>SUM(L66:M70)</f>
        <v>0</v>
      </c>
      <c r="M71" s="193"/>
      <c r="N71" s="192">
        <f>SUM(N66:O70)</f>
        <v>0</v>
      </c>
      <c r="O71" s="193"/>
      <c r="P71" s="192">
        <f>SUM(P66:Q70)</f>
        <v>0</v>
      </c>
      <c r="Q71" s="193"/>
      <c r="R71" s="192">
        <f>SUM(R66:S70)</f>
        <v>0</v>
      </c>
      <c r="S71" s="193"/>
      <c r="T71" s="192">
        <f>SUM(T66:U70)</f>
        <v>0</v>
      </c>
      <c r="U71" s="193"/>
    </row>
    <row r="72" spans="1:21" ht="13.15" thickBot="1" x14ac:dyDescent="0.4">
      <c r="A72" s="51" t="s">
        <v>18</v>
      </c>
      <c r="B72" s="20"/>
      <c r="C72" s="20"/>
      <c r="D72" s="129">
        <f>D71+D65+D59</f>
        <v>507.73</v>
      </c>
      <c r="E72" s="130"/>
      <c r="F72" s="129">
        <f>F71+F65+F59</f>
        <v>2654.17</v>
      </c>
      <c r="G72" s="130"/>
      <c r="H72" s="129">
        <f>H71+H65+H59</f>
        <v>38.49</v>
      </c>
      <c r="I72" s="130"/>
      <c r="J72" s="129">
        <f>J71+J65+J59</f>
        <v>164.56</v>
      </c>
      <c r="K72" s="130"/>
      <c r="L72" s="129">
        <f>L71+L65+L59</f>
        <v>87</v>
      </c>
      <c r="M72" s="130"/>
      <c r="N72" s="129">
        <f>N71+N65+N59</f>
        <v>121.46</v>
      </c>
      <c r="O72" s="130"/>
      <c r="P72" s="129">
        <f>P71+P65+P59</f>
        <v>69.680000000000007</v>
      </c>
      <c r="Q72" s="130"/>
      <c r="R72" s="129">
        <f>R71+R65+R59</f>
        <v>26.54</v>
      </c>
      <c r="S72" s="130"/>
      <c r="T72" s="129">
        <f>T71+T65+T59</f>
        <v>2146.44</v>
      </c>
      <c r="U72" s="130"/>
    </row>
    <row r="73" spans="1:21" ht="13.5" thickTop="1" thickBot="1" x14ac:dyDescent="0.4">
      <c r="A73" s="4"/>
      <c r="B73" s="1"/>
      <c r="C73" s="1"/>
      <c r="D73" s="124"/>
      <c r="E73" s="125"/>
      <c r="F73" s="126"/>
      <c r="G73" s="123"/>
      <c r="H73" s="127"/>
      <c r="I73" s="128"/>
      <c r="J73" s="121"/>
      <c r="K73" s="123"/>
      <c r="L73" s="116"/>
      <c r="M73" s="117"/>
      <c r="N73" s="121"/>
      <c r="O73" s="123"/>
      <c r="P73" s="11"/>
      <c r="Q73" s="12"/>
      <c r="R73" s="116"/>
      <c r="S73" s="117"/>
      <c r="T73" s="121"/>
      <c r="U73" s="122"/>
    </row>
    <row r="74" spans="1:21" ht="13.15" thickBot="1" x14ac:dyDescent="0.4">
      <c r="A74" s="4"/>
      <c r="B74" s="1"/>
      <c r="C74" s="1"/>
      <c r="D74" s="124"/>
      <c r="E74" s="125"/>
      <c r="F74" s="126"/>
      <c r="G74" s="123"/>
      <c r="H74" s="127"/>
      <c r="I74" s="128"/>
      <c r="J74" s="121"/>
      <c r="K74" s="123"/>
      <c r="L74" s="116"/>
      <c r="M74" s="117"/>
      <c r="N74" s="121"/>
      <c r="O74" s="123"/>
      <c r="P74" s="11"/>
      <c r="Q74" s="12"/>
      <c r="R74" s="116"/>
      <c r="S74" s="117"/>
      <c r="T74" s="121"/>
      <c r="U74" s="122"/>
    </row>
    <row r="75" spans="1:21" ht="13.15" thickBot="1" x14ac:dyDescent="0.4">
      <c r="A75" s="4"/>
      <c r="B75" s="1"/>
      <c r="C75" s="1"/>
      <c r="D75" s="124"/>
      <c r="E75" s="125"/>
      <c r="F75" s="126"/>
      <c r="G75" s="123"/>
      <c r="H75" s="127"/>
      <c r="I75" s="128"/>
      <c r="J75" s="121"/>
      <c r="K75" s="123"/>
      <c r="L75" s="116"/>
      <c r="M75" s="117"/>
      <c r="N75" s="121"/>
      <c r="O75" s="123"/>
      <c r="P75" s="11"/>
      <c r="Q75" s="12"/>
      <c r="R75" s="116"/>
      <c r="S75" s="117"/>
      <c r="T75" s="121"/>
      <c r="U75" s="122"/>
    </row>
    <row r="76" spans="1:21" ht="13.15" thickBot="1" x14ac:dyDescent="0.4">
      <c r="A76" s="4"/>
      <c r="B76" s="1"/>
      <c r="C76" s="1"/>
      <c r="D76" s="124"/>
      <c r="E76" s="125"/>
      <c r="F76" s="126"/>
      <c r="G76" s="123"/>
      <c r="H76" s="127"/>
      <c r="I76" s="128"/>
      <c r="J76" s="121"/>
      <c r="K76" s="123"/>
      <c r="L76" s="116"/>
      <c r="M76" s="117"/>
      <c r="N76" s="121"/>
      <c r="O76" s="123"/>
      <c r="P76" s="11"/>
      <c r="Q76" s="12"/>
      <c r="R76" s="116"/>
      <c r="S76" s="117"/>
      <c r="T76" s="121"/>
      <c r="U76" s="122"/>
    </row>
    <row r="77" spans="1:21" ht="13.15" thickBot="1" x14ac:dyDescent="0.4">
      <c r="A77" s="5"/>
      <c r="B77" s="3"/>
      <c r="C77" s="3"/>
      <c r="D77" s="124"/>
      <c r="E77" s="125"/>
      <c r="F77" s="126"/>
      <c r="G77" s="123"/>
      <c r="H77" s="127"/>
      <c r="I77" s="128"/>
      <c r="J77" s="121"/>
      <c r="K77" s="123"/>
      <c r="L77" s="116"/>
      <c r="M77" s="117"/>
      <c r="N77" s="121"/>
      <c r="O77" s="123"/>
      <c r="P77" s="11"/>
      <c r="Q77" s="12"/>
      <c r="R77" s="116"/>
      <c r="S77" s="117"/>
      <c r="T77" s="121"/>
      <c r="U77" s="122"/>
    </row>
    <row r="78" spans="1:21" ht="13.5" thickBot="1" x14ac:dyDescent="0.45">
      <c r="A78" s="17" t="s">
        <v>14</v>
      </c>
      <c r="B78" s="18"/>
      <c r="C78" s="18"/>
      <c r="D78" s="118">
        <f>SUM(D73:E77)</f>
        <v>0</v>
      </c>
      <c r="E78" s="119"/>
      <c r="F78" s="118">
        <f>SUM(F73:G77)</f>
        <v>0</v>
      </c>
      <c r="G78" s="119"/>
      <c r="H78" s="118">
        <f>SUM(H73:I77)</f>
        <v>0</v>
      </c>
      <c r="I78" s="119"/>
      <c r="J78" s="118">
        <f>SUM(J73:K77)</f>
        <v>0</v>
      </c>
      <c r="K78" s="119"/>
      <c r="L78" s="118">
        <f>SUM(L73:M77)</f>
        <v>0</v>
      </c>
      <c r="M78" s="119"/>
      <c r="N78" s="118">
        <f>SUM(N73:O77)</f>
        <v>0</v>
      </c>
      <c r="O78" s="119"/>
      <c r="P78" s="118">
        <f>SUM(P73:Q77)</f>
        <v>0</v>
      </c>
      <c r="Q78" s="119"/>
      <c r="R78" s="118">
        <f>SUM(R73:S77)</f>
        <v>0</v>
      </c>
      <c r="S78" s="119"/>
      <c r="T78" s="118">
        <f>SUM(T73:U77)</f>
        <v>0</v>
      </c>
      <c r="U78" s="119"/>
    </row>
    <row r="79" spans="1:21" ht="13.15" thickBot="1" x14ac:dyDescent="0.4">
      <c r="A79" s="78">
        <v>44501</v>
      </c>
      <c r="B79" s="2">
        <v>115.5</v>
      </c>
      <c r="C79" s="72">
        <v>12.5</v>
      </c>
      <c r="D79" s="270">
        <f>H79+J79+L79+N79+R79</f>
        <v>261.69</v>
      </c>
      <c r="E79" s="271"/>
      <c r="F79" s="114">
        <v>1443.75</v>
      </c>
      <c r="G79" s="115"/>
      <c r="H79" s="116">
        <v>20.94</v>
      </c>
      <c r="I79" s="117"/>
      <c r="J79" s="110">
        <v>89.52</v>
      </c>
      <c r="K79" s="115"/>
      <c r="L79" s="116">
        <v>75</v>
      </c>
      <c r="M79" s="117"/>
      <c r="N79" s="110">
        <v>61.79</v>
      </c>
      <c r="O79" s="115"/>
      <c r="P79" s="13"/>
      <c r="Q79" s="14"/>
      <c r="R79" s="116">
        <v>14.44</v>
      </c>
      <c r="S79" s="117"/>
      <c r="T79" s="110">
        <f>F79-D79</f>
        <v>1182.06</v>
      </c>
      <c r="U79" s="111"/>
    </row>
    <row r="80" spans="1:21" ht="13.15" thickBot="1" x14ac:dyDescent="0.4">
      <c r="A80" s="4"/>
      <c r="B80" s="1"/>
      <c r="C80" s="1"/>
      <c r="D80" s="112"/>
      <c r="E80" s="113"/>
      <c r="F80" s="114"/>
      <c r="G80" s="115"/>
      <c r="H80" s="116"/>
      <c r="I80" s="117"/>
      <c r="J80" s="110"/>
      <c r="K80" s="115"/>
      <c r="L80" s="116"/>
      <c r="M80" s="117"/>
      <c r="N80" s="110"/>
      <c r="O80" s="115"/>
      <c r="P80" s="13"/>
      <c r="Q80" s="14"/>
      <c r="R80" s="116"/>
      <c r="S80" s="117"/>
      <c r="T80" s="110"/>
      <c r="U80" s="111"/>
    </row>
    <row r="81" spans="1:21" ht="13.15" thickBot="1" x14ac:dyDescent="0.4">
      <c r="A81" s="4"/>
      <c r="B81" s="1"/>
      <c r="C81" s="1"/>
      <c r="D81" s="112"/>
      <c r="E81" s="113"/>
      <c r="F81" s="114"/>
      <c r="G81" s="115"/>
      <c r="H81" s="116"/>
      <c r="I81" s="117"/>
      <c r="J81" s="110"/>
      <c r="K81" s="115"/>
      <c r="L81" s="116"/>
      <c r="M81" s="117"/>
      <c r="N81" s="110"/>
      <c r="O81" s="115"/>
      <c r="P81" s="13"/>
      <c r="Q81" s="14"/>
      <c r="R81" s="116"/>
      <c r="S81" s="117"/>
      <c r="T81" s="110"/>
      <c r="U81" s="111"/>
    </row>
    <row r="82" spans="1:21" ht="13.15" thickBot="1" x14ac:dyDescent="0.4">
      <c r="A82" s="4"/>
      <c r="B82" s="1"/>
      <c r="C82" s="1"/>
      <c r="D82" s="112"/>
      <c r="E82" s="113"/>
      <c r="F82" s="114"/>
      <c r="G82" s="115"/>
      <c r="H82" s="116"/>
      <c r="I82" s="117"/>
      <c r="J82" s="110"/>
      <c r="K82" s="115"/>
      <c r="L82" s="116"/>
      <c r="M82" s="117"/>
      <c r="N82" s="110"/>
      <c r="O82" s="115"/>
      <c r="P82" s="13"/>
      <c r="Q82" s="14"/>
      <c r="R82" s="116"/>
      <c r="S82" s="117"/>
      <c r="T82" s="110"/>
      <c r="U82" s="111"/>
    </row>
    <row r="83" spans="1:21" ht="13.15" thickBot="1" x14ac:dyDescent="0.4">
      <c r="A83" s="5"/>
      <c r="B83" s="3"/>
      <c r="C83" s="3"/>
      <c r="D83" s="112"/>
      <c r="E83" s="113"/>
      <c r="F83" s="114"/>
      <c r="G83" s="115"/>
      <c r="H83" s="116"/>
      <c r="I83" s="117"/>
      <c r="J83" s="110"/>
      <c r="K83" s="115"/>
      <c r="L83" s="116"/>
      <c r="M83" s="117"/>
      <c r="N83" s="110"/>
      <c r="O83" s="115"/>
      <c r="P83" s="13"/>
      <c r="Q83" s="14"/>
      <c r="R83" s="116"/>
      <c r="S83" s="117"/>
      <c r="T83" s="110"/>
      <c r="U83" s="111"/>
    </row>
    <row r="84" spans="1:21" ht="13.5" thickBot="1" x14ac:dyDescent="0.45">
      <c r="A84" s="17" t="s">
        <v>14</v>
      </c>
      <c r="B84" s="18"/>
      <c r="C84" s="18"/>
      <c r="D84" s="104">
        <f>SUM(D79:E83)</f>
        <v>261.69</v>
      </c>
      <c r="E84" s="105"/>
      <c r="F84" s="104">
        <f>SUM(F79:G83)</f>
        <v>1443.75</v>
      </c>
      <c r="G84" s="105"/>
      <c r="H84" s="104">
        <f>SUM(H79:I83)</f>
        <v>20.94</v>
      </c>
      <c r="I84" s="105"/>
      <c r="J84" s="104">
        <f>SUM(J79:K83)</f>
        <v>89.52</v>
      </c>
      <c r="K84" s="105"/>
      <c r="L84" s="104">
        <f>SUM(L79:M83)</f>
        <v>75</v>
      </c>
      <c r="M84" s="105"/>
      <c r="N84" s="104">
        <f>SUM(N79:O83)</f>
        <v>61.79</v>
      </c>
      <c r="O84" s="105"/>
      <c r="P84" s="104">
        <f>SUM(P79:Q83)</f>
        <v>0</v>
      </c>
      <c r="Q84" s="105"/>
      <c r="R84" s="104">
        <f>SUM(R79:S83)</f>
        <v>14.44</v>
      </c>
      <c r="S84" s="105"/>
      <c r="T84" s="104">
        <f>SUM(T79:U83)</f>
        <v>1182.06</v>
      </c>
      <c r="U84" s="105"/>
    </row>
    <row r="85" spans="1:21" ht="13.15" thickBot="1" x14ac:dyDescent="0.4">
      <c r="A85" s="82">
        <v>44531</v>
      </c>
      <c r="B85" s="2">
        <v>94.5</v>
      </c>
      <c r="C85" s="72">
        <v>12.5</v>
      </c>
      <c r="D85" s="112">
        <f>H85+J85+L85+N85+R85</f>
        <v>192.97</v>
      </c>
      <c r="E85" s="113"/>
      <c r="F85" s="114">
        <v>1181.25</v>
      </c>
      <c r="G85" s="115"/>
      <c r="H85" s="116">
        <v>17.13</v>
      </c>
      <c r="I85" s="117"/>
      <c r="J85" s="110">
        <v>73.239999999999995</v>
      </c>
      <c r="K85" s="115"/>
      <c r="L85" s="116">
        <v>43</v>
      </c>
      <c r="M85" s="117"/>
      <c r="N85" s="110">
        <v>47.79</v>
      </c>
      <c r="O85" s="115"/>
      <c r="P85" s="116"/>
      <c r="Q85" s="117"/>
      <c r="R85" s="116">
        <v>11.81</v>
      </c>
      <c r="S85" s="117"/>
      <c r="T85" s="110">
        <f>F85-D85</f>
        <v>988.28</v>
      </c>
      <c r="U85" s="111"/>
    </row>
    <row r="86" spans="1:21" ht="13.15" thickBot="1" x14ac:dyDescent="0.4">
      <c r="A86" s="83">
        <v>44560</v>
      </c>
      <c r="B86" s="1">
        <v>138.5</v>
      </c>
      <c r="C86" s="73">
        <v>12.5</v>
      </c>
      <c r="D86" s="112">
        <v>335.54</v>
      </c>
      <c r="E86" s="113"/>
      <c r="F86" s="114">
        <v>1731.25</v>
      </c>
      <c r="G86" s="115"/>
      <c r="H86" s="116">
        <v>25.1</v>
      </c>
      <c r="I86" s="117"/>
      <c r="J86" s="110">
        <v>107.34</v>
      </c>
      <c r="K86" s="115"/>
      <c r="L86" s="116">
        <v>110</v>
      </c>
      <c r="M86" s="117"/>
      <c r="N86" s="110">
        <v>75.790000000000006</v>
      </c>
      <c r="O86" s="115"/>
      <c r="P86" s="116"/>
      <c r="Q86" s="117"/>
      <c r="R86" s="116">
        <v>17.309999999999999</v>
      </c>
      <c r="S86" s="117"/>
      <c r="T86" s="110">
        <v>1395.71</v>
      </c>
      <c r="U86" s="111"/>
    </row>
    <row r="87" spans="1:21" ht="13.15" thickBot="1" x14ac:dyDescent="0.4">
      <c r="A87" s="4"/>
      <c r="B87" s="1"/>
      <c r="C87" s="1"/>
      <c r="D87" s="112"/>
      <c r="E87" s="113"/>
      <c r="F87" s="114"/>
      <c r="G87" s="115"/>
      <c r="H87" s="116"/>
      <c r="I87" s="117"/>
      <c r="J87" s="110"/>
      <c r="K87" s="115"/>
      <c r="L87" s="116"/>
      <c r="M87" s="117"/>
      <c r="N87" s="110"/>
      <c r="O87" s="115"/>
      <c r="P87" s="116"/>
      <c r="Q87" s="117"/>
      <c r="R87" s="116"/>
      <c r="S87" s="117"/>
      <c r="T87" s="110"/>
      <c r="U87" s="111"/>
    </row>
    <row r="88" spans="1:21" ht="13.15" thickBot="1" x14ac:dyDescent="0.4">
      <c r="A88" s="4"/>
      <c r="B88" s="1"/>
      <c r="C88" s="1"/>
      <c r="D88" s="112"/>
      <c r="E88" s="113"/>
      <c r="F88" s="114"/>
      <c r="G88" s="115"/>
      <c r="H88" s="116"/>
      <c r="I88" s="117"/>
      <c r="J88" s="110"/>
      <c r="K88" s="115"/>
      <c r="L88" s="116"/>
      <c r="M88" s="117"/>
      <c r="N88" s="110"/>
      <c r="O88" s="115"/>
      <c r="P88" s="116"/>
      <c r="Q88" s="117"/>
      <c r="R88" s="116"/>
      <c r="S88" s="117"/>
      <c r="T88" s="110"/>
      <c r="U88" s="111"/>
    </row>
    <row r="89" spans="1:21" ht="13.15" thickBot="1" x14ac:dyDescent="0.4">
      <c r="A89" s="5"/>
      <c r="B89" s="3"/>
      <c r="C89" s="3"/>
      <c r="D89" s="112"/>
      <c r="E89" s="113"/>
      <c r="F89" s="114"/>
      <c r="G89" s="115"/>
      <c r="H89" s="116"/>
      <c r="I89" s="117"/>
      <c r="J89" s="110"/>
      <c r="K89" s="115"/>
      <c r="L89" s="116"/>
      <c r="M89" s="117"/>
      <c r="N89" s="110"/>
      <c r="O89" s="115"/>
      <c r="P89" s="116"/>
      <c r="Q89" s="117"/>
      <c r="R89" s="116"/>
      <c r="S89" s="117"/>
      <c r="T89" s="110"/>
      <c r="U89" s="111"/>
    </row>
    <row r="90" spans="1:21" ht="13.15" thickBot="1" x14ac:dyDescent="0.4">
      <c r="A90" s="17" t="s">
        <v>14</v>
      </c>
      <c r="B90" s="18"/>
      <c r="C90" s="18"/>
      <c r="D90" s="192">
        <f>SUM(D85:E89)</f>
        <v>528.51</v>
      </c>
      <c r="E90" s="193"/>
      <c r="F90" s="192">
        <f>SUM(F85:G89)</f>
        <v>2912.5</v>
      </c>
      <c r="G90" s="193"/>
      <c r="H90" s="192">
        <f>SUM(H85:I89)</f>
        <v>42.230000000000004</v>
      </c>
      <c r="I90" s="193"/>
      <c r="J90" s="192">
        <f>SUM(J85:K89)</f>
        <v>180.57999999999998</v>
      </c>
      <c r="K90" s="193"/>
      <c r="L90" s="192">
        <f>SUM(L85:M89)</f>
        <v>153</v>
      </c>
      <c r="M90" s="193"/>
      <c r="N90" s="192">
        <f>SUM(N85:O89)</f>
        <v>123.58000000000001</v>
      </c>
      <c r="O90" s="193"/>
      <c r="P90" s="192">
        <f>SUM(P85:Q89)</f>
        <v>0</v>
      </c>
      <c r="Q90" s="193"/>
      <c r="R90" s="192">
        <f>SUM(R85:S89)</f>
        <v>29.119999999999997</v>
      </c>
      <c r="S90" s="193"/>
      <c r="T90" s="192">
        <f>SUM(T85:U89)</f>
        <v>2383.9899999999998</v>
      </c>
      <c r="U90" s="193"/>
    </row>
    <row r="91" spans="1:21" ht="13.15" thickBot="1" x14ac:dyDescent="0.4">
      <c r="A91" s="51" t="s">
        <v>30</v>
      </c>
      <c r="B91" s="20"/>
      <c r="C91" s="20"/>
      <c r="D91" s="129">
        <f>D78+D84+D90</f>
        <v>790.2</v>
      </c>
      <c r="E91" s="130"/>
      <c r="F91" s="129">
        <f>F78+F84+F90</f>
        <v>4356.25</v>
      </c>
      <c r="G91" s="130"/>
      <c r="H91" s="129">
        <f>H78+H84+H90</f>
        <v>63.17</v>
      </c>
      <c r="I91" s="130"/>
      <c r="J91" s="129">
        <f>J78+J84+J90</f>
        <v>270.09999999999997</v>
      </c>
      <c r="K91" s="130"/>
      <c r="L91" s="129">
        <f>L78+L84+L90</f>
        <v>228</v>
      </c>
      <c r="M91" s="130"/>
      <c r="N91" s="129">
        <f>N78+N84+N90</f>
        <v>185.37</v>
      </c>
      <c r="O91" s="130"/>
      <c r="P91" s="129">
        <f>P78+P84+P90</f>
        <v>0</v>
      </c>
      <c r="Q91" s="130"/>
      <c r="R91" s="129">
        <f>R78+R84+R90</f>
        <v>43.559999999999995</v>
      </c>
      <c r="S91" s="130"/>
      <c r="T91" s="129">
        <f>T78+T84+T90</f>
        <v>3566.0499999999997</v>
      </c>
      <c r="U91" s="130"/>
    </row>
    <row r="92" spans="1:21" ht="13.5" thickTop="1" thickBot="1" x14ac:dyDescent="0.4">
      <c r="A92" s="21" t="s">
        <v>17</v>
      </c>
      <c r="B92" s="22"/>
      <c r="C92" s="22"/>
      <c r="D92" s="212">
        <f>D91</f>
        <v>790.2</v>
      </c>
      <c r="E92" s="213"/>
      <c r="F92" s="212">
        <f>F91</f>
        <v>4356.25</v>
      </c>
      <c r="G92" s="213"/>
      <c r="H92" s="212">
        <f>H91</f>
        <v>63.17</v>
      </c>
      <c r="I92" s="213"/>
      <c r="J92" s="212">
        <f>J91</f>
        <v>270.09999999999997</v>
      </c>
      <c r="K92" s="213"/>
      <c r="L92" s="212">
        <f>L91</f>
        <v>228</v>
      </c>
      <c r="M92" s="213"/>
      <c r="N92" s="212">
        <f>N91</f>
        <v>185.37</v>
      </c>
      <c r="O92" s="213"/>
      <c r="P92" s="212">
        <f>P91</f>
        <v>0</v>
      </c>
      <c r="Q92" s="213"/>
      <c r="R92" s="212">
        <f>R91</f>
        <v>43.559999999999995</v>
      </c>
      <c r="S92" s="213"/>
      <c r="T92" s="212">
        <f>T91</f>
        <v>3566.0499999999997</v>
      </c>
      <c r="U92" s="213"/>
    </row>
    <row r="93" spans="1:21" ht="13.5" thickTop="1" thickBot="1" x14ac:dyDescent="0.4">
      <c r="A93" s="23" t="s">
        <v>25</v>
      </c>
      <c r="B93" s="24"/>
      <c r="C93" s="24"/>
      <c r="D93" s="263">
        <f>D92+D48</f>
        <v>2190.9499999999998</v>
      </c>
      <c r="E93" s="264"/>
      <c r="F93" s="263">
        <f>F92+F48</f>
        <v>12601.67</v>
      </c>
      <c r="G93" s="264"/>
      <c r="H93" s="263">
        <f>H92+H48</f>
        <v>182.73000000000002</v>
      </c>
      <c r="I93" s="264"/>
      <c r="J93" s="263">
        <f>J92+J48</f>
        <v>781.31999999999994</v>
      </c>
      <c r="K93" s="264"/>
      <c r="L93" s="263">
        <f>L92+L48</f>
        <v>478</v>
      </c>
      <c r="M93" s="264"/>
      <c r="N93" s="263">
        <f>N92+N48</f>
        <v>553.21</v>
      </c>
      <c r="O93" s="264"/>
      <c r="P93" s="263">
        <f>P92+P48</f>
        <v>69.680000000000007</v>
      </c>
      <c r="Q93" s="264"/>
      <c r="R93" s="263">
        <f>R92+R48</f>
        <v>126.00999999999999</v>
      </c>
      <c r="S93" s="264"/>
      <c r="T93" s="263">
        <f>T92+T48</f>
        <v>10410.719999999999</v>
      </c>
      <c r="U93" s="264"/>
    </row>
    <row r="94" spans="1:21" ht="13.15" thickTop="1" x14ac:dyDescent="0.35"/>
  </sheetData>
  <mergeCells count="704">
    <mergeCell ref="P54:Q54"/>
    <mergeCell ref="A1:U1"/>
    <mergeCell ref="A7:A9"/>
    <mergeCell ref="B7:B9"/>
    <mergeCell ref="C7:C9"/>
    <mergeCell ref="D7:E9"/>
    <mergeCell ref="F7:G9"/>
    <mergeCell ref="H7:S7"/>
    <mergeCell ref="H8:I9"/>
    <mergeCell ref="J8:K9"/>
    <mergeCell ref="L8:O8"/>
    <mergeCell ref="P8:Q9"/>
    <mergeCell ref="R8:S9"/>
    <mergeCell ref="T8:U9"/>
    <mergeCell ref="L9:M9"/>
    <mergeCell ref="N9:O9"/>
    <mergeCell ref="D10:E10"/>
    <mergeCell ref="F10:G10"/>
    <mergeCell ref="H10:I10"/>
    <mergeCell ref="J10:K10"/>
    <mergeCell ref="L10:M10"/>
    <mergeCell ref="N10:O10"/>
    <mergeCell ref="R10:S10"/>
    <mergeCell ref="T10:U10"/>
    <mergeCell ref="D11:E11"/>
    <mergeCell ref="F11:G11"/>
    <mergeCell ref="H11:I11"/>
    <mergeCell ref="J11:K11"/>
    <mergeCell ref="L11:M11"/>
    <mergeCell ref="N11:O11"/>
    <mergeCell ref="R11:S11"/>
    <mergeCell ref="T11:U11"/>
    <mergeCell ref="D12:E12"/>
    <mergeCell ref="F12:G12"/>
    <mergeCell ref="H12:I12"/>
    <mergeCell ref="J12:K12"/>
    <mergeCell ref="L12:M12"/>
    <mergeCell ref="N12:O12"/>
    <mergeCell ref="R12:S12"/>
    <mergeCell ref="T12:U12"/>
    <mergeCell ref="D13:E13"/>
    <mergeCell ref="F13:G13"/>
    <mergeCell ref="H13:I13"/>
    <mergeCell ref="J13:K13"/>
    <mergeCell ref="L13:M13"/>
    <mergeCell ref="N13:O13"/>
    <mergeCell ref="R13:S13"/>
    <mergeCell ref="T13:U13"/>
    <mergeCell ref="D14:E14"/>
    <mergeCell ref="F14:G14"/>
    <mergeCell ref="H14:I14"/>
    <mergeCell ref="J14:K14"/>
    <mergeCell ref="L14:M14"/>
    <mergeCell ref="N14:O14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D16:E16"/>
    <mergeCell ref="F16:G16"/>
    <mergeCell ref="H16:I16"/>
    <mergeCell ref="J16:K16"/>
    <mergeCell ref="L16:M16"/>
    <mergeCell ref="N16:O16"/>
    <mergeCell ref="R16:S16"/>
    <mergeCell ref="T16:U16"/>
    <mergeCell ref="D17:E17"/>
    <mergeCell ref="F17:G17"/>
    <mergeCell ref="H17:I17"/>
    <mergeCell ref="J17:K17"/>
    <mergeCell ref="L17:M17"/>
    <mergeCell ref="N17:O17"/>
    <mergeCell ref="R17:S17"/>
    <mergeCell ref="T17:U17"/>
    <mergeCell ref="D18:E18"/>
    <mergeCell ref="F18:G18"/>
    <mergeCell ref="H18:I18"/>
    <mergeCell ref="J18:K18"/>
    <mergeCell ref="L18:M18"/>
    <mergeCell ref="N18:O18"/>
    <mergeCell ref="R18:S18"/>
    <mergeCell ref="T18:U18"/>
    <mergeCell ref="D19:E19"/>
    <mergeCell ref="F19:G19"/>
    <mergeCell ref="H19:I19"/>
    <mergeCell ref="J19:K19"/>
    <mergeCell ref="L19:M19"/>
    <mergeCell ref="N19:O19"/>
    <mergeCell ref="R19:S19"/>
    <mergeCell ref="T19:U19"/>
    <mergeCell ref="D20:E20"/>
    <mergeCell ref="F20:G20"/>
    <mergeCell ref="H20:I20"/>
    <mergeCell ref="J20:K20"/>
    <mergeCell ref="L20:M20"/>
    <mergeCell ref="N20:O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D29:E29"/>
    <mergeCell ref="F29:G29"/>
    <mergeCell ref="H29:I29"/>
    <mergeCell ref="J29:K29"/>
    <mergeCell ref="L29:M29"/>
    <mergeCell ref="N29:O29"/>
    <mergeCell ref="R29:S29"/>
    <mergeCell ref="T29:U29"/>
    <mergeCell ref="D30:E30"/>
    <mergeCell ref="F30:G30"/>
    <mergeCell ref="H30:I30"/>
    <mergeCell ref="J30:K30"/>
    <mergeCell ref="L30:M30"/>
    <mergeCell ref="N30:O30"/>
    <mergeCell ref="R30:S30"/>
    <mergeCell ref="T30:U30"/>
    <mergeCell ref="D31:E31"/>
    <mergeCell ref="F31:G31"/>
    <mergeCell ref="H31:I31"/>
    <mergeCell ref="J31:K31"/>
    <mergeCell ref="L31:M31"/>
    <mergeCell ref="N31:O31"/>
    <mergeCell ref="R31:S31"/>
    <mergeCell ref="T31:U31"/>
    <mergeCell ref="D32:E32"/>
    <mergeCell ref="F32:G32"/>
    <mergeCell ref="H32:I32"/>
    <mergeCell ref="J32:K32"/>
    <mergeCell ref="L32:M32"/>
    <mergeCell ref="N32:O32"/>
    <mergeCell ref="R32:S32"/>
    <mergeCell ref="T32:U32"/>
    <mergeCell ref="D33:E33"/>
    <mergeCell ref="F33:G33"/>
    <mergeCell ref="H33:I33"/>
    <mergeCell ref="J33:K33"/>
    <mergeCell ref="L33:M33"/>
    <mergeCell ref="N33:O33"/>
    <mergeCell ref="R33:S33"/>
    <mergeCell ref="T33:U33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D35:E35"/>
    <mergeCell ref="F35:G35"/>
    <mergeCell ref="H35:I35"/>
    <mergeCell ref="J35:K35"/>
    <mergeCell ref="L35:M35"/>
    <mergeCell ref="N35:O35"/>
    <mergeCell ref="R35:S35"/>
    <mergeCell ref="T35:U35"/>
    <mergeCell ref="D36:E36"/>
    <mergeCell ref="F36:G36"/>
    <mergeCell ref="H36:I36"/>
    <mergeCell ref="J36:K36"/>
    <mergeCell ref="L36:M36"/>
    <mergeCell ref="N36:O36"/>
    <mergeCell ref="R36:S36"/>
    <mergeCell ref="T36:U36"/>
    <mergeCell ref="D37:E37"/>
    <mergeCell ref="F37:G37"/>
    <mergeCell ref="H37:I37"/>
    <mergeCell ref="J37:K37"/>
    <mergeCell ref="L37:M37"/>
    <mergeCell ref="N37:O37"/>
    <mergeCell ref="R37:S37"/>
    <mergeCell ref="T37:U37"/>
    <mergeCell ref="D38:E38"/>
    <mergeCell ref="F38:G38"/>
    <mergeCell ref="H38:I38"/>
    <mergeCell ref="J38:K38"/>
    <mergeCell ref="L38:M38"/>
    <mergeCell ref="N38:O38"/>
    <mergeCell ref="R38:S38"/>
    <mergeCell ref="T38:U38"/>
    <mergeCell ref="D39:E39"/>
    <mergeCell ref="F39:G39"/>
    <mergeCell ref="H39:I39"/>
    <mergeCell ref="J39:K39"/>
    <mergeCell ref="L39:M39"/>
    <mergeCell ref="N39:O39"/>
    <mergeCell ref="R39:S39"/>
    <mergeCell ref="T39:U39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A51:A53"/>
    <mergeCell ref="B51:B53"/>
    <mergeCell ref="C51:C53"/>
    <mergeCell ref="D51:E53"/>
    <mergeCell ref="F51:G53"/>
    <mergeCell ref="H51:S51"/>
    <mergeCell ref="H52:I53"/>
    <mergeCell ref="J52:K53"/>
    <mergeCell ref="L52:O52"/>
    <mergeCell ref="P52:Q53"/>
    <mergeCell ref="R52:S53"/>
    <mergeCell ref="T52:U53"/>
    <mergeCell ref="L53:M53"/>
    <mergeCell ref="N53:O53"/>
    <mergeCell ref="D54:E54"/>
    <mergeCell ref="F54:G54"/>
    <mergeCell ref="H54:I54"/>
    <mergeCell ref="J54:K54"/>
    <mergeCell ref="L54:M54"/>
    <mergeCell ref="N54:O54"/>
    <mergeCell ref="R54:S54"/>
    <mergeCell ref="T54:U54"/>
    <mergeCell ref="D55:E55"/>
    <mergeCell ref="F55:G55"/>
    <mergeCell ref="H55:I55"/>
    <mergeCell ref="J55:K55"/>
    <mergeCell ref="L55:M55"/>
    <mergeCell ref="N55:O55"/>
    <mergeCell ref="R55:S55"/>
    <mergeCell ref="T55:U55"/>
    <mergeCell ref="D56:E56"/>
    <mergeCell ref="F56:G56"/>
    <mergeCell ref="H56:I56"/>
    <mergeCell ref="J56:K56"/>
    <mergeCell ref="L56:M56"/>
    <mergeCell ref="N56:O56"/>
    <mergeCell ref="R56:S56"/>
    <mergeCell ref="T56:U56"/>
    <mergeCell ref="D57:E57"/>
    <mergeCell ref="F57:G57"/>
    <mergeCell ref="H57:I57"/>
    <mergeCell ref="J57:K57"/>
    <mergeCell ref="L57:M57"/>
    <mergeCell ref="N57:O57"/>
    <mergeCell ref="R57:S57"/>
    <mergeCell ref="T57:U57"/>
    <mergeCell ref="D58:E58"/>
    <mergeCell ref="F58:G58"/>
    <mergeCell ref="H58:I58"/>
    <mergeCell ref="J58:K58"/>
    <mergeCell ref="L58:M58"/>
    <mergeCell ref="N58:O58"/>
    <mergeCell ref="R58:S58"/>
    <mergeCell ref="T58:U58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D60:E60"/>
    <mergeCell ref="F60:G60"/>
    <mergeCell ref="H60:I60"/>
    <mergeCell ref="J60:K60"/>
    <mergeCell ref="L60:M60"/>
    <mergeCell ref="N60:O60"/>
    <mergeCell ref="R60:S60"/>
    <mergeCell ref="T60:U60"/>
    <mergeCell ref="D61:E61"/>
    <mergeCell ref="F61:G61"/>
    <mergeCell ref="H61:I61"/>
    <mergeCell ref="J61:K61"/>
    <mergeCell ref="L61:M61"/>
    <mergeCell ref="N61:O61"/>
    <mergeCell ref="R61:S61"/>
    <mergeCell ref="T61:U61"/>
    <mergeCell ref="D62:E62"/>
    <mergeCell ref="F62:G62"/>
    <mergeCell ref="H62:I62"/>
    <mergeCell ref="J62:K62"/>
    <mergeCell ref="L62:M62"/>
    <mergeCell ref="N62:O62"/>
    <mergeCell ref="R62:S62"/>
    <mergeCell ref="T62:U62"/>
    <mergeCell ref="D63:E63"/>
    <mergeCell ref="F63:G63"/>
    <mergeCell ref="H63:I63"/>
    <mergeCell ref="J63:K63"/>
    <mergeCell ref="L63:M63"/>
    <mergeCell ref="N63:O63"/>
    <mergeCell ref="R63:S63"/>
    <mergeCell ref="T63:U63"/>
    <mergeCell ref="D64:E64"/>
    <mergeCell ref="F64:G64"/>
    <mergeCell ref="H64:I64"/>
    <mergeCell ref="J64:K64"/>
    <mergeCell ref="L64:M64"/>
    <mergeCell ref="N64:O64"/>
    <mergeCell ref="R64:S64"/>
    <mergeCell ref="T64:U64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D73:E73"/>
    <mergeCell ref="F73:G73"/>
    <mergeCell ref="H73:I73"/>
    <mergeCell ref="J73:K73"/>
    <mergeCell ref="L73:M73"/>
    <mergeCell ref="N73:O73"/>
    <mergeCell ref="R73:S73"/>
    <mergeCell ref="T73:U73"/>
    <mergeCell ref="D74:E74"/>
    <mergeCell ref="F74:G74"/>
    <mergeCell ref="H74:I74"/>
    <mergeCell ref="J74:K74"/>
    <mergeCell ref="L74:M74"/>
    <mergeCell ref="N74:O74"/>
    <mergeCell ref="R74:S74"/>
    <mergeCell ref="T74:U74"/>
    <mergeCell ref="D75:E75"/>
    <mergeCell ref="F75:G75"/>
    <mergeCell ref="H75:I75"/>
    <mergeCell ref="J75:K75"/>
    <mergeCell ref="L75:M75"/>
    <mergeCell ref="N75:O75"/>
    <mergeCell ref="R75:S75"/>
    <mergeCell ref="T75:U75"/>
    <mergeCell ref="D76:E76"/>
    <mergeCell ref="F76:G76"/>
    <mergeCell ref="H76:I76"/>
    <mergeCell ref="J76:K76"/>
    <mergeCell ref="L76:M76"/>
    <mergeCell ref="N76:O76"/>
    <mergeCell ref="R76:S76"/>
    <mergeCell ref="T76:U76"/>
    <mergeCell ref="D77:E77"/>
    <mergeCell ref="F77:G77"/>
    <mergeCell ref="H77:I77"/>
    <mergeCell ref="J77:K77"/>
    <mergeCell ref="L77:M77"/>
    <mergeCell ref="N77:O77"/>
    <mergeCell ref="R77:S77"/>
    <mergeCell ref="T77:U77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D79:E79"/>
    <mergeCell ref="F79:G79"/>
    <mergeCell ref="H79:I79"/>
    <mergeCell ref="J79:K79"/>
    <mergeCell ref="L79:M79"/>
    <mergeCell ref="N79:O79"/>
    <mergeCell ref="R79:S79"/>
    <mergeCell ref="T79:U79"/>
    <mergeCell ref="D80:E80"/>
    <mergeCell ref="F80:G80"/>
    <mergeCell ref="H80:I80"/>
    <mergeCell ref="J80:K80"/>
    <mergeCell ref="L80:M80"/>
    <mergeCell ref="N80:O80"/>
    <mergeCell ref="R80:S80"/>
    <mergeCell ref="T80:U80"/>
    <mergeCell ref="D81:E81"/>
    <mergeCell ref="F81:G81"/>
    <mergeCell ref="H81:I81"/>
    <mergeCell ref="J81:K81"/>
    <mergeCell ref="L81:M81"/>
    <mergeCell ref="N81:O81"/>
    <mergeCell ref="R81:S81"/>
    <mergeCell ref="T81:U81"/>
    <mergeCell ref="D82:E82"/>
    <mergeCell ref="F82:G82"/>
    <mergeCell ref="H82:I82"/>
    <mergeCell ref="J82:K82"/>
    <mergeCell ref="L82:M82"/>
    <mergeCell ref="N82:O82"/>
    <mergeCell ref="R82:S82"/>
    <mergeCell ref="T82:U82"/>
    <mergeCell ref="D83:E83"/>
    <mergeCell ref="F83:G83"/>
    <mergeCell ref="H83:I83"/>
    <mergeCell ref="J83:K83"/>
    <mergeCell ref="L83:M83"/>
    <mergeCell ref="N83:O83"/>
    <mergeCell ref="R83:S83"/>
    <mergeCell ref="T83:U83"/>
    <mergeCell ref="D84:E84"/>
    <mergeCell ref="F84:G84"/>
    <mergeCell ref="H84:I84"/>
    <mergeCell ref="J84:K84"/>
    <mergeCell ref="L84:M84"/>
    <mergeCell ref="N84:O84"/>
    <mergeCell ref="P84:Q84"/>
    <mergeCell ref="R84:S84"/>
    <mergeCell ref="T84:U84"/>
    <mergeCell ref="D85:E85"/>
    <mergeCell ref="F85:G85"/>
    <mergeCell ref="H85:I85"/>
    <mergeCell ref="J85:K85"/>
    <mergeCell ref="L85:M85"/>
    <mergeCell ref="N85:O85"/>
    <mergeCell ref="P85:Q85"/>
    <mergeCell ref="R85:S85"/>
    <mergeCell ref="T85:U85"/>
    <mergeCell ref="D86:E86"/>
    <mergeCell ref="F86:G86"/>
    <mergeCell ref="H86:I86"/>
    <mergeCell ref="J86:K86"/>
    <mergeCell ref="L86:M86"/>
    <mergeCell ref="N86:O86"/>
    <mergeCell ref="P86:Q86"/>
    <mergeCell ref="R86:S86"/>
    <mergeCell ref="T86:U86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D88:E88"/>
    <mergeCell ref="F88:G88"/>
    <mergeCell ref="H88:I88"/>
    <mergeCell ref="J88:K88"/>
    <mergeCell ref="L88:M88"/>
    <mergeCell ref="N88:O88"/>
    <mergeCell ref="P88:Q88"/>
    <mergeCell ref="R88:S88"/>
    <mergeCell ref="T88:U88"/>
    <mergeCell ref="D89:E89"/>
    <mergeCell ref="F89:G89"/>
    <mergeCell ref="H89:I89"/>
    <mergeCell ref="J89:K89"/>
    <mergeCell ref="L89:M89"/>
    <mergeCell ref="N89:O89"/>
    <mergeCell ref="P89:Q89"/>
    <mergeCell ref="R89:S89"/>
    <mergeCell ref="T89:U89"/>
    <mergeCell ref="D90:E90"/>
    <mergeCell ref="F90:G90"/>
    <mergeCell ref="H90:I90"/>
    <mergeCell ref="J90:K90"/>
    <mergeCell ref="L90:M90"/>
    <mergeCell ref="N90:O90"/>
    <mergeCell ref="D91:E91"/>
    <mergeCell ref="F91:G91"/>
    <mergeCell ref="H91:I91"/>
    <mergeCell ref="J91:K91"/>
    <mergeCell ref="L91:M91"/>
    <mergeCell ref="N91:O91"/>
    <mergeCell ref="N92:O92"/>
    <mergeCell ref="P92:Q92"/>
    <mergeCell ref="R92:S92"/>
    <mergeCell ref="P90:Q90"/>
    <mergeCell ref="R90:S90"/>
    <mergeCell ref="T90:U90"/>
    <mergeCell ref="P91:Q91"/>
    <mergeCell ref="P93:Q93"/>
    <mergeCell ref="R93:S93"/>
    <mergeCell ref="T93:U93"/>
    <mergeCell ref="R91:S91"/>
    <mergeCell ref="T91:U91"/>
    <mergeCell ref="D92:E92"/>
    <mergeCell ref="F92:G92"/>
    <mergeCell ref="H92:I92"/>
    <mergeCell ref="J92:K92"/>
    <mergeCell ref="L92:M92"/>
    <mergeCell ref="S2:T2"/>
    <mergeCell ref="T4:U4"/>
    <mergeCell ref="B5:H5"/>
    <mergeCell ref="T92:U92"/>
    <mergeCell ref="D93:E93"/>
    <mergeCell ref="F93:G93"/>
    <mergeCell ref="H93:I93"/>
    <mergeCell ref="J93:K93"/>
    <mergeCell ref="L93:M93"/>
    <mergeCell ref="N93:O93"/>
  </mergeCells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Chris Early</vt:lpstr>
      <vt:lpstr>JC New</vt:lpstr>
      <vt:lpstr>Vickie Ramsey</vt:lpstr>
      <vt:lpstr>Kasi Morrow</vt:lpstr>
      <vt:lpstr>Jennifer Tucker</vt:lpstr>
      <vt:lpstr>'JC New'!Print_Titles</vt:lpstr>
    </vt:vector>
  </TitlesOfParts>
  <Company>Bronson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Bronson</dc:creator>
  <cp:lastModifiedBy>rober</cp:lastModifiedBy>
  <cp:lastPrinted>2022-05-26T19:14:14Z</cp:lastPrinted>
  <dcterms:created xsi:type="dcterms:W3CDTF">2006-05-19T20:02:06Z</dcterms:created>
  <dcterms:modified xsi:type="dcterms:W3CDTF">2022-07-01T15:09:05Z</dcterms:modified>
</cp:coreProperties>
</file>