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-00106 (RECCs)\2nd Round of Data Requests\Jackson Purchase\"/>
    </mc:Choice>
  </mc:AlternateContent>
  <bookViews>
    <workbookView xWindow="0" yWindow="0" windowWidth="15330" windowHeight="7740"/>
  </bookViews>
  <sheets>
    <sheet name="2022 OH Rate" sheetId="17" r:id="rId1"/>
    <sheet name="Productive Time" sheetId="8" r:id="rId2"/>
    <sheet name="Payroll Overhead" sheetId="4" r:id="rId3"/>
    <sheet name="Stores" sheetId="7" r:id="rId4"/>
  </sheets>
  <definedNames>
    <definedName name="_xlnm.Print_Area" localSheetId="2">'Payroll Overhead'!$A$1:$D$24</definedName>
  </definedNames>
  <calcPr calcId="977461"/>
</workbook>
</file>

<file path=xl/calcChain.xml><?xml version="1.0" encoding="utf-8"?>
<calcChain xmlns="http://schemas.openxmlformats.org/spreadsheetml/2006/main">
  <c r="C7" i="17" l="1"/>
  <c r="B14" i="4"/>
  <c r="B18" i="7"/>
  <c r="C18" i="7"/>
  <c r="C8" i="4"/>
  <c r="C9" i="4"/>
  <c r="C10" i="4"/>
  <c r="C11" i="4"/>
  <c r="C12" i="4"/>
  <c r="C13" i="4"/>
  <c r="C14" i="4"/>
  <c r="C15" i="4"/>
  <c r="C16" i="4"/>
  <c r="C17" i="4"/>
  <c r="C18" i="4"/>
  <c r="C19" i="4"/>
  <c r="B20" i="4"/>
  <c r="B4" i="4"/>
  <c r="F6" i="8"/>
  <c r="F7" i="8"/>
  <c r="F8" i="8"/>
  <c r="F9" i="8"/>
  <c r="F10" i="8"/>
  <c r="F11" i="8"/>
  <c r="F12" i="8"/>
  <c r="F13" i="8"/>
  <c r="F14" i="8"/>
  <c r="F15" i="8"/>
  <c r="F16" i="8"/>
  <c r="F17" i="8"/>
  <c r="B18" i="8"/>
  <c r="C18" i="8"/>
  <c r="D18" i="8"/>
  <c r="E18" i="8"/>
  <c r="F18" i="8"/>
  <c r="F21" i="8"/>
  <c r="F22" i="8"/>
  <c r="F23" i="8"/>
  <c r="C20" i="7"/>
  <c r="C20" i="4"/>
</calcChain>
</file>

<file path=xl/comments1.xml><?xml version="1.0" encoding="utf-8"?>
<comments xmlns="http://schemas.openxmlformats.org/spreadsheetml/2006/main">
  <authors>
    <author>Chuck Williamson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From Payroll/Labor found in the "Benefits Totals" found in the Report/Processes folder. 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From Payroll Labor "Taxes Report" found in the Reports/Processes folder.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Chuck Williamson:</t>
        </r>
        <r>
          <rPr>
            <sz val="9"/>
            <color indexed="81"/>
            <rFont val="Tahoma"/>
            <family val="2"/>
          </rPr>
          <t xml:space="preserve">
From Payroll Labor?taxes Report.</t>
        </r>
      </text>
    </comment>
  </commentList>
</comments>
</file>

<file path=xl/comments2.xml><?xml version="1.0" encoding="utf-8"?>
<comments xmlns="http://schemas.openxmlformats.org/spreadsheetml/2006/main">
  <authors>
    <author>Sonja Collier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Sonja Collier:</t>
        </r>
        <r>
          <rPr>
            <sz val="8"/>
            <color indexed="81"/>
            <rFont val="Tahoma"/>
            <family val="2"/>
          </rPr>
          <t xml:space="preserve">
Comes from monthly MI OH Distribution Report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Sonja Collier:</t>
        </r>
        <r>
          <rPr>
            <sz val="8"/>
            <color indexed="81"/>
            <rFont val="Tahoma"/>
            <family val="2"/>
          </rPr>
          <t xml:space="preserve">
Comes from monthly MI OH Distribution Report
</t>
        </r>
      </text>
    </comment>
  </commentList>
</comments>
</file>

<file path=xl/sharedStrings.xml><?xml version="1.0" encoding="utf-8"?>
<sst xmlns="http://schemas.openxmlformats.org/spreadsheetml/2006/main" count="43" uniqueCount="39">
  <si>
    <t>Benefit Ratio</t>
  </si>
  <si>
    <t>Retirement</t>
  </si>
  <si>
    <t>Life Ins.</t>
  </si>
  <si>
    <t>LTD</t>
  </si>
  <si>
    <t>Workman's Comp</t>
  </si>
  <si>
    <t>State Unemployment</t>
  </si>
  <si>
    <t>Health Ins</t>
  </si>
  <si>
    <t>Total</t>
  </si>
  <si>
    <t>Post Retirement</t>
  </si>
  <si>
    <t>MONTH/YEAR</t>
  </si>
  <si>
    <t>NET ISSUES</t>
  </si>
  <si>
    <t>STORES</t>
  </si>
  <si>
    <t>TOTAL</t>
  </si>
  <si>
    <t>Maintenance</t>
  </si>
  <si>
    <t>Operations</t>
  </si>
  <si>
    <t>Work Orders</t>
  </si>
  <si>
    <t>Non Productive</t>
  </si>
  <si>
    <t>Totals</t>
  </si>
  <si>
    <t>Non Productive Time as Percentage</t>
  </si>
  <si>
    <t>Gross up to convert Productive to Total</t>
  </si>
  <si>
    <t>Total Productive</t>
  </si>
  <si>
    <t>Note:  Non productive time includes vacation, sick, holidays, juty duty, funeral leave, safety</t>
  </si>
  <si>
    <t xml:space="preserve">  training, other training and meetings, inclimate weather and other</t>
  </si>
  <si>
    <t>Overhead Percentage</t>
  </si>
  <si>
    <t>IBEW Pension</t>
  </si>
  <si>
    <t>Social Security</t>
  </si>
  <si>
    <t>Medicare</t>
  </si>
  <si>
    <t>401-K</t>
  </si>
  <si>
    <t xml:space="preserve">Overall Employees </t>
  </si>
  <si>
    <t>Percent</t>
  </si>
  <si>
    <t>Fed Unemployment</t>
  </si>
  <si>
    <t>CREWS MONTHLY TIME REPORTS</t>
  </si>
  <si>
    <t>HOURS</t>
  </si>
  <si>
    <t>PAYROLL + OVERHEAD</t>
  </si>
  <si>
    <t>STORES / Material</t>
  </si>
  <si>
    <t>Benefits</t>
  </si>
  <si>
    <t>Stores</t>
  </si>
  <si>
    <t>Productive/Nonproductive Time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</si>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</sst>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1" xfId="1" applyFont="1" applyBorder="1"/>
    <xf numFmtId="0" fontId="2" fillId="2" borderId="2" xfId="0" applyFont="1" applyFill="1" applyBorder="1" applyAlignment="1">
      <alignment horizontal="center"/>
    </xf>
    <xf numFmtId="17" fontId="0" fillId="0" borderId="3" xfId="0" applyNumberFormat="1" applyBorder="1"/>
    <xf numFmtId="44" fontId="1" fillId="0" borderId="3" xfId="3" applyBorder="1"/>
    <xf numFmtId="4" fontId="0" fillId="0" borderId="4" xfId="0" applyNumberForma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164" fontId="0" fillId="2" borderId="0" xfId="0" applyNumberFormat="1" applyFill="1"/>
    <xf numFmtId="10" fontId="1" fillId="0" borderId="0" xfId="5" applyNumberFormat="1"/>
    <xf numFmtId="0" fontId="2" fillId="2" borderId="0" xfId="0" applyFont="1" applyFill="1"/>
    <xf numFmtId="44" fontId="2" fillId="2" borderId="0" xfId="3" applyFont="1" applyFill="1"/>
    <xf numFmtId="164" fontId="0" fillId="0" borderId="0" xfId="0" applyNumberFormat="1" applyFill="1"/>
    <xf numFmtId="10" fontId="0" fillId="0" borderId="0" xfId="5" applyNumberFormat="1" applyFont="1" applyAlignment="1"/>
    <xf numFmtId="10" fontId="2" fillId="0" borderId="1" xfId="5" applyNumberFormat="1" applyFont="1" applyBorder="1" applyAlignment="1"/>
    <xf numFmtId="10" fontId="2" fillId="0" borderId="0" xfId="5" applyNumberFormat="1" applyFont="1"/>
    <xf numFmtId="10" fontId="4" fillId="0" borderId="0" xfId="5" applyNumberFormat="1" applyFont="1" applyAlignment="1"/>
    <xf numFmtId="4" fontId="1" fillId="0" borderId="4" xfId="0" applyNumberFormat="1" applyFont="1" applyBorder="1"/>
    <xf numFmtId="43" fontId="1" fillId="3" borderId="0" xfId="1" applyFont="1" applyFill="1"/>
    <xf numFmtId="43" fontId="2" fillId="3" borderId="0" xfId="1" applyFont="1" applyFill="1"/>
    <xf numFmtId="17" fontId="0" fillId="0" borderId="0" xfId="0" applyNumberFormat="1" applyBorder="1"/>
    <xf numFmtId="9" fontId="0" fillId="0" borderId="0" xfId="5" applyFont="1"/>
    <xf numFmtId="0" fontId="0" fillId="0" borderId="5" xfId="0" applyBorder="1" applyAlignment="1">
      <alignment horizontal="right"/>
    </xf>
    <xf numFmtId="9" fontId="0" fillId="4" borderId="6" xfId="0" applyNumberFormat="1" applyFill="1" applyBorder="1"/>
    <xf numFmtId="0" fontId="2" fillId="0" borderId="0" xfId="0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F11" sqref="F11"/>
    </sheetView>
  </sheetViews>
  <sheetFormatPr defaultRowHeight="12.75" x14ac:dyDescent="0.2"/>
  <cols>
    <col min="2" max="2" width="27.5703125" customWidth="1"/>
    <col min="3" max="3" width="11.42578125" customWidth="1"/>
  </cols>
  <sheetData>
    <row r="2" spans="2:3" x14ac:dyDescent="0.2">
      <c r="C2" t="s">
        <v>38</v>
      </c>
    </row>
    <row r="3" spans="2:3" x14ac:dyDescent="0.2">
      <c r="B3" t="s">
        <v>37</v>
      </c>
      <c r="C3" s="25">
        <v>1.22</v>
      </c>
    </row>
    <row r="4" spans="2:3" x14ac:dyDescent="0.2">
      <c r="B4" t="s">
        <v>35</v>
      </c>
      <c r="C4" s="25">
        <v>0.45860000000000001</v>
      </c>
    </row>
    <row r="5" spans="2:3" x14ac:dyDescent="0.2">
      <c r="B5" t="s">
        <v>36</v>
      </c>
      <c r="C5" s="25">
        <v>0.23860000000000001</v>
      </c>
    </row>
    <row r="6" spans="2:3" ht="13.5" thickBot="1" x14ac:dyDescent="0.25"/>
    <row r="7" spans="2:3" ht="13.5" thickBot="1" x14ac:dyDescent="0.25">
      <c r="B7" s="26" t="s">
        <v>7</v>
      </c>
      <c r="C7" s="27">
        <f>SUM(C3:C5)</f>
        <v>1.9171999999999998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36" sqref="E36"/>
    </sheetView>
  </sheetViews>
  <sheetFormatPr defaultRowHeight="12.75" x14ac:dyDescent="0.2"/>
  <cols>
    <col min="1" max="1" width="10.7109375" customWidth="1"/>
    <col min="2" max="2" width="12.28515625" bestFit="1" customWidth="1"/>
    <col min="3" max="4" width="12.7109375" bestFit="1" customWidth="1"/>
    <col min="5" max="5" width="15" bestFit="1" customWidth="1"/>
  </cols>
  <sheetData>
    <row r="1" spans="1:6" x14ac:dyDescent="0.2">
      <c r="A1" s="28" t="s">
        <v>31</v>
      </c>
      <c r="B1" s="28"/>
      <c r="C1" s="28"/>
      <c r="D1" s="28"/>
      <c r="E1" s="28"/>
      <c r="F1" s="28"/>
    </row>
    <row r="2" spans="1:6" x14ac:dyDescent="0.2">
      <c r="A2" s="28">
        <v>2021</v>
      </c>
      <c r="B2" s="28"/>
      <c r="C2" s="28"/>
      <c r="D2" s="28"/>
      <c r="E2" s="28"/>
      <c r="F2" s="28"/>
    </row>
    <row r="4" spans="1:6" x14ac:dyDescent="0.2">
      <c r="B4" s="8" t="s">
        <v>15</v>
      </c>
      <c r="C4" s="8" t="s">
        <v>14</v>
      </c>
      <c r="D4" s="8" t="s">
        <v>13</v>
      </c>
      <c r="E4" s="8" t="s">
        <v>16</v>
      </c>
      <c r="F4" s="8" t="s">
        <v>7</v>
      </c>
    </row>
    <row r="5" spans="1:6" x14ac:dyDescent="0.2">
      <c r="B5" s="8" t="s">
        <v>32</v>
      </c>
      <c r="C5" s="8" t="s">
        <v>32</v>
      </c>
      <c r="D5" s="8" t="s">
        <v>32</v>
      </c>
      <c r="E5" s="8" t="s">
        <v>32</v>
      </c>
      <c r="F5" s="8"/>
    </row>
    <row r="6" spans="1:6" x14ac:dyDescent="0.2">
      <c r="A6" s="24">
        <v>44197</v>
      </c>
      <c r="B6" s="12">
        <v>2053.5</v>
      </c>
      <c r="C6" s="12">
        <v>678</v>
      </c>
      <c r="D6" s="12">
        <v>970</v>
      </c>
      <c r="E6" s="12">
        <v>1095</v>
      </c>
      <c r="F6" s="16">
        <f>SUM(B6,C6,D6,E6)</f>
        <v>4796.5</v>
      </c>
    </row>
    <row r="7" spans="1:6" x14ac:dyDescent="0.2">
      <c r="A7" s="24">
        <v>44228</v>
      </c>
      <c r="B7" s="12">
        <v>1002</v>
      </c>
      <c r="C7" s="12">
        <v>1055</v>
      </c>
      <c r="D7" s="12">
        <v>740.5</v>
      </c>
      <c r="E7" s="12">
        <v>1155.5</v>
      </c>
      <c r="F7" s="16">
        <f t="shared" ref="F7:F17" si="0">SUM(B7,C7,D7,E7)</f>
        <v>3953</v>
      </c>
    </row>
    <row r="8" spans="1:6" x14ac:dyDescent="0.2">
      <c r="A8" s="24">
        <v>44256</v>
      </c>
      <c r="B8" s="12">
        <v>2483.5</v>
      </c>
      <c r="C8" s="12">
        <v>1263.5</v>
      </c>
      <c r="D8" s="12">
        <v>720.5</v>
      </c>
      <c r="E8" s="12">
        <v>649</v>
      </c>
      <c r="F8" s="16">
        <f t="shared" si="0"/>
        <v>5116.5</v>
      </c>
    </row>
    <row r="9" spans="1:6" x14ac:dyDescent="0.2">
      <c r="A9" s="24">
        <v>44287</v>
      </c>
      <c r="B9" s="12">
        <v>2622</v>
      </c>
      <c r="C9" s="12">
        <v>918.5</v>
      </c>
      <c r="D9" s="12">
        <v>1042.5</v>
      </c>
      <c r="E9" s="12">
        <v>884.5</v>
      </c>
      <c r="F9" s="16">
        <f t="shared" si="0"/>
        <v>5467.5</v>
      </c>
    </row>
    <row r="10" spans="1:6" x14ac:dyDescent="0.2">
      <c r="A10" s="24">
        <v>44317</v>
      </c>
      <c r="B10" s="12">
        <v>1759.5</v>
      </c>
      <c r="C10" s="12">
        <v>1243.5</v>
      </c>
      <c r="D10" s="12">
        <v>1862</v>
      </c>
      <c r="E10" s="12">
        <v>1043.5</v>
      </c>
      <c r="F10" s="16">
        <f t="shared" si="0"/>
        <v>5908.5</v>
      </c>
    </row>
    <row r="11" spans="1:6" x14ac:dyDescent="0.2">
      <c r="A11" s="24">
        <v>44348</v>
      </c>
      <c r="B11" s="12">
        <v>2361</v>
      </c>
      <c r="C11" s="12">
        <v>1016.5</v>
      </c>
      <c r="D11" s="12">
        <v>1312.5</v>
      </c>
      <c r="E11" s="12">
        <v>458</v>
      </c>
      <c r="F11" s="16">
        <f t="shared" si="0"/>
        <v>5148</v>
      </c>
    </row>
    <row r="12" spans="1:6" x14ac:dyDescent="0.2">
      <c r="A12" s="24">
        <v>44378</v>
      </c>
      <c r="B12" s="12">
        <v>1851</v>
      </c>
      <c r="C12" s="12">
        <v>999</v>
      </c>
      <c r="D12" s="12">
        <v>1205</v>
      </c>
      <c r="E12" s="12">
        <v>911</v>
      </c>
      <c r="F12" s="16">
        <f t="shared" si="0"/>
        <v>4966</v>
      </c>
    </row>
    <row r="13" spans="1:6" x14ac:dyDescent="0.2">
      <c r="A13" s="24">
        <v>44409</v>
      </c>
      <c r="B13" s="12">
        <v>3916.5</v>
      </c>
      <c r="C13" s="12">
        <v>1017</v>
      </c>
      <c r="D13" s="12">
        <v>943.5</v>
      </c>
      <c r="E13" s="12">
        <v>592</v>
      </c>
      <c r="F13" s="16">
        <f t="shared" si="0"/>
        <v>6469</v>
      </c>
    </row>
    <row r="14" spans="1:6" x14ac:dyDescent="0.2">
      <c r="A14" s="24">
        <v>44440</v>
      </c>
      <c r="B14" s="12">
        <v>4006.5</v>
      </c>
      <c r="C14" s="12">
        <v>893</v>
      </c>
      <c r="D14" s="12">
        <v>637.5</v>
      </c>
      <c r="E14" s="12">
        <v>1023</v>
      </c>
      <c r="F14" s="16">
        <f t="shared" si="0"/>
        <v>6560</v>
      </c>
    </row>
    <row r="15" spans="1:6" x14ac:dyDescent="0.2">
      <c r="A15" s="24">
        <v>44470</v>
      </c>
      <c r="B15" s="12">
        <v>3917.5</v>
      </c>
      <c r="C15" s="12">
        <v>1174.5</v>
      </c>
      <c r="D15" s="12">
        <v>859</v>
      </c>
      <c r="E15" s="12">
        <v>441</v>
      </c>
      <c r="F15" s="16">
        <f t="shared" si="0"/>
        <v>6392</v>
      </c>
    </row>
    <row r="16" spans="1:6" x14ac:dyDescent="0.2">
      <c r="A16" s="24">
        <v>44501</v>
      </c>
      <c r="B16" s="12">
        <v>3157</v>
      </c>
      <c r="C16" s="12">
        <v>948</v>
      </c>
      <c r="D16" s="12">
        <v>749.5</v>
      </c>
      <c r="E16" s="12">
        <v>1501.5</v>
      </c>
      <c r="F16" s="16">
        <f t="shared" si="0"/>
        <v>6356</v>
      </c>
    </row>
    <row r="17" spans="1:6" x14ac:dyDescent="0.2">
      <c r="A17" s="24">
        <v>44531</v>
      </c>
      <c r="B17" s="12">
        <v>2498</v>
      </c>
      <c r="C17" s="12">
        <v>888</v>
      </c>
      <c r="D17" s="12">
        <v>1078.5</v>
      </c>
      <c r="E17" s="12">
        <v>2599.5</v>
      </c>
      <c r="F17" s="16">
        <f t="shared" si="0"/>
        <v>7064</v>
      </c>
    </row>
    <row r="18" spans="1:6" ht="13.5" thickBot="1" x14ac:dyDescent="0.25">
      <c r="A18" s="8" t="s">
        <v>17</v>
      </c>
      <c r="B18" s="10">
        <f>SUM(B6:B17)</f>
        <v>31628</v>
      </c>
      <c r="C18" s="10">
        <f>SUM(C6:C17)</f>
        <v>12094.5</v>
      </c>
      <c r="D18" s="10">
        <f>SUM(D6:D17)</f>
        <v>12121</v>
      </c>
      <c r="E18" s="10">
        <f>SUM(E6:E17)</f>
        <v>12353.5</v>
      </c>
      <c r="F18" s="10">
        <f>SUM(F6:F17)</f>
        <v>68197</v>
      </c>
    </row>
    <row r="19" spans="1:6" ht="13.5" thickTop="1" x14ac:dyDescent="0.2"/>
    <row r="21" spans="1:6" x14ac:dyDescent="0.2">
      <c r="C21" t="s">
        <v>20</v>
      </c>
      <c r="F21" s="9">
        <f>SUM(B18:D18)</f>
        <v>55843.5</v>
      </c>
    </row>
    <row r="22" spans="1:6" x14ac:dyDescent="0.2">
      <c r="C22" t="s">
        <v>18</v>
      </c>
      <c r="F22" s="13">
        <f>+E18/F18</f>
        <v>0.18114433186210538</v>
      </c>
    </row>
    <row r="23" spans="1:6" x14ac:dyDescent="0.2">
      <c r="C23" s="2" t="s">
        <v>19</v>
      </c>
      <c r="D23" s="2"/>
      <c r="E23" s="2"/>
      <c r="F23" s="2">
        <f>+F18/F21</f>
        <v>1.221216435216274</v>
      </c>
    </row>
    <row r="26" spans="1:6" x14ac:dyDescent="0.2">
      <c r="A26" t="s">
        <v>21</v>
      </c>
    </row>
    <row r="27" spans="1:6" x14ac:dyDescent="0.2">
      <c r="A27" t="s">
        <v>22</v>
      </c>
    </row>
  </sheetData>
  <mergeCells count="2">
    <mergeCell ref="A1:F1"/>
    <mergeCell ref="A2:F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B31" sqref="B31"/>
    </sheetView>
  </sheetViews>
  <sheetFormatPr defaultRowHeight="12.75" x14ac:dyDescent="0.2"/>
  <cols>
    <col min="1" max="1" width="20.42578125" customWidth="1"/>
    <col min="2" max="2" width="21.140625" customWidth="1"/>
    <col min="3" max="3" width="12" style="17" customWidth="1"/>
  </cols>
  <sheetData>
    <row r="1" spans="1:3" x14ac:dyDescent="0.2">
      <c r="A1" s="28" t="s">
        <v>33</v>
      </c>
      <c r="B1" s="28"/>
      <c r="C1" s="28"/>
    </row>
    <row r="2" spans="1:3" x14ac:dyDescent="0.2">
      <c r="A2" s="28">
        <v>2021</v>
      </c>
      <c r="B2" s="28"/>
      <c r="C2" s="28"/>
    </row>
    <row r="4" spans="1:3" x14ac:dyDescent="0.2">
      <c r="A4" s="2" t="s">
        <v>0</v>
      </c>
      <c r="B4" s="19">
        <f>+B20/B6</f>
        <v>0.45863322921625888</v>
      </c>
    </row>
    <row r="6" spans="1:3" x14ac:dyDescent="0.2">
      <c r="A6" s="2" t="s">
        <v>28</v>
      </c>
      <c r="B6" s="23">
        <v>6694082.9500000002</v>
      </c>
      <c r="C6" s="20" t="s">
        <v>29</v>
      </c>
    </row>
    <row r="8" spans="1:3" x14ac:dyDescent="0.2">
      <c r="A8" t="s">
        <v>1</v>
      </c>
      <c r="B8" s="22">
        <v>878434.28</v>
      </c>
      <c r="C8" s="17">
        <f>+B8/$B$6</f>
        <v>0.13122548473947429</v>
      </c>
    </row>
    <row r="9" spans="1:3" x14ac:dyDescent="0.2">
      <c r="A9" t="s">
        <v>2</v>
      </c>
      <c r="B9" s="22">
        <v>22527.67</v>
      </c>
      <c r="C9" s="17">
        <f t="shared" ref="C9:C19" si="0">+B9/$B$6</f>
        <v>3.3653108526239578E-3</v>
      </c>
    </row>
    <row r="10" spans="1:3" x14ac:dyDescent="0.2">
      <c r="A10" t="s">
        <v>24</v>
      </c>
      <c r="B10" s="22">
        <v>110752.06</v>
      </c>
      <c r="C10" s="17">
        <f t="shared" si="0"/>
        <v>1.6544769586400179E-2</v>
      </c>
    </row>
    <row r="11" spans="1:3" x14ac:dyDescent="0.2">
      <c r="A11" t="s">
        <v>27</v>
      </c>
      <c r="B11" s="22">
        <v>336757.84</v>
      </c>
      <c r="C11" s="17">
        <f t="shared" si="0"/>
        <v>5.030679220967825E-2</v>
      </c>
    </row>
    <row r="12" spans="1:3" x14ac:dyDescent="0.2">
      <c r="A12" t="s">
        <v>8</v>
      </c>
      <c r="B12" s="22">
        <v>187305</v>
      </c>
      <c r="C12" s="17">
        <f t="shared" si="0"/>
        <v>2.7980681058037978E-2</v>
      </c>
    </row>
    <row r="13" spans="1:3" x14ac:dyDescent="0.2">
      <c r="A13" t="s">
        <v>3</v>
      </c>
      <c r="B13" s="22">
        <v>19424.98</v>
      </c>
      <c r="C13" s="17">
        <f t="shared" si="0"/>
        <v>2.9018134590041195E-3</v>
      </c>
    </row>
    <row r="14" spans="1:3" x14ac:dyDescent="0.2">
      <c r="A14" t="s">
        <v>4</v>
      </c>
      <c r="B14" s="22">
        <f>4249.89+154203.31</f>
        <v>158453.20000000001</v>
      </c>
      <c r="C14" s="17">
        <f t="shared" si="0"/>
        <v>2.3670635871041904E-2</v>
      </c>
    </row>
    <row r="15" spans="1:3" x14ac:dyDescent="0.2">
      <c r="A15" t="s">
        <v>25</v>
      </c>
      <c r="B15" s="22">
        <v>400374.69</v>
      </c>
      <c r="C15" s="17">
        <f t="shared" si="0"/>
        <v>5.9810237338035969E-2</v>
      </c>
    </row>
    <row r="16" spans="1:3" x14ac:dyDescent="0.2">
      <c r="A16" t="s">
        <v>26</v>
      </c>
      <c r="B16" s="22">
        <v>97130.63</v>
      </c>
      <c r="C16" s="17">
        <f t="shared" si="0"/>
        <v>1.4509923274852756E-2</v>
      </c>
    </row>
    <row r="17" spans="1:3" x14ac:dyDescent="0.2">
      <c r="A17" t="s">
        <v>5</v>
      </c>
      <c r="B17" s="22">
        <v>3160.62</v>
      </c>
      <c r="C17" s="17">
        <f t="shared" si="0"/>
        <v>4.7215130490726884E-4</v>
      </c>
    </row>
    <row r="18" spans="1:3" x14ac:dyDescent="0.2">
      <c r="A18" s="11" t="s">
        <v>30</v>
      </c>
      <c r="B18" s="22">
        <v>2993.31</v>
      </c>
      <c r="C18" s="17">
        <f>+B18/$B$6</f>
        <v>4.4715759012218392E-4</v>
      </c>
    </row>
    <row r="19" spans="1:3" x14ac:dyDescent="0.2">
      <c r="A19" t="s">
        <v>6</v>
      </c>
      <c r="B19" s="22">
        <v>852814.6</v>
      </c>
      <c r="C19" s="17">
        <f t="shared" si="0"/>
        <v>0.12739827193207995</v>
      </c>
    </row>
    <row r="20" spans="1:3" ht="13.5" thickBot="1" x14ac:dyDescent="0.25">
      <c r="B20" s="3">
        <f>SUM(B8:B19)</f>
        <v>3070128.8800000004</v>
      </c>
      <c r="C20" s="18">
        <f>SUM(C8:C19)</f>
        <v>0.45863322921625882</v>
      </c>
    </row>
    <row r="21" spans="1:3" ht="13.5" thickTop="1" x14ac:dyDescent="0.2">
      <c r="B21" s="1"/>
    </row>
  </sheetData>
  <mergeCells count="2">
    <mergeCell ref="A1:C1"/>
    <mergeCell ref="A2:C2"/>
  </mergeCells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workbookViewId="0">
      <selection activeCell="D27" sqref="D27"/>
    </sheetView>
  </sheetViews>
  <sheetFormatPr defaultRowHeight="12.75" x14ac:dyDescent="0.2"/>
  <cols>
    <col min="1" max="1" width="13.42578125" bestFit="1" customWidth="1"/>
    <col min="2" max="2" width="19.7109375" customWidth="1"/>
    <col min="3" max="3" width="18.42578125" customWidth="1"/>
    <col min="4" max="4" width="11.42578125" customWidth="1"/>
  </cols>
  <sheetData>
    <row r="1" spans="1:4" x14ac:dyDescent="0.2">
      <c r="A1" s="28" t="s">
        <v>34</v>
      </c>
      <c r="B1" s="28"/>
      <c r="C1" s="28"/>
    </row>
    <row r="2" spans="1:4" x14ac:dyDescent="0.2">
      <c r="A2" s="28">
        <v>2021</v>
      </c>
      <c r="B2" s="28"/>
      <c r="C2" s="28"/>
    </row>
    <row r="3" spans="1:4" ht="13.5" thickBot="1" x14ac:dyDescent="0.25"/>
    <row r="4" spans="1:4" ht="13.5" thickBot="1" x14ac:dyDescent="0.25">
      <c r="A4" s="4" t="s">
        <v>9</v>
      </c>
      <c r="B4" s="4" t="s">
        <v>10</v>
      </c>
      <c r="C4" s="4" t="s">
        <v>11</v>
      </c>
    </row>
    <row r="5" spans="1:4" x14ac:dyDescent="0.2">
      <c r="A5" s="5">
        <v>44227</v>
      </c>
      <c r="B5" s="6">
        <v>145025.51999999999</v>
      </c>
      <c r="C5" s="6">
        <v>66132.73</v>
      </c>
      <c r="D5" s="13"/>
    </row>
    <row r="6" spans="1:4" x14ac:dyDescent="0.2">
      <c r="A6" s="5">
        <v>44228</v>
      </c>
      <c r="B6" s="7">
        <v>96138.93</v>
      </c>
      <c r="C6" s="7">
        <v>71085.67</v>
      </c>
      <c r="D6" s="13"/>
    </row>
    <row r="7" spans="1:4" x14ac:dyDescent="0.2">
      <c r="A7" s="5">
        <v>44256</v>
      </c>
      <c r="B7" s="7">
        <v>104743.53</v>
      </c>
      <c r="C7" s="7">
        <v>83102.55</v>
      </c>
      <c r="D7" s="13"/>
    </row>
    <row r="8" spans="1:4" x14ac:dyDescent="0.2">
      <c r="A8" s="5">
        <v>44287</v>
      </c>
      <c r="B8" s="7">
        <v>123486.32</v>
      </c>
      <c r="C8" s="7">
        <v>71631.92</v>
      </c>
      <c r="D8" s="13"/>
    </row>
    <row r="9" spans="1:4" x14ac:dyDescent="0.2">
      <c r="A9" s="5">
        <v>44317</v>
      </c>
      <c r="B9" s="7">
        <v>88121.09</v>
      </c>
      <c r="C9" s="7">
        <v>48837.38</v>
      </c>
      <c r="D9" s="13"/>
    </row>
    <row r="10" spans="1:4" x14ac:dyDescent="0.2">
      <c r="A10" s="5">
        <v>44348</v>
      </c>
      <c r="B10" s="7">
        <v>131989.4</v>
      </c>
      <c r="C10" s="7">
        <v>60883.63</v>
      </c>
      <c r="D10" s="13"/>
    </row>
    <row r="11" spans="1:4" x14ac:dyDescent="0.2">
      <c r="A11" s="5">
        <v>44378</v>
      </c>
      <c r="B11" s="7">
        <v>148082.84</v>
      </c>
      <c r="C11" s="7">
        <v>65873.240000000005</v>
      </c>
    </row>
    <row r="12" spans="1:4" x14ac:dyDescent="0.2">
      <c r="A12" s="5">
        <v>44409</v>
      </c>
      <c r="B12" s="7">
        <v>1101111.6000000001</v>
      </c>
      <c r="C12" s="7">
        <v>49685.53</v>
      </c>
    </row>
    <row r="13" spans="1:4" x14ac:dyDescent="0.2">
      <c r="A13" s="5">
        <v>44440</v>
      </c>
      <c r="B13" s="7">
        <v>251361.55</v>
      </c>
      <c r="C13" s="7">
        <v>44309.14</v>
      </c>
    </row>
    <row r="14" spans="1:4" x14ac:dyDescent="0.2">
      <c r="A14" s="5">
        <v>44470</v>
      </c>
      <c r="B14" s="7">
        <v>103308.68</v>
      </c>
      <c r="C14" s="21">
        <v>85022.17</v>
      </c>
    </row>
    <row r="15" spans="1:4" x14ac:dyDescent="0.2">
      <c r="A15" s="5">
        <v>44501</v>
      </c>
      <c r="B15" s="7">
        <v>162392.53</v>
      </c>
      <c r="C15" s="7">
        <v>49555.77</v>
      </c>
    </row>
    <row r="16" spans="1:4" x14ac:dyDescent="0.2">
      <c r="A16" s="5">
        <v>44531</v>
      </c>
      <c r="B16" s="7">
        <v>738224.8</v>
      </c>
      <c r="C16" s="7">
        <v>66116.7</v>
      </c>
    </row>
    <row r="18" spans="1:3" x14ac:dyDescent="0.2">
      <c r="A18" s="14" t="s">
        <v>12</v>
      </c>
      <c r="B18" s="15">
        <f>SUM(B5:B17)</f>
        <v>3193986.79</v>
      </c>
      <c r="C18" s="15">
        <f>SUM(C5:C17)</f>
        <v>762236.43</v>
      </c>
    </row>
    <row r="20" spans="1:3" x14ac:dyDescent="0.2">
      <c r="B20" s="2" t="s">
        <v>23</v>
      </c>
      <c r="C20" s="19">
        <f>+C18/B18</f>
        <v>0.23864733329094329</v>
      </c>
    </row>
  </sheetData>
  <mergeCells count="2">
    <mergeCell ref="A1:C1"/>
    <mergeCell ref="A2:C2"/>
  </mergeCells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2022 OH Rate</vt:lpstr>
      <vt:lpstr>Productive Time</vt:lpstr>
      <vt:lpstr>Payroll Overhead</vt:lpstr>
      <vt:lpstr>Stores</vt:lpstr>
      <vt:lpstr>'Payroll Overhead'!Print_Area</vt:lpstr>
    </vt:vector>
  </TitlesOfParts>
  <Company>JPEC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Chatman</dc:creator>
  <cp:lastModifiedBy>INGLE, KERRY</cp:lastModifiedBy>
  <cp:lastPrinted>2022-05-23T18:36:27Z</cp:lastPrinted>
  <dcterms:created xsi:type="dcterms:W3CDTF">2003-01-09T16:16:45Z</dcterms:created>
  <dcterms:modified xsi:type="dcterms:W3CDTF">2022-05-24T16:58:32Z</dcterms:modified>
</cp:coreProperties>
</file>