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2730" yWindow="2730" windowWidth="21600" windowHeight="11295" activeTab="1"/>
  </bookViews>
  <sheets>
    <sheet name="SAMPLE Survey Costs" sheetId="1" r:id="rId1"/>
    <sheet name="LIcking Valley Prelim" sheetId="2" r:id="rId2"/>
    <sheet name="Office Version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3" l="1"/>
  <c r="C8" i="3"/>
  <c r="C6" i="3"/>
  <c r="C11" i="3" s="1"/>
  <c r="B6" i="3"/>
  <c r="E25" i="2"/>
  <c r="C23" i="2"/>
  <c r="C10" i="2"/>
  <c r="E23" i="2" s="1"/>
  <c r="E25" i="1"/>
  <c r="C23" i="1"/>
  <c r="E23" i="1" s="1"/>
  <c r="E21" i="1"/>
  <c r="E18" i="1"/>
  <c r="E27" i="1" s="1"/>
  <c r="C15" i="1"/>
  <c r="E15" i="1" s="1"/>
  <c r="C10" i="1"/>
  <c r="C12" i="3" l="1"/>
  <c r="C13" i="3" s="1"/>
  <c r="E15" i="2"/>
  <c r="E18" i="2"/>
  <c r="E27" i="2" s="1"/>
  <c r="E21" i="2"/>
</calcChain>
</file>

<file path=xl/sharedStrings.xml><?xml version="1.0" encoding="utf-8"?>
<sst xmlns="http://schemas.openxmlformats.org/spreadsheetml/2006/main" count="54" uniqueCount="32">
  <si>
    <t>Application Review (Office Only)</t>
  </si>
  <si>
    <t>Pre-Construction Survey</t>
  </si>
  <si>
    <t>Post-Construction Survey</t>
  </si>
  <si>
    <t>Travel Time (hours)</t>
  </si>
  <si>
    <t xml:space="preserve">Software Costs </t>
  </si>
  <si>
    <t>Total per Pole</t>
  </si>
  <si>
    <t>Total Man Hour Rate with Overhead</t>
  </si>
  <si>
    <t>Poles Reviewed Per Hour</t>
  </si>
  <si>
    <t>Poles Surveryed Per Hour</t>
  </si>
  <si>
    <t>*Overhead to be provided by accounting dept to include benefits, transportation, etc.</t>
  </si>
  <si>
    <t>*Survey costs DO NOT INCLUDE pole-loading analysis or other required engineering.</t>
  </si>
  <si>
    <t>NOTES:</t>
  </si>
  <si>
    <t>SAMPLE Survey Costs Per Pole</t>
  </si>
  <si>
    <t>*Numbers are not reflective of actual costs. Example purposes only. Input cells should reflect individual cooperative's actual costs and operations.</t>
  </si>
  <si>
    <t>Input Values in Yellow Cells</t>
  </si>
  <si>
    <t>Overhead Rate</t>
  </si>
  <si>
    <t>Man Hour Cost</t>
  </si>
  <si>
    <t># of Poles in Typical Application</t>
  </si>
  <si>
    <t>Rate</t>
  </si>
  <si>
    <t>Cost/ Pole</t>
  </si>
  <si>
    <t xml:space="preserve">Licking Valley RECC Pole Attachment Survey Cost </t>
  </si>
  <si>
    <t>Cost Hourly</t>
  </si>
  <si>
    <t>Aurthur</t>
  </si>
  <si>
    <t>Derrick</t>
  </si>
  <si>
    <t>Wes</t>
  </si>
  <si>
    <t>Average</t>
  </si>
  <si>
    <t>Pickup Truck</t>
  </si>
  <si>
    <t>Admin</t>
  </si>
  <si>
    <t xml:space="preserve">Overhead </t>
  </si>
  <si>
    <t>Cost of Survey</t>
  </si>
  <si>
    <t>2 Hours of Work/Drive Time/Admin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</si>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</sst>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32">
    <xf numFmtId="0" fontId="0" fillId="0" borderId="0" xfId="0"/>
    <xf numFmtId="10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1" fillId="0" borderId="0" xfId="0" applyFont="1"/>
    <xf numFmtId="0" fontId="0" fillId="0" borderId="0" xfId="0" applyFill="1"/>
    <xf numFmtId="10" fontId="0" fillId="0" borderId="0" xfId="0" applyNumberFormat="1" applyFill="1"/>
    <xf numFmtId="164" fontId="0" fillId="0" borderId="0" xfId="0" applyNumberFormat="1" applyFill="1"/>
    <xf numFmtId="0" fontId="0" fillId="0" borderId="0" xfId="0" applyAlignment="1"/>
    <xf numFmtId="0" fontId="0" fillId="0" borderId="0" xfId="0" applyAlignment="1">
      <alignment vertical="center" wrapText="1"/>
    </xf>
    <xf numFmtId="164" fontId="1" fillId="2" borderId="0" xfId="0" applyNumberFormat="1" applyFont="1" applyFill="1"/>
    <xf numFmtId="9" fontId="0" fillId="2" borderId="0" xfId="0" applyNumberFormat="1" applyFill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4" fillId="0" borderId="0" xfId="0" applyFont="1"/>
    <xf numFmtId="0" fontId="3" fillId="4" borderId="1" xfId="2"/>
    <xf numFmtId="164" fontId="3" fillId="4" borderId="1" xfId="2" applyNumberFormat="1"/>
    <xf numFmtId="164" fontId="5" fillId="4" borderId="1" xfId="2" applyNumberFormat="1" applyFont="1"/>
    <xf numFmtId="0" fontId="2" fillId="3" borderId="1" xfId="1" applyBorder="1"/>
    <xf numFmtId="164" fontId="6" fillId="3" borderId="1" xfId="1" applyNumberFormat="1" applyFont="1" applyBorder="1"/>
    <xf numFmtId="0" fontId="7" fillId="0" borderId="0" xfId="0" applyFont="1"/>
    <xf numFmtId="10" fontId="3" fillId="4" borderId="1" xfId="2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vertic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15</xdr:row>
      <xdr:rowOff>0</xdr:rowOff>
    </xdr:from>
    <xdr:ext cx="3190875" cy="18002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675C2D-94AA-42E1-89E0-30136634E913}"/>
            </a:ext>
          </a:extLst>
        </xdr:cNvPr>
        <xdr:cNvSpPr txBox="1"/>
      </xdr:nvSpPr>
      <xdr:spPr>
        <a:xfrm>
          <a:off x="114300" y="3152775"/>
          <a:ext cx="3190875" cy="18002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50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Above</a:t>
          </a:r>
          <a:r>
            <a:rPr lang="en-US" sz="105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is a listing of engineers and stakers for LIcking Valley RECC. Licking Valley averaged the pay of these 3 employees and mulitplied the average by 2 hours. This includes the drive time, time spent on the ground during application and post attachment. It also includes time spent during approval/denial process. Licking Valley will charge two hours for a regular pickup truck and 2 hour for admin expenses</a:t>
          </a:r>
          <a:r>
            <a:rPr lang="en-US" sz="105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. These charges could increase based off location, accessibility and number of poles.</a:t>
          </a:r>
          <a:endParaRPr 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H1"/>
    </sheetView>
  </sheetViews>
  <sheetFormatPr defaultRowHeight="15" x14ac:dyDescent="0.25"/>
  <cols>
    <col min="1" max="1" width="32.85546875" customWidth="1"/>
    <col min="2" max="2" width="2.28515625" customWidth="1"/>
    <col min="3" max="3" width="6.5703125" style="1" bestFit="1" customWidth="1"/>
    <col min="4" max="4" width="2.85546875" customWidth="1"/>
    <col min="5" max="5" width="10.140625" style="2" bestFit="1" customWidth="1"/>
    <col min="6" max="6" width="12.42578125" customWidth="1"/>
  </cols>
  <sheetData>
    <row r="1" spans="1:8" x14ac:dyDescent="0.25">
      <c r="A1" s="31" t="s">
        <v>12</v>
      </c>
      <c r="B1" s="31"/>
      <c r="C1" s="31"/>
      <c r="D1" s="31"/>
      <c r="E1" s="31"/>
      <c r="F1" s="31"/>
      <c r="G1" s="31"/>
      <c r="H1" s="31"/>
    </row>
    <row r="3" spans="1:8" x14ac:dyDescent="0.25">
      <c r="A3" s="4" t="s">
        <v>14</v>
      </c>
      <c r="C3" s="14" t="s">
        <v>18</v>
      </c>
      <c r="E3" s="30" t="s">
        <v>19</v>
      </c>
    </row>
    <row r="4" spans="1:8" x14ac:dyDescent="0.25">
      <c r="E4" s="30"/>
    </row>
    <row r="5" spans="1:8" x14ac:dyDescent="0.25">
      <c r="E5" s="16"/>
    </row>
    <row r="6" spans="1:8" x14ac:dyDescent="0.25">
      <c r="A6" t="s">
        <v>16</v>
      </c>
      <c r="C6" s="3">
        <v>25</v>
      </c>
    </row>
    <row r="8" spans="1:8" x14ac:dyDescent="0.25">
      <c r="A8" s="1" t="s">
        <v>15</v>
      </c>
      <c r="C8" s="13">
        <v>3.1</v>
      </c>
    </row>
    <row r="10" spans="1:8" x14ac:dyDescent="0.25">
      <c r="A10" s="2" t="s">
        <v>6</v>
      </c>
      <c r="C10" s="2">
        <f>C6*C8</f>
        <v>77.5</v>
      </c>
    </row>
    <row r="12" spans="1:8" x14ac:dyDescent="0.25">
      <c r="A12" t="s">
        <v>17</v>
      </c>
      <c r="C12" s="5">
        <v>20</v>
      </c>
    </row>
    <row r="14" spans="1:8" x14ac:dyDescent="0.25">
      <c r="A14" s="7" t="s">
        <v>0</v>
      </c>
      <c r="C14" s="8"/>
      <c r="E14" s="9"/>
    </row>
    <row r="15" spans="1:8" x14ac:dyDescent="0.25">
      <c r="A15" s="7" t="s">
        <v>7</v>
      </c>
      <c r="C15" s="4">
        <f>IF(C12&lt;50,50,100)</f>
        <v>50</v>
      </c>
      <c r="E15" s="9">
        <f>C10/C15</f>
        <v>1.55</v>
      </c>
    </row>
    <row r="16" spans="1:8" x14ac:dyDescent="0.25">
      <c r="A16" s="7"/>
    </row>
    <row r="17" spans="1:9" x14ac:dyDescent="0.25">
      <c r="A17" s="7" t="s">
        <v>1</v>
      </c>
    </row>
    <row r="18" spans="1:9" x14ac:dyDescent="0.25">
      <c r="A18" s="7" t="s">
        <v>8</v>
      </c>
      <c r="C18" s="4">
        <v>10</v>
      </c>
      <c r="E18" s="9">
        <f>C10/C18</f>
        <v>7.75</v>
      </c>
    </row>
    <row r="19" spans="1:9" x14ac:dyDescent="0.25">
      <c r="A19" s="7"/>
    </row>
    <row r="20" spans="1:9" x14ac:dyDescent="0.25">
      <c r="A20" s="7" t="s">
        <v>2</v>
      </c>
    </row>
    <row r="21" spans="1:9" x14ac:dyDescent="0.25">
      <c r="A21" s="7" t="s">
        <v>8</v>
      </c>
      <c r="C21" s="4">
        <v>10</v>
      </c>
      <c r="E21" s="9">
        <f>C10/C21</f>
        <v>7.75</v>
      </c>
    </row>
    <row r="22" spans="1:9" x14ac:dyDescent="0.25">
      <c r="A22" s="7"/>
    </row>
    <row r="23" spans="1:9" x14ac:dyDescent="0.25">
      <c r="A23" s="7" t="s">
        <v>3</v>
      </c>
      <c r="C23" s="4">
        <f>IF(C12/50&lt;1,1,C12/50)</f>
        <v>1</v>
      </c>
      <c r="E23" s="9">
        <f>(C10*C23)/C12</f>
        <v>3.875</v>
      </c>
    </row>
    <row r="24" spans="1:9" x14ac:dyDescent="0.25">
      <c r="A24" s="7"/>
      <c r="E24" s="9"/>
    </row>
    <row r="25" spans="1:9" x14ac:dyDescent="0.25">
      <c r="A25" s="7" t="s">
        <v>4</v>
      </c>
      <c r="C25" s="12">
        <v>0.22</v>
      </c>
      <c r="E25" s="15">
        <f>C25</f>
        <v>0.22</v>
      </c>
    </row>
    <row r="26" spans="1:9" x14ac:dyDescent="0.25">
      <c r="A26" s="7"/>
    </row>
    <row r="27" spans="1:9" x14ac:dyDescent="0.25">
      <c r="A27" s="7" t="s">
        <v>5</v>
      </c>
      <c r="E27" s="2">
        <f>SUM(E18,E21,E15,E23,E25)</f>
        <v>21.145</v>
      </c>
    </row>
    <row r="28" spans="1:9" x14ac:dyDescent="0.25">
      <c r="A28" s="7"/>
    </row>
    <row r="29" spans="1:9" x14ac:dyDescent="0.25">
      <c r="A29" s="7"/>
    </row>
    <row r="30" spans="1:9" x14ac:dyDescent="0.25">
      <c r="A30" s="6" t="s">
        <v>11</v>
      </c>
    </row>
    <row r="31" spans="1:9" x14ac:dyDescent="0.25">
      <c r="A31" s="6"/>
    </row>
    <row r="32" spans="1:9" x14ac:dyDescent="0.25">
      <c r="A32" s="10" t="s">
        <v>10</v>
      </c>
      <c r="C32" s="10"/>
      <c r="E32" s="10"/>
      <c r="F32" s="10"/>
      <c r="G32" s="10"/>
      <c r="H32" s="10"/>
      <c r="I32" s="10"/>
    </row>
    <row r="33" spans="1:9" x14ac:dyDescent="0.25">
      <c r="A33" s="10"/>
      <c r="C33" s="10"/>
      <c r="E33" s="10"/>
      <c r="F33" s="10"/>
      <c r="G33" s="10"/>
      <c r="H33" s="10"/>
      <c r="I33" s="10"/>
    </row>
    <row r="34" spans="1:9" x14ac:dyDescent="0.25">
      <c r="A34" s="10" t="s">
        <v>9</v>
      </c>
      <c r="C34" s="10"/>
      <c r="E34" s="10"/>
      <c r="F34" s="10"/>
      <c r="G34" s="10"/>
      <c r="H34" s="10"/>
      <c r="I34" s="10"/>
    </row>
    <row r="36" spans="1:9" ht="14.25" customHeight="1" x14ac:dyDescent="0.25">
      <c r="A36" s="29" t="s">
        <v>13</v>
      </c>
      <c r="B36" s="29"/>
      <c r="C36" s="29"/>
      <c r="D36" s="29"/>
      <c r="E36" s="29"/>
      <c r="F36" s="29"/>
      <c r="G36" s="29"/>
      <c r="H36" s="29"/>
      <c r="I36" s="11"/>
    </row>
    <row r="37" spans="1:9" x14ac:dyDescent="0.25">
      <c r="A37" s="29"/>
      <c r="B37" s="29"/>
      <c r="C37" s="29"/>
      <c r="D37" s="29"/>
      <c r="E37" s="29"/>
      <c r="F37" s="29"/>
      <c r="G37" s="29"/>
      <c r="H37" s="29"/>
      <c r="I37" s="11"/>
    </row>
  </sheetData>
  <mergeCells count="3">
    <mergeCell ref="A36:H37"/>
    <mergeCell ref="E3:E4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7" workbookViewId="0">
      <selection activeCell="A31" sqref="A31"/>
    </sheetView>
  </sheetViews>
  <sheetFormatPr defaultRowHeight="15" x14ac:dyDescent="0.25"/>
  <cols>
    <col min="2" max="2" width="24.7109375" customWidth="1"/>
    <col min="3" max="3" width="15.28515625" customWidth="1"/>
    <col min="5" max="5" width="16.7109375" customWidth="1"/>
  </cols>
  <sheetData>
    <row r="1" spans="1:8" x14ac:dyDescent="0.25">
      <c r="A1" s="31" t="s">
        <v>12</v>
      </c>
      <c r="B1" s="31"/>
      <c r="C1" s="31"/>
      <c r="D1" s="31"/>
      <c r="E1" s="31"/>
      <c r="F1" s="31"/>
      <c r="G1" s="31"/>
      <c r="H1" s="31"/>
    </row>
    <row r="2" spans="1:8" x14ac:dyDescent="0.25">
      <c r="C2" s="1"/>
      <c r="E2" s="2"/>
    </row>
    <row r="3" spans="1:8" x14ac:dyDescent="0.25">
      <c r="A3" s="4" t="s">
        <v>14</v>
      </c>
      <c r="C3" s="14" t="s">
        <v>18</v>
      </c>
      <c r="E3" s="30" t="s">
        <v>19</v>
      </c>
    </row>
    <row r="4" spans="1:8" x14ac:dyDescent="0.25">
      <c r="C4" s="1"/>
      <c r="E4" s="30"/>
    </row>
    <row r="5" spans="1:8" x14ac:dyDescent="0.25">
      <c r="C5" s="1"/>
      <c r="E5" s="17"/>
    </row>
    <row r="6" spans="1:8" x14ac:dyDescent="0.25">
      <c r="A6" t="s">
        <v>16</v>
      </c>
      <c r="C6" s="3">
        <v>33.25</v>
      </c>
      <c r="E6" s="2"/>
    </row>
    <row r="7" spans="1:8" x14ac:dyDescent="0.25">
      <c r="C7" s="1"/>
      <c r="E7" s="2"/>
    </row>
    <row r="8" spans="1:8" x14ac:dyDescent="0.25">
      <c r="A8" s="1" t="s">
        <v>15</v>
      </c>
      <c r="C8" s="13">
        <v>0.4</v>
      </c>
      <c r="E8" s="2"/>
    </row>
    <row r="9" spans="1:8" x14ac:dyDescent="0.25">
      <c r="C9" s="1"/>
      <c r="E9" s="2"/>
    </row>
    <row r="10" spans="1:8" x14ac:dyDescent="0.25">
      <c r="A10" s="2" t="s">
        <v>6</v>
      </c>
      <c r="C10" s="2">
        <f>IF(C8&lt;1,C6*(1+C8),C6*C8)</f>
        <v>46.55</v>
      </c>
      <c r="E10" s="2"/>
    </row>
    <row r="11" spans="1:8" x14ac:dyDescent="0.25">
      <c r="C11" s="1"/>
      <c r="E11" s="2"/>
    </row>
    <row r="12" spans="1:8" x14ac:dyDescent="0.25">
      <c r="A12" t="s">
        <v>17</v>
      </c>
      <c r="C12" s="5">
        <v>1</v>
      </c>
      <c r="E12" s="2"/>
    </row>
    <row r="13" spans="1:8" x14ac:dyDescent="0.25">
      <c r="C13" s="1"/>
      <c r="E13" s="2"/>
    </row>
    <row r="14" spans="1:8" x14ac:dyDescent="0.25">
      <c r="A14" t="s">
        <v>0</v>
      </c>
      <c r="C14" s="1"/>
      <c r="E14" s="2"/>
    </row>
    <row r="15" spans="1:8" x14ac:dyDescent="0.25">
      <c r="A15" t="s">
        <v>7</v>
      </c>
      <c r="C15" s="4">
        <v>1</v>
      </c>
      <c r="E15" s="2">
        <f>C10/C15</f>
        <v>46.55</v>
      </c>
    </row>
    <row r="16" spans="1:8" x14ac:dyDescent="0.25">
      <c r="C16" s="1"/>
      <c r="E16" s="2"/>
    </row>
    <row r="17" spans="1:5" x14ac:dyDescent="0.25">
      <c r="A17" t="s">
        <v>1</v>
      </c>
      <c r="C17" s="1"/>
      <c r="E17" s="2"/>
    </row>
    <row r="18" spans="1:5" x14ac:dyDescent="0.25">
      <c r="A18" t="s">
        <v>8</v>
      </c>
      <c r="C18" s="4">
        <v>1</v>
      </c>
      <c r="E18" s="2">
        <f>C10/C18</f>
        <v>46.55</v>
      </c>
    </row>
    <row r="19" spans="1:5" x14ac:dyDescent="0.25">
      <c r="C19" s="1"/>
      <c r="E19" s="2"/>
    </row>
    <row r="20" spans="1:5" x14ac:dyDescent="0.25">
      <c r="A20" t="s">
        <v>2</v>
      </c>
      <c r="C20" s="1"/>
      <c r="E20" s="2"/>
    </row>
    <row r="21" spans="1:5" x14ac:dyDescent="0.25">
      <c r="A21" t="s">
        <v>8</v>
      </c>
      <c r="C21" s="4">
        <v>1</v>
      </c>
      <c r="E21" s="2">
        <f>C10/C21</f>
        <v>46.55</v>
      </c>
    </row>
    <row r="22" spans="1:5" x14ac:dyDescent="0.25">
      <c r="C22" s="1"/>
      <c r="E22" s="2"/>
    </row>
    <row r="23" spans="1:5" x14ac:dyDescent="0.25">
      <c r="A23" t="s">
        <v>3</v>
      </c>
      <c r="C23" s="4">
        <f>IF(C12/50&lt;1,1,C12/50)</f>
        <v>1</v>
      </c>
      <c r="E23" s="2">
        <f>(C10*C23)/C12</f>
        <v>46.55</v>
      </c>
    </row>
    <row r="24" spans="1:5" x14ac:dyDescent="0.25">
      <c r="C24" s="1"/>
      <c r="E24" s="2"/>
    </row>
    <row r="25" spans="1:5" x14ac:dyDescent="0.25">
      <c r="A25" t="s">
        <v>4</v>
      </c>
      <c r="C25" s="12">
        <v>0.22</v>
      </c>
      <c r="E25" s="15">
        <f>C25</f>
        <v>0.22</v>
      </c>
    </row>
    <row r="26" spans="1:5" x14ac:dyDescent="0.25">
      <c r="C26" s="1"/>
      <c r="E26" s="2"/>
    </row>
    <row r="27" spans="1:5" x14ac:dyDescent="0.25">
      <c r="A27" t="s">
        <v>5</v>
      </c>
      <c r="C27" s="1"/>
      <c r="E27" s="2">
        <f>SUM(E18,E21,E15,E23,E25)</f>
        <v>186.42</v>
      </c>
    </row>
    <row r="28" spans="1:5" x14ac:dyDescent="0.25">
      <c r="C28" s="1"/>
      <c r="E28" s="2"/>
    </row>
    <row r="29" spans="1:5" x14ac:dyDescent="0.25">
      <c r="C29" s="1"/>
      <c r="E29" s="2"/>
    </row>
    <row r="30" spans="1:5" x14ac:dyDescent="0.25">
      <c r="A30" s="6" t="s">
        <v>11</v>
      </c>
      <c r="C30" s="1"/>
      <c r="E30" s="2"/>
    </row>
    <row r="31" spans="1:5" x14ac:dyDescent="0.25">
      <c r="A31" t="s">
        <v>10</v>
      </c>
    </row>
    <row r="32" spans="1:5" x14ac:dyDescent="0.25">
      <c r="A32" t="s">
        <v>9</v>
      </c>
    </row>
    <row r="33" spans="1:8" x14ac:dyDescent="0.25">
      <c r="A33" s="29" t="s">
        <v>13</v>
      </c>
      <c r="B33" s="29"/>
      <c r="C33" s="29"/>
      <c r="D33" s="29"/>
      <c r="E33" s="29"/>
      <c r="F33" s="29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C35" s="1"/>
      <c r="E35" s="2"/>
    </row>
    <row r="36" spans="1:8" x14ac:dyDescent="0.25">
      <c r="C36" s="1"/>
      <c r="E36" s="2"/>
    </row>
    <row r="37" spans="1:8" x14ac:dyDescent="0.25">
      <c r="C37" s="1"/>
      <c r="E37" s="2"/>
    </row>
    <row r="38" spans="1:8" x14ac:dyDescent="0.25">
      <c r="C38" s="1"/>
      <c r="E38" s="2"/>
    </row>
    <row r="39" spans="1:8" x14ac:dyDescent="0.25">
      <c r="C39" s="1"/>
      <c r="E39" s="2"/>
    </row>
    <row r="40" spans="1:8" x14ac:dyDescent="0.25">
      <c r="C40" s="1"/>
      <c r="E40" s="2"/>
    </row>
    <row r="41" spans="1:8" x14ac:dyDescent="0.25">
      <c r="C41" s="1"/>
      <c r="E41" s="2"/>
    </row>
  </sheetData>
  <mergeCells count="3">
    <mergeCell ref="A1:H1"/>
    <mergeCell ref="E3:E4"/>
    <mergeCell ref="A33:H3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13" sqref="C13"/>
    </sheetView>
  </sheetViews>
  <sheetFormatPr defaultRowHeight="15" x14ac:dyDescent="0.25"/>
  <cols>
    <col min="1" max="1" width="14.42578125" customWidth="1"/>
    <col min="2" max="2" width="13.5703125" customWidth="1"/>
    <col min="3" max="3" width="16.85546875" customWidth="1"/>
    <col min="4" max="4" width="12.140625" customWidth="1"/>
  </cols>
  <sheetData>
    <row r="1" spans="1:4" ht="15.75" x14ac:dyDescent="0.25">
      <c r="A1" s="26" t="s">
        <v>20</v>
      </c>
      <c r="B1" s="26"/>
      <c r="C1" s="27"/>
      <c r="D1" s="27"/>
    </row>
    <row r="2" spans="1:4" ht="30" customHeight="1" x14ac:dyDescent="0.25">
      <c r="B2" s="28" t="s">
        <v>21</v>
      </c>
      <c r="C2" s="28" t="s">
        <v>30</v>
      </c>
    </row>
    <row r="3" spans="1:4" x14ac:dyDescent="0.25">
      <c r="A3" t="s">
        <v>22</v>
      </c>
      <c r="B3" s="2">
        <v>37.53</v>
      </c>
      <c r="C3" s="18"/>
    </row>
    <row r="4" spans="1:4" x14ac:dyDescent="0.25">
      <c r="A4" t="s">
        <v>23</v>
      </c>
      <c r="B4" s="2">
        <v>28.31</v>
      </c>
    </row>
    <row r="5" spans="1:4" x14ac:dyDescent="0.25">
      <c r="A5" t="s">
        <v>24</v>
      </c>
      <c r="B5" s="2">
        <v>33.909999999999997</v>
      </c>
    </row>
    <row r="6" spans="1:4" x14ac:dyDescent="0.25">
      <c r="A6" s="19" t="s">
        <v>25</v>
      </c>
      <c r="B6" s="20">
        <f>AVERAGE(B3:B5)</f>
        <v>33.25</v>
      </c>
      <c r="C6" s="21">
        <f>B6*2</f>
        <v>66.5</v>
      </c>
    </row>
    <row r="8" spans="1:4" x14ac:dyDescent="0.25">
      <c r="A8" s="19" t="s">
        <v>26</v>
      </c>
      <c r="B8" s="20">
        <v>11.75</v>
      </c>
      <c r="C8" s="21">
        <f>B8*2</f>
        <v>23.5</v>
      </c>
    </row>
    <row r="10" spans="1:4" x14ac:dyDescent="0.25">
      <c r="A10" s="19" t="s">
        <v>27</v>
      </c>
      <c r="B10" s="20">
        <v>22</v>
      </c>
      <c r="C10" s="21">
        <f>B10*2</f>
        <v>44</v>
      </c>
    </row>
    <row r="11" spans="1:4" x14ac:dyDescent="0.25">
      <c r="A11" t="s">
        <v>31</v>
      </c>
      <c r="C11" s="2">
        <f>C6+C8+C10</f>
        <v>134</v>
      </c>
    </row>
    <row r="12" spans="1:4" x14ac:dyDescent="0.25">
      <c r="A12" s="19" t="s">
        <v>28</v>
      </c>
      <c r="B12" s="25">
        <v>0.4</v>
      </c>
      <c r="C12" s="20">
        <f>C11*0.4</f>
        <v>53.6</v>
      </c>
    </row>
    <row r="13" spans="1:4" x14ac:dyDescent="0.25">
      <c r="A13" s="22" t="s">
        <v>29</v>
      </c>
      <c r="B13" s="22"/>
      <c r="C13" s="23">
        <f>C11+C12</f>
        <v>187.6</v>
      </c>
    </row>
    <row r="18" spans="1:1" x14ac:dyDescent="0.25">
      <c r="A18" s="24"/>
    </row>
    <row r="19" spans="1:1" x14ac:dyDescent="0.25">
      <c r="A19" s="24"/>
    </row>
    <row r="20" spans="1:1" x14ac:dyDescent="0.25">
      <c r="A20" s="24"/>
    </row>
    <row r="21" spans="1:1" x14ac:dyDescent="0.25">
      <c r="A21" s="24"/>
    </row>
    <row r="22" spans="1:1" x14ac:dyDescent="0.25">
      <c r="A22" s="24"/>
    </row>
    <row r="23" spans="1:1" x14ac:dyDescent="0.25">
      <c r="A23" s="24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Survey Costs</vt:lpstr>
      <vt:lpstr>LIcking Valley Prelim</vt:lpstr>
      <vt:lpstr>Office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Knowles</dc:creator>
  <cp:lastModifiedBy>INGLE, KERRY</cp:lastModifiedBy>
  <cp:lastPrinted>2022-02-18T18:16:03Z</cp:lastPrinted>
  <dcterms:created xsi:type="dcterms:W3CDTF">2022-02-11T14:36:29Z</dcterms:created>
  <dcterms:modified xsi:type="dcterms:W3CDTF">2022-05-03T16:06:54Z</dcterms:modified>
</cp:coreProperties>
</file>