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-00106 (RECCs)\3rd Round of Requests\Exhibits\"/>
    </mc:Choice>
  </mc:AlternateContent>
  <bookViews>
    <workbookView xWindow="0" yWindow="0" windowWidth="15330" windowHeight="7740"/>
  </bookViews>
  <sheets>
    <sheet name="Sheet1" sheetId="2" r:id="rId1"/>
  </sheets>
  <definedNames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E19" i="2" l="1"/>
  <c r="E34" i="2"/>
  <c r="E18" i="2"/>
  <c r="E17" i="2"/>
  <c r="E33" i="2"/>
  <c r="E14" i="2"/>
  <c r="E13" i="2"/>
  <c r="E12" i="2"/>
  <c r="F10" i="2"/>
  <c r="E20" i="2"/>
  <c r="E35" i="2"/>
  <c r="E15" i="2"/>
  <c r="E31" i="2"/>
  <c r="E16" i="2"/>
  <c r="E32" i="2"/>
  <c r="F38" i="2"/>
  <c r="E22" i="2"/>
  <c r="F26" i="2"/>
</calcChain>
</file>

<file path=xl/sharedStrings.xml><?xml version="1.0" encoding="utf-8"?>
<sst xmlns="http://schemas.openxmlformats.org/spreadsheetml/2006/main" count="39" uniqueCount="24">
  <si>
    <t>Average Paid Employee:</t>
  </si>
  <si>
    <t xml:space="preserve">        Regular Time Fringe Percentage=  Yearly Salary      =</t>
  </si>
  <si>
    <t>Hourly Overtime Rate:</t>
  </si>
  <si>
    <t xml:space="preserve">        Over Time Fringe Percentage=  Hourly Salary      =</t>
  </si>
  <si>
    <t>FRINGE BENEFIT CALCULATIONS</t>
  </si>
  <si>
    <t>Salt River Electric</t>
  </si>
  <si>
    <t>Hours Holiday Pay</t>
  </si>
  <si>
    <t>Life Insurance</t>
  </si>
  <si>
    <t>Retirement-8.78%</t>
  </si>
  <si>
    <t>Social Security-7.65%</t>
  </si>
  <si>
    <t>Worker's Compensation</t>
  </si>
  <si>
    <t>L/T Disability</t>
  </si>
  <si>
    <t>Total Yearly Fringes=</t>
  </si>
  <si>
    <t>Yearly Fringes</t>
  </si>
  <si>
    <t>Hourly Fringes</t>
  </si>
  <si>
    <t>Yearly Salary:</t>
  </si>
  <si>
    <t>/YR</t>
  </si>
  <si>
    <t>401K-2.5%</t>
  </si>
  <si>
    <t>Unemployment-.3%</t>
  </si>
  <si>
    <t>Health &amp; Dental Insurance</t>
  </si>
  <si>
    <t xml:space="preserve"> </t>
  </si>
  <si>
    <t>Unemployment</t>
  </si>
  <si>
    <t>Outside Employee - Leader Lineman</t>
  </si>
  <si>
    <t>Hourly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</si>
</sst>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8">
    <font>
      <sz val="12"/>
      <name val="Arial"/>
    </font>
    <font>
      <sz val="12"/>
      <name val="Arial"/>
    </font>
    <font>
      <b/>
      <sz val="14"/>
      <name val="Arial"/>
    </font>
    <font>
      <u/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5" fillId="0" borderId="0" xfId="2" applyNumberFormat="1" applyFont="1" applyAlignment="1">
      <alignment horizontal="center"/>
    </xf>
    <xf numFmtId="0" fontId="2" fillId="0" borderId="0" xfId="2" applyNumberFormat="1" applyFont="1" applyAlignment="1"/>
    <xf numFmtId="0" fontId="1" fillId="0" borderId="0" xfId="2" applyNumberFormat="1" applyFont="1" applyAlignment="1"/>
    <xf numFmtId="0" fontId="5" fillId="0" borderId="0" xfId="2" applyNumberFormat="1" applyFont="1" applyAlignment="1"/>
    <xf numFmtId="0" fontId="6" fillId="0" borderId="1" xfId="2" applyNumberFormat="1" applyFont="1" applyBorder="1" applyAlignment="1"/>
    <xf numFmtId="0" fontId="1" fillId="0" borderId="0" xfId="2" applyNumberFormat="1" applyFont="1" applyBorder="1" applyAlignment="1"/>
    <xf numFmtId="165" fontId="1" fillId="0" borderId="0" xfId="2" applyNumberFormat="1" applyFont="1" applyAlignment="1"/>
    <xf numFmtId="0" fontId="1" fillId="0" borderId="2" xfId="2" applyNumberFormat="1" applyFont="1" applyBorder="1" applyAlignment="1"/>
    <xf numFmtId="164" fontId="1" fillId="0" borderId="0" xfId="2" applyNumberFormat="1" applyFont="1" applyAlignment="1"/>
    <xf numFmtId="0" fontId="4" fillId="0" borderId="0" xfId="2" applyNumberFormat="1" applyFont="1" applyAlignment="1">
      <alignment horizontal="right"/>
    </xf>
    <xf numFmtId="10" fontId="1" fillId="0" borderId="0" xfId="2" applyNumberFormat="1" applyFont="1" applyAlignment="1"/>
    <xf numFmtId="164" fontId="1" fillId="0" borderId="0" xfId="2" applyNumberFormat="1" applyFont="1" applyBorder="1" applyAlignment="1"/>
    <xf numFmtId="0" fontId="3" fillId="0" borderId="0" xfId="2" applyNumberFormat="1" applyFont="1" applyAlignment="1"/>
    <xf numFmtId="10" fontId="5" fillId="0" borderId="0" xfId="2" applyNumberFormat="1" applyFont="1" applyAlignment="1"/>
    <xf numFmtId="0" fontId="1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44" fontId="1" fillId="0" borderId="0" xfId="1" applyFont="1" applyAlignment="1"/>
    <xf numFmtId="0" fontId="1" fillId="0" borderId="0" xfId="2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2" fillId="0" borderId="0" xfId="2" applyNumberFormat="1" applyFont="1" applyBorder="1" applyAlignment="1"/>
    <xf numFmtId="165" fontId="1" fillId="0" borderId="0" xfId="2" applyNumberFormat="1" applyFont="1" applyBorder="1" applyAlignment="1"/>
    <xf numFmtId="0" fontId="4" fillId="0" borderId="0" xfId="2" applyNumberFormat="1" applyFont="1" applyBorder="1" applyAlignment="1">
      <alignment horizontal="right"/>
    </xf>
    <xf numFmtId="10" fontId="1" fillId="0" borderId="0" xfId="2" applyNumberFormat="1" applyFont="1" applyBorder="1" applyAlignment="1"/>
    <xf numFmtId="0" fontId="3" fillId="0" borderId="0" xfId="2" applyNumberFormat="1" applyFont="1" applyBorder="1" applyAlignment="1"/>
    <xf numFmtId="0" fontId="5" fillId="0" borderId="0" xfId="2" applyNumberFormat="1" applyFont="1" applyFill="1" applyAlignment="1"/>
    <xf numFmtId="164" fontId="1" fillId="0" borderId="0" xfId="2" applyNumberFormat="1" applyFont="1" applyFill="1" applyAlignment="1"/>
    <xf numFmtId="0" fontId="1" fillId="0" borderId="0" xfId="2" applyNumberFormat="1" applyFont="1" applyFill="1" applyAlignment="1"/>
    <xf numFmtId="165" fontId="1" fillId="0" borderId="0" xfId="2" applyNumberFormat="1" applyFont="1" applyFill="1" applyAlignment="1"/>
    <xf numFmtId="10" fontId="1" fillId="0" borderId="0" xfId="2" applyNumberFormat="1" applyFont="1" applyFill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workbookViewId="0">
      <selection activeCell="F32" sqref="F32"/>
    </sheetView>
  </sheetViews>
  <sheetFormatPr defaultColWidth="9.6640625" defaultRowHeight="15"/>
  <cols>
    <col min="1" max="1" width="12.6640625" style="3" customWidth="1"/>
    <col min="2" max="4" width="9.6640625" style="3"/>
    <col min="5" max="5" width="11.6640625" style="3" customWidth="1"/>
    <col min="6" max="11" width="9.6640625" style="3"/>
    <col min="12" max="12" width="4.6640625" style="3" customWidth="1"/>
    <col min="13" max="16384" width="9.6640625" style="3"/>
  </cols>
  <sheetData>
    <row r="1" spans="1:14" ht="18">
      <c r="A1" s="1">
        <v>2022</v>
      </c>
      <c r="B1" s="2" t="s">
        <v>4</v>
      </c>
    </row>
    <row r="3" spans="1:14" ht="15.75">
      <c r="A3" s="3" t="s">
        <v>20</v>
      </c>
      <c r="B3" s="4" t="s">
        <v>5</v>
      </c>
      <c r="C3" s="4"/>
    </row>
    <row r="5" spans="1:14">
      <c r="A5" s="3" t="s">
        <v>20</v>
      </c>
      <c r="D5" s="3" t="s">
        <v>20</v>
      </c>
    </row>
    <row r="7" spans="1:14">
      <c r="A7" s="3" t="s">
        <v>0</v>
      </c>
      <c r="C7" s="5" t="s">
        <v>22</v>
      </c>
      <c r="D7" s="5"/>
      <c r="E7" s="5"/>
    </row>
    <row r="8" spans="1:14">
      <c r="C8" s="6"/>
      <c r="D8" s="6"/>
    </row>
    <row r="10" spans="1:14" ht="15.75">
      <c r="A10" s="25" t="s">
        <v>23</v>
      </c>
      <c r="B10" s="26">
        <v>41.1</v>
      </c>
      <c r="C10" s="27"/>
      <c r="D10" s="27"/>
      <c r="E10" s="27" t="s">
        <v>15</v>
      </c>
      <c r="F10" s="7">
        <f>(2080*B10)</f>
        <v>85488</v>
      </c>
    </row>
    <row r="11" spans="1:14">
      <c r="A11" s="27"/>
      <c r="B11" s="27"/>
      <c r="C11" s="27"/>
      <c r="D11" s="27"/>
      <c r="E11" s="27"/>
      <c r="F11" s="8"/>
    </row>
    <row r="12" spans="1:14" ht="15.75">
      <c r="A12" s="27">
        <v>88</v>
      </c>
      <c r="B12" s="27" t="s">
        <v>6</v>
      </c>
      <c r="C12" s="27"/>
      <c r="D12" s="27"/>
      <c r="E12" s="28">
        <f>(B10*A12)</f>
        <v>3616.8</v>
      </c>
      <c r="F12" s="3" t="s">
        <v>16</v>
      </c>
      <c r="K12" s="9"/>
      <c r="L12" s="10"/>
      <c r="M12" s="11"/>
      <c r="N12" s="9"/>
    </row>
    <row r="13" spans="1:14" ht="15.75">
      <c r="A13" s="27"/>
      <c r="B13" s="27" t="s">
        <v>19</v>
      </c>
      <c r="C13" s="27"/>
      <c r="D13" s="27"/>
      <c r="E13" s="28">
        <f>(2069.43*12)+(153.48*12)</f>
        <v>26674.919999999995</v>
      </c>
      <c r="F13" s="3" t="s">
        <v>16</v>
      </c>
      <c r="K13" s="9"/>
      <c r="L13" s="10"/>
      <c r="M13" s="11"/>
      <c r="N13" s="9"/>
    </row>
    <row r="14" spans="1:14">
      <c r="A14" s="27"/>
      <c r="B14" s="27" t="s">
        <v>7</v>
      </c>
      <c r="C14" s="27"/>
      <c r="D14" s="27"/>
      <c r="E14" s="28">
        <f>45.9*12</f>
        <v>550.79999999999995</v>
      </c>
      <c r="F14" s="3" t="s">
        <v>16</v>
      </c>
      <c r="N14" s="9"/>
    </row>
    <row r="15" spans="1:14">
      <c r="A15" s="27"/>
      <c r="B15" s="27" t="s">
        <v>8</v>
      </c>
      <c r="C15" s="27"/>
      <c r="D15" s="27"/>
      <c r="E15" s="28">
        <f>(F10*0.0878)</f>
        <v>7505.8464000000004</v>
      </c>
      <c r="F15" s="3" t="s">
        <v>16</v>
      </c>
      <c r="N15" s="12"/>
    </row>
    <row r="16" spans="1:14">
      <c r="A16" s="27"/>
      <c r="B16" s="27" t="s">
        <v>9</v>
      </c>
      <c r="C16" s="27"/>
      <c r="D16" s="27"/>
      <c r="E16" s="28">
        <f>(F10*0.0765)</f>
        <v>6539.8319999999994</v>
      </c>
      <c r="F16" s="3" t="s">
        <v>16</v>
      </c>
      <c r="N16" s="6"/>
    </row>
    <row r="17" spans="1:14">
      <c r="A17" s="27"/>
      <c r="B17" s="27" t="s">
        <v>10</v>
      </c>
      <c r="C17" s="27"/>
      <c r="D17" s="27"/>
      <c r="E17" s="28">
        <f>(134020/80)</f>
        <v>1675.25</v>
      </c>
      <c r="F17" s="3" t="s">
        <v>16</v>
      </c>
    </row>
    <row r="18" spans="1:14">
      <c r="A18" s="27"/>
      <c r="B18" s="27" t="s">
        <v>11</v>
      </c>
      <c r="C18" s="27"/>
      <c r="D18" s="27"/>
      <c r="E18" s="28">
        <f>49.02*12</f>
        <v>588.24</v>
      </c>
      <c r="F18" s="3" t="s">
        <v>16</v>
      </c>
    </row>
    <row r="19" spans="1:14">
      <c r="A19" s="27"/>
      <c r="B19" s="27" t="s">
        <v>21</v>
      </c>
      <c r="C19" s="27"/>
      <c r="D19" s="27"/>
      <c r="E19" s="28">
        <f>(8000*1)</f>
        <v>8000</v>
      </c>
      <c r="F19" s="3" t="s">
        <v>16</v>
      </c>
    </row>
    <row r="20" spans="1:14">
      <c r="A20" s="27"/>
      <c r="B20" s="27" t="s">
        <v>17</v>
      </c>
      <c r="C20" s="27"/>
      <c r="D20" s="27"/>
      <c r="E20" s="28">
        <f>(F10*0.025)</f>
        <v>2137.2000000000003</v>
      </c>
      <c r="F20" s="3" t="s">
        <v>16</v>
      </c>
    </row>
    <row r="21" spans="1:14">
      <c r="A21" s="27"/>
      <c r="B21" s="27"/>
      <c r="C21" s="27"/>
      <c r="D21" s="27"/>
      <c r="E21" s="28"/>
    </row>
    <row r="22" spans="1:14">
      <c r="C22" s="3" t="s">
        <v>12</v>
      </c>
      <c r="E22" s="7">
        <f>SUM(E12:E20)</f>
        <v>57288.888399999989</v>
      </c>
      <c r="F22" s="3" t="s">
        <v>16</v>
      </c>
    </row>
    <row r="25" spans="1:14">
      <c r="C25" s="13"/>
      <c r="D25" s="13" t="s">
        <v>13</v>
      </c>
    </row>
    <row r="26" spans="1:14" ht="15.75">
      <c r="A26" s="3" t="s">
        <v>1</v>
      </c>
      <c r="F26" s="14">
        <f>(E22/F10)</f>
        <v>0.67013953303387597</v>
      </c>
    </row>
    <row r="27" spans="1:14">
      <c r="K27" s="15"/>
      <c r="L27" s="15"/>
      <c r="M27" s="15"/>
      <c r="N27" s="15"/>
    </row>
    <row r="28" spans="1:14">
      <c r="K28" s="16"/>
      <c r="L28" s="16"/>
      <c r="M28" s="16"/>
      <c r="N28" s="16"/>
    </row>
    <row r="29" spans="1:14" ht="15.75">
      <c r="A29" s="4" t="s">
        <v>2</v>
      </c>
      <c r="B29" s="4"/>
      <c r="C29" s="17"/>
      <c r="K29" s="9"/>
      <c r="L29" s="10"/>
      <c r="M29" s="11"/>
      <c r="N29" s="9"/>
    </row>
    <row r="30" spans="1:14" ht="15.75">
      <c r="K30" s="9"/>
      <c r="L30" s="10"/>
      <c r="M30" s="11"/>
      <c r="N30" s="9"/>
    </row>
    <row r="31" spans="1:14">
      <c r="B31" s="3" t="s">
        <v>8</v>
      </c>
      <c r="E31" s="11">
        <f>(E15/F10)</f>
        <v>8.7800000000000003E-2</v>
      </c>
      <c r="N31" s="9"/>
    </row>
    <row r="32" spans="1:14">
      <c r="B32" s="3" t="s">
        <v>9</v>
      </c>
      <c r="E32" s="11">
        <f>(E16/F10)</f>
        <v>7.6499999999999999E-2</v>
      </c>
      <c r="N32" s="12"/>
    </row>
    <row r="33" spans="1:14">
      <c r="B33" s="3" t="s">
        <v>10</v>
      </c>
      <c r="E33" s="11">
        <f>(E17/F10)</f>
        <v>1.9596317611828562E-2</v>
      </c>
      <c r="N33" s="6"/>
    </row>
    <row r="34" spans="1:14">
      <c r="B34" s="3" t="s">
        <v>18</v>
      </c>
      <c r="E34" s="11">
        <f>(E19/F10)</f>
        <v>9.3580385551188472E-2</v>
      </c>
    </row>
    <row r="35" spans="1:14">
      <c r="B35" s="3" t="s">
        <v>17</v>
      </c>
      <c r="E35" s="29">
        <f>(E20/F10)</f>
        <v>2.5000000000000005E-2</v>
      </c>
    </row>
    <row r="37" spans="1:14">
      <c r="D37" s="13" t="s">
        <v>14</v>
      </c>
    </row>
    <row r="38" spans="1:14" ht="15.75">
      <c r="A38" s="3" t="s">
        <v>3</v>
      </c>
      <c r="F38" s="14">
        <f>SUM(E31:E35)</f>
        <v>0.30247670316301706</v>
      </c>
    </row>
    <row r="44" spans="1:14">
      <c r="K44" s="15"/>
      <c r="L44" s="15"/>
      <c r="M44" s="15"/>
      <c r="N44" s="15"/>
    </row>
    <row r="45" spans="1:14">
      <c r="K45" s="16"/>
      <c r="L45" s="16"/>
      <c r="M45" s="16"/>
      <c r="N45" s="16"/>
    </row>
    <row r="46" spans="1:14" ht="15.75">
      <c r="K46" s="9"/>
      <c r="L46" s="10"/>
      <c r="M46" s="11"/>
      <c r="N46" s="9"/>
    </row>
    <row r="47" spans="1:14" ht="15.75">
      <c r="K47" s="9"/>
      <c r="L47" s="10"/>
      <c r="M47" s="11"/>
      <c r="N47" s="9"/>
    </row>
    <row r="48" spans="1:14">
      <c r="N48" s="12"/>
    </row>
    <row r="49" spans="11:14">
      <c r="N49" s="12"/>
    </row>
    <row r="50" spans="11:14">
      <c r="N50" s="6"/>
    </row>
    <row r="51" spans="11:14">
      <c r="N51" s="6"/>
    </row>
    <row r="52" spans="11:14">
      <c r="N52" s="6"/>
    </row>
    <row r="53" spans="11:14">
      <c r="N53" s="6"/>
    </row>
    <row r="54" spans="11:14">
      <c r="N54" s="6"/>
    </row>
    <row r="55" spans="11:14">
      <c r="N55" s="6"/>
    </row>
    <row r="56" spans="11:14">
      <c r="N56" s="6"/>
    </row>
    <row r="57" spans="11:14">
      <c r="N57" s="6"/>
    </row>
    <row r="58" spans="11:14">
      <c r="N58" s="6"/>
    </row>
    <row r="59" spans="11:14">
      <c r="N59" s="6"/>
    </row>
    <row r="60" spans="11:14">
      <c r="N60" s="6"/>
    </row>
    <row r="61" spans="11:14">
      <c r="K61" s="15"/>
      <c r="L61" s="15"/>
      <c r="M61" s="15"/>
      <c r="N61" s="18"/>
    </row>
    <row r="62" spans="11:14">
      <c r="K62" s="16"/>
      <c r="L62" s="16"/>
      <c r="M62" s="16"/>
      <c r="N62" s="19"/>
    </row>
    <row r="63" spans="11:14" ht="15.75">
      <c r="K63" s="9"/>
      <c r="L63" s="10"/>
      <c r="M63" s="11"/>
      <c r="N63" s="12"/>
    </row>
    <row r="64" spans="11:14" ht="15.75">
      <c r="K64" s="9"/>
      <c r="L64" s="10"/>
      <c r="M64" s="11"/>
      <c r="N64" s="12"/>
    </row>
    <row r="65" spans="2:14">
      <c r="N65" s="12"/>
    </row>
    <row r="66" spans="2:14">
      <c r="N66" s="12"/>
    </row>
    <row r="67" spans="2:14">
      <c r="N67" s="6"/>
    </row>
    <row r="73" spans="2:14" s="6" customFormat="1" ht="18">
      <c r="B73" s="20"/>
    </row>
    <row r="74" spans="2:14" s="6" customFormat="1"/>
    <row r="75" spans="2:14" s="6" customFormat="1"/>
    <row r="76" spans="2:14" s="6" customFormat="1"/>
    <row r="77" spans="2:14" s="6" customFormat="1"/>
    <row r="78" spans="2:14" s="6" customFormat="1"/>
    <row r="79" spans="2:14" s="6" customFormat="1"/>
    <row r="80" spans="2:14" s="6" customFormat="1"/>
    <row r="81" spans="2:14" s="6" customFormat="1"/>
    <row r="82" spans="2:14" s="6" customFormat="1">
      <c r="B82" s="12"/>
      <c r="F82" s="21"/>
    </row>
    <row r="83" spans="2:14" s="6" customFormat="1"/>
    <row r="84" spans="2:14" s="6" customFormat="1">
      <c r="E84" s="21"/>
      <c r="K84" s="18"/>
      <c r="L84" s="18"/>
      <c r="M84" s="18"/>
      <c r="N84" s="18"/>
    </row>
    <row r="85" spans="2:14" s="6" customFormat="1">
      <c r="E85" s="21"/>
      <c r="K85" s="19"/>
      <c r="L85" s="19"/>
      <c r="M85" s="19"/>
      <c r="N85" s="19"/>
    </row>
    <row r="86" spans="2:14" s="6" customFormat="1" ht="15.75">
      <c r="E86" s="21"/>
      <c r="K86" s="12"/>
      <c r="L86" s="22"/>
      <c r="M86" s="23"/>
      <c r="N86" s="12"/>
    </row>
    <row r="87" spans="2:14" s="6" customFormat="1" ht="15.75">
      <c r="E87" s="21"/>
      <c r="K87" s="12"/>
      <c r="L87" s="22"/>
      <c r="M87" s="23"/>
      <c r="N87" s="12"/>
    </row>
    <row r="88" spans="2:14" s="6" customFormat="1">
      <c r="E88" s="21"/>
      <c r="N88" s="12"/>
    </row>
    <row r="89" spans="2:14" s="6" customFormat="1">
      <c r="E89" s="21"/>
      <c r="N89" s="12"/>
    </row>
    <row r="90" spans="2:14" s="6" customFormat="1">
      <c r="E90" s="21"/>
    </row>
    <row r="91" spans="2:14" s="6" customFormat="1">
      <c r="E91" s="21"/>
    </row>
    <row r="92" spans="2:14" s="6" customFormat="1">
      <c r="E92" s="21"/>
    </row>
    <row r="93" spans="2:14" s="6" customFormat="1">
      <c r="E93" s="21"/>
    </row>
    <row r="94" spans="2:14" s="6" customFormat="1">
      <c r="E94" s="21"/>
    </row>
    <row r="95" spans="2:14" s="6" customFormat="1">
      <c r="E95" s="21"/>
    </row>
    <row r="96" spans="2:14" s="6" customFormat="1">
      <c r="E96" s="21"/>
    </row>
    <row r="97" spans="3:14" s="6" customFormat="1"/>
    <row r="98" spans="3:14" s="6" customFormat="1"/>
    <row r="99" spans="3:14" s="6" customFormat="1">
      <c r="C99" s="24"/>
      <c r="D99" s="24"/>
    </row>
    <row r="100" spans="3:14" s="6" customFormat="1">
      <c r="F100" s="23"/>
    </row>
    <row r="101" spans="3:14" s="6" customFormat="1">
      <c r="K101" s="18"/>
      <c r="L101" s="18"/>
      <c r="M101" s="18"/>
      <c r="N101" s="18"/>
    </row>
    <row r="102" spans="3:14" s="6" customFormat="1">
      <c r="K102" s="19"/>
      <c r="L102" s="19"/>
      <c r="M102" s="19"/>
      <c r="N102" s="19"/>
    </row>
    <row r="103" spans="3:14" s="6" customFormat="1" ht="15.75">
      <c r="K103" s="12"/>
      <c r="L103" s="22"/>
      <c r="M103" s="23"/>
      <c r="N103" s="12"/>
    </row>
    <row r="104" spans="3:14" s="6" customFormat="1" ht="15.75">
      <c r="K104" s="12"/>
      <c r="L104" s="22"/>
      <c r="M104" s="23"/>
      <c r="N104" s="12"/>
    </row>
    <row r="105" spans="3:14" s="6" customFormat="1">
      <c r="E105" s="23"/>
      <c r="N105" s="12"/>
    </row>
    <row r="106" spans="3:14" s="6" customFormat="1">
      <c r="E106" s="23"/>
      <c r="N106" s="12"/>
    </row>
    <row r="107" spans="3:14" s="6" customFormat="1">
      <c r="E107" s="23"/>
    </row>
    <row r="108" spans="3:14" s="6" customFormat="1">
      <c r="E108" s="23"/>
    </row>
    <row r="109" spans="3:14" s="6" customFormat="1">
      <c r="E109" s="23"/>
    </row>
    <row r="110" spans="3:14" s="6" customFormat="1"/>
    <row r="111" spans="3:14" s="6" customFormat="1">
      <c r="D111" s="24"/>
    </row>
    <row r="112" spans="3:14" s="6" customFormat="1">
      <c r="F112" s="23"/>
    </row>
    <row r="113" s="6" customFormat="1"/>
    <row r="114" s="6" customFormat="1"/>
    <row r="115" s="6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Mechonda O'Brien</dc:creator>
  <cp:lastModifiedBy>INGLE, KERRY</cp:lastModifiedBy>
  <dcterms:created xsi:type="dcterms:W3CDTF">2019-01-28T15:55:26Z</dcterms:created>
  <dcterms:modified xsi:type="dcterms:W3CDTF">2022-06-28T18:38:07Z</dcterms:modified>
</cp:coreProperties>
</file>