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620783bd5d64abe/Lake Village WA/"/>
    </mc:Choice>
  </mc:AlternateContent>
  <xr:revisionPtr revIDLastSave="2" documentId="8_{BF731A8C-5B45-4A47-826E-D43DC8C44690}" xr6:coauthVersionLast="47" xr6:coauthVersionMax="47" xr10:uidLastSave="{BBB25288-650C-4951-8301-19356850B108}"/>
  <bookViews>
    <workbookView xWindow="-98" yWindow="-98" windowWidth="20715" windowHeight="13155" xr2:uid="{7D47FCB9-0F23-44B5-8C94-0052AC79C24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3" i="1" l="1"/>
  <c r="O53" i="1"/>
  <c r="N54" i="1"/>
  <c r="O54" i="1"/>
  <c r="N55" i="1"/>
  <c r="O55" i="1"/>
  <c r="O57" i="1" s="1"/>
  <c r="M55" i="1"/>
  <c r="M54" i="1"/>
  <c r="M53" i="1"/>
  <c r="L55" i="1"/>
  <c r="L54" i="1"/>
  <c r="L53" i="1"/>
  <c r="K54" i="1"/>
  <c r="K55" i="1"/>
  <c r="K53" i="1"/>
  <c r="K57" i="1" s="1"/>
  <c r="M45" i="1"/>
  <c r="O45" i="1"/>
  <c r="M46" i="1"/>
  <c r="N46" i="1"/>
  <c r="N47" i="1"/>
  <c r="O47" i="1"/>
  <c r="N44" i="1"/>
  <c r="O44" i="1"/>
  <c r="P39" i="1"/>
  <c r="O39" i="1"/>
  <c r="K39" i="1"/>
  <c r="O30" i="1"/>
  <c r="K30" i="1"/>
  <c r="P28" i="1"/>
  <c r="P30" i="1" s="1"/>
  <c r="P19" i="1"/>
  <c r="P55" i="1" s="1"/>
  <c r="P18" i="1"/>
  <c r="P54" i="1" s="1"/>
  <c r="P17" i="1"/>
  <c r="P53" i="1" s="1"/>
  <c r="L10" i="1"/>
  <c r="O10" i="1" s="1"/>
  <c r="O12" i="1" s="1"/>
  <c r="L9" i="1"/>
  <c r="N9" i="1" s="1"/>
  <c r="P9" i="1" s="1"/>
  <c r="L8" i="1"/>
  <c r="M8" i="1" s="1"/>
  <c r="M12" i="1" s="1"/>
  <c r="K10" i="1"/>
  <c r="K46" i="1" s="1"/>
  <c r="K9" i="1"/>
  <c r="K45" i="1" s="1"/>
  <c r="K8" i="1"/>
  <c r="K44" i="1" s="1"/>
  <c r="D36" i="1"/>
  <c r="E36" i="1"/>
  <c r="N45" i="1" l="1"/>
  <c r="L57" i="1"/>
  <c r="P57" i="1"/>
  <c r="K48" i="1"/>
  <c r="L44" i="1"/>
  <c r="L46" i="1"/>
  <c r="O46" i="1"/>
  <c r="M44" i="1"/>
  <c r="L45" i="1"/>
  <c r="L12" i="1"/>
  <c r="K12" i="1"/>
  <c r="P21" i="1"/>
  <c r="N12" i="1"/>
  <c r="P8" i="1"/>
  <c r="P10" i="1"/>
  <c r="O48" i="1" l="1"/>
  <c r="P46" i="1"/>
  <c r="P48" i="1" s="1"/>
  <c r="L48" i="1"/>
  <c r="P12" i="1"/>
</calcChain>
</file>

<file path=xl/sharedStrings.xml><?xml version="1.0" encoding="utf-8"?>
<sst xmlns="http://schemas.openxmlformats.org/spreadsheetml/2006/main" count="125" uniqueCount="35">
  <si>
    <t>Book</t>
  </si>
  <si>
    <t># Bills</t>
  </si>
  <si>
    <t>Gallons Sold</t>
  </si>
  <si>
    <t>Usage Range</t>
  </si>
  <si>
    <t>Revenue</t>
  </si>
  <si>
    <t>0-2,000</t>
  </si>
  <si>
    <t>Next 18,000</t>
  </si>
  <si>
    <t>20,000+</t>
  </si>
  <si>
    <t>R1 Rate Code- Residential/Commercial</t>
  </si>
  <si>
    <t>Usage</t>
  </si>
  <si>
    <t>Bills</t>
  </si>
  <si>
    <t>Gallons</t>
  </si>
  <si>
    <t>First 2,000</t>
  </si>
  <si>
    <t>Total</t>
  </si>
  <si>
    <t>Usage by Rate Increment Rate Code R1</t>
  </si>
  <si>
    <t>Revenue by Rate Increment Rate Code R1</t>
  </si>
  <si>
    <t>R2 Rate Code- Wholesale</t>
  </si>
  <si>
    <t>Usage by Rate Increment Rate Code R2</t>
  </si>
  <si>
    <t>Revenue by Rate Increment Rate Code R2</t>
  </si>
  <si>
    <t>Usage by Rate Increment Rate Codes R1 &amp; R2</t>
  </si>
  <si>
    <t>Revenue by Rate Increment Rate Codes R1 &amp; R2</t>
  </si>
  <si>
    <t xml:space="preserve">Lake Village Water Association </t>
  </si>
  <si>
    <t>2020 Billing Analysis</t>
  </si>
  <si>
    <t>Charge</t>
  </si>
  <si>
    <t>$26.72 Minimum Bill</t>
  </si>
  <si>
    <t>Next 18,000 gallons</t>
  </si>
  <si>
    <t>$10.41 per 1,000 gallons</t>
  </si>
  <si>
    <t>Over 20,000 gallons</t>
  </si>
  <si>
    <t>$8.43 per 1,000 gallons</t>
  </si>
  <si>
    <t>First 2,000 Ggllons</t>
  </si>
  <si>
    <t>Rate Code R1</t>
  </si>
  <si>
    <t>Rate Code R2</t>
  </si>
  <si>
    <t>First 40,000 gallons</t>
  </si>
  <si>
    <t xml:space="preserve">Per 1,000 gallons above </t>
  </si>
  <si>
    <t>$3.90 per 1,000 gallons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</si>
</sst>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left"/>
    </xf>
    <xf numFmtId="164" fontId="0" fillId="0" borderId="0" xfId="1" applyNumberFormat="1" applyFont="1" applyAlignment="1">
      <alignment horizontal="left"/>
    </xf>
    <xf numFmtId="44" fontId="0" fillId="0" borderId="0" xfId="2" applyFont="1" applyAlignment="1">
      <alignment horizontal="left"/>
    </xf>
    <xf numFmtId="164" fontId="0" fillId="0" borderId="0" xfId="0" applyNumberFormat="1" applyAlignment="1">
      <alignment horizontal="left"/>
    </xf>
    <xf numFmtId="44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164" fontId="2" fillId="0" borderId="0" xfId="1" applyNumberFormat="1" applyFont="1" applyAlignment="1">
      <alignment horizontal="left"/>
    </xf>
    <xf numFmtId="44" fontId="2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4" fontId="0" fillId="0" borderId="0" xfId="2" applyNumberFormat="1" applyFont="1" applyAlignment="1">
      <alignment horizontal="left"/>
    </xf>
    <xf numFmtId="44" fontId="2" fillId="0" borderId="0" xfId="2" applyFont="1" applyAlignment="1">
      <alignment horizontal="left"/>
    </xf>
    <xf numFmtId="8" fontId="0" fillId="0" borderId="0" xfId="0" applyNumberForma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AAE62-40E9-4C77-A691-F39C14771BF9}">
  <sheetPr>
    <pageSetUpPr fitToPage="1"/>
  </sheetPr>
  <dimension ref="A1:P68"/>
  <sheetViews>
    <sheetView tabSelected="1" topLeftCell="F45" workbookViewId="0">
      <selection activeCell="K74" sqref="K74"/>
    </sheetView>
  </sheetViews>
  <sheetFormatPr defaultColWidth="9.1328125" defaultRowHeight="14.25" x14ac:dyDescent="0.45"/>
  <cols>
    <col min="1" max="1" width="11.59765625" style="1" customWidth="1"/>
    <col min="2" max="2" width="13.1328125" style="1" customWidth="1"/>
    <col min="3" max="3" width="16.59765625" style="1" customWidth="1"/>
    <col min="4" max="4" width="17.86328125" style="1" customWidth="1"/>
    <col min="5" max="5" width="20.73046875" style="1" customWidth="1"/>
    <col min="6" max="9" width="9.1328125" style="1"/>
    <col min="10" max="10" width="14.59765625" style="1" customWidth="1"/>
    <col min="11" max="11" width="10.59765625" style="1" customWidth="1"/>
    <col min="12" max="12" width="17.265625" style="1" customWidth="1"/>
    <col min="13" max="13" width="15.86328125" style="1" customWidth="1"/>
    <col min="14" max="14" width="16.1328125" style="1" customWidth="1"/>
    <col min="15" max="15" width="18" style="1" customWidth="1"/>
    <col min="16" max="16" width="14.59765625" style="1" customWidth="1"/>
    <col min="17" max="16384" width="9.1328125" style="1"/>
  </cols>
  <sheetData>
    <row r="1" spans="1:16" x14ac:dyDescent="0.45">
      <c r="A1" s="6" t="s">
        <v>21</v>
      </c>
      <c r="B1" s="6"/>
      <c r="C1" s="6"/>
      <c r="J1" s="6" t="s">
        <v>21</v>
      </c>
      <c r="K1" s="6"/>
      <c r="L1" s="6"/>
    </row>
    <row r="2" spans="1:16" x14ac:dyDescent="0.45">
      <c r="A2" s="6" t="s">
        <v>22</v>
      </c>
      <c r="B2" s="6"/>
      <c r="C2" s="6"/>
      <c r="J2" s="6" t="s">
        <v>22</v>
      </c>
      <c r="K2" s="6"/>
      <c r="L2" s="6"/>
    </row>
    <row r="4" spans="1:16" x14ac:dyDescent="0.45">
      <c r="A4" s="6" t="s">
        <v>8</v>
      </c>
      <c r="B4" s="6"/>
      <c r="C4" s="6"/>
    </row>
    <row r="5" spans="1:16" x14ac:dyDescent="0.45">
      <c r="A5" s="6"/>
      <c r="B5" s="6"/>
      <c r="C5" s="6"/>
      <c r="J5" s="7" t="s">
        <v>14</v>
      </c>
    </row>
    <row r="6" spans="1:16" x14ac:dyDescent="0.45">
      <c r="A6" s="11" t="s">
        <v>0</v>
      </c>
      <c r="B6" s="11" t="s">
        <v>1</v>
      </c>
      <c r="C6" s="11" t="s">
        <v>3</v>
      </c>
      <c r="D6" s="11" t="s">
        <v>2</v>
      </c>
      <c r="E6" s="11" t="s">
        <v>4</v>
      </c>
    </row>
    <row r="7" spans="1:16" x14ac:dyDescent="0.45">
      <c r="J7" s="11" t="s">
        <v>9</v>
      </c>
      <c r="K7" s="11" t="s">
        <v>10</v>
      </c>
      <c r="L7" s="11" t="s">
        <v>11</v>
      </c>
      <c r="M7" s="11" t="s">
        <v>12</v>
      </c>
      <c r="N7" s="11" t="s">
        <v>6</v>
      </c>
      <c r="O7" s="11" t="s">
        <v>7</v>
      </c>
      <c r="P7" s="11" t="s">
        <v>13</v>
      </c>
    </row>
    <row r="8" spans="1:16" x14ac:dyDescent="0.45">
      <c r="A8" s="1">
        <v>1</v>
      </c>
      <c r="B8" s="2">
        <v>2209</v>
      </c>
      <c r="C8" s="1" t="s">
        <v>5</v>
      </c>
      <c r="D8" s="2">
        <v>2218700</v>
      </c>
      <c r="E8" s="3">
        <v>59024.3</v>
      </c>
      <c r="J8" s="1" t="s">
        <v>12</v>
      </c>
      <c r="K8" s="4">
        <f>SUM(B8+B12+B16+B20+B24+B28+B32)</f>
        <v>11579</v>
      </c>
      <c r="L8" s="4">
        <f>SUM(D8+D12+D16+D20+D24+D28+D32)</f>
        <v>9596600</v>
      </c>
      <c r="M8" s="4">
        <f>L8</f>
        <v>9596600</v>
      </c>
      <c r="P8" s="4">
        <f>SUM(M8:O8)</f>
        <v>9596600</v>
      </c>
    </row>
    <row r="9" spans="1:16" x14ac:dyDescent="0.45">
      <c r="A9" s="1">
        <v>1</v>
      </c>
      <c r="B9" s="2">
        <v>3695</v>
      </c>
      <c r="C9" s="1" t="s">
        <v>6</v>
      </c>
      <c r="D9" s="2">
        <v>16950500</v>
      </c>
      <c r="E9" s="3">
        <v>198256</v>
      </c>
      <c r="J9" s="1" t="s">
        <v>6</v>
      </c>
      <c r="K9" s="4">
        <f>SUM(B9+B13+B17+B21+B25+B29+B33)</f>
        <v>14643</v>
      </c>
      <c r="L9" s="4">
        <f>SUM(D9+D13+D17+D21+D25+D29+D33)</f>
        <v>67145900</v>
      </c>
      <c r="N9" s="4">
        <f>L9</f>
        <v>67145900</v>
      </c>
      <c r="P9" s="2">
        <f>SUM(M9:O9)</f>
        <v>67145900</v>
      </c>
    </row>
    <row r="10" spans="1:16" x14ac:dyDescent="0.45">
      <c r="A10" s="1">
        <v>1</v>
      </c>
      <c r="B10" s="2">
        <v>127</v>
      </c>
      <c r="C10" s="1" t="s">
        <v>7</v>
      </c>
      <c r="D10" s="2">
        <v>5552100</v>
      </c>
      <c r="E10" s="3">
        <v>52582.5</v>
      </c>
      <c r="J10" s="1" t="s">
        <v>7</v>
      </c>
      <c r="K10" s="4">
        <f>SUM(B10+B14+B18+B22+B26+B30+B34)</f>
        <v>353</v>
      </c>
      <c r="L10" s="4">
        <f>SUM(D10+D14+D18+D22+D26+D30+D34)</f>
        <v>17287700</v>
      </c>
      <c r="O10" s="4">
        <f>L10</f>
        <v>17287700</v>
      </c>
      <c r="P10" s="2">
        <f>SUM(M10:O10)</f>
        <v>17287700</v>
      </c>
    </row>
    <row r="11" spans="1:16" x14ac:dyDescent="0.45">
      <c r="B11" s="2"/>
      <c r="D11" s="2"/>
      <c r="E11" s="3"/>
      <c r="K11" s="4"/>
      <c r="L11" s="4"/>
      <c r="O11" s="4"/>
      <c r="P11" s="2"/>
    </row>
    <row r="12" spans="1:16" x14ac:dyDescent="0.45">
      <c r="A12" s="1">
        <v>2</v>
      </c>
      <c r="B12" s="2">
        <v>1345</v>
      </c>
      <c r="C12" s="1" t="s">
        <v>5</v>
      </c>
      <c r="D12" s="2">
        <v>1352500</v>
      </c>
      <c r="E12" s="3">
        <v>35938.199999999997</v>
      </c>
      <c r="J12" s="6" t="s">
        <v>13</v>
      </c>
      <c r="K12" s="8">
        <f t="shared" ref="K12:P12" si="0">SUM(K8:K10)</f>
        <v>26575</v>
      </c>
      <c r="L12" s="8">
        <f t="shared" si="0"/>
        <v>94030200</v>
      </c>
      <c r="M12" s="8">
        <f t="shared" si="0"/>
        <v>9596600</v>
      </c>
      <c r="N12" s="9">
        <f t="shared" si="0"/>
        <v>67145900</v>
      </c>
      <c r="O12" s="9">
        <f t="shared" si="0"/>
        <v>17287700</v>
      </c>
      <c r="P12" s="8">
        <f t="shared" si="0"/>
        <v>94030200</v>
      </c>
    </row>
    <row r="13" spans="1:16" x14ac:dyDescent="0.45">
      <c r="A13" s="1">
        <v>2</v>
      </c>
      <c r="B13" s="2">
        <v>2731</v>
      </c>
      <c r="C13" s="1" t="s">
        <v>6</v>
      </c>
      <c r="D13" s="2">
        <v>13113200</v>
      </c>
      <c r="E13" s="3">
        <v>152621.1</v>
      </c>
      <c r="K13" s="4"/>
      <c r="L13" s="4"/>
      <c r="M13" s="4"/>
      <c r="N13" s="2"/>
      <c r="O13" s="2"/>
      <c r="P13" s="4"/>
    </row>
    <row r="14" spans="1:16" x14ac:dyDescent="0.45">
      <c r="A14" s="1">
        <v>2</v>
      </c>
      <c r="B14" s="2">
        <v>56</v>
      </c>
      <c r="C14" s="1" t="s">
        <v>7</v>
      </c>
      <c r="D14" s="2">
        <v>2195400</v>
      </c>
      <c r="E14" s="3">
        <v>21055</v>
      </c>
      <c r="J14" s="7" t="s">
        <v>15</v>
      </c>
      <c r="K14" s="7"/>
    </row>
    <row r="15" spans="1:16" x14ac:dyDescent="0.45">
      <c r="B15" s="2"/>
      <c r="D15" s="2"/>
      <c r="E15" s="3"/>
    </row>
    <row r="16" spans="1:16" x14ac:dyDescent="0.45">
      <c r="A16" s="1">
        <v>3</v>
      </c>
      <c r="B16" s="2">
        <v>1507</v>
      </c>
      <c r="C16" s="1" t="s">
        <v>5</v>
      </c>
      <c r="D16" s="2">
        <v>1044000</v>
      </c>
      <c r="E16" s="3">
        <v>40266.9</v>
      </c>
      <c r="J16" s="11" t="s">
        <v>9</v>
      </c>
      <c r="K16" s="11" t="s">
        <v>10</v>
      </c>
      <c r="L16" s="11" t="s">
        <v>11</v>
      </c>
      <c r="M16" s="11" t="s">
        <v>12</v>
      </c>
      <c r="N16" s="11" t="s">
        <v>6</v>
      </c>
      <c r="O16" s="11" t="s">
        <v>7</v>
      </c>
      <c r="P16" s="11" t="s">
        <v>4</v>
      </c>
    </row>
    <row r="17" spans="1:16" x14ac:dyDescent="0.45">
      <c r="A17" s="1">
        <v>3</v>
      </c>
      <c r="B17" s="2">
        <v>1089</v>
      </c>
      <c r="C17" s="1" t="s">
        <v>6</v>
      </c>
      <c r="D17" s="2">
        <v>4528800</v>
      </c>
      <c r="E17" s="3">
        <v>53569.74</v>
      </c>
      <c r="J17" s="1" t="s">
        <v>12</v>
      </c>
      <c r="K17" s="2">
        <v>11579</v>
      </c>
      <c r="L17" s="2">
        <v>9596600</v>
      </c>
      <c r="M17" s="2">
        <v>9596600</v>
      </c>
      <c r="N17" s="2"/>
      <c r="O17" s="2"/>
      <c r="P17" s="5">
        <f>SUM(E8+E12+E16+E20+E24+E28+E32)</f>
        <v>309390</v>
      </c>
    </row>
    <row r="18" spans="1:16" x14ac:dyDescent="0.45">
      <c r="A18" s="1">
        <v>3</v>
      </c>
      <c r="B18" s="2">
        <v>21</v>
      </c>
      <c r="C18" s="1" t="s">
        <v>7</v>
      </c>
      <c r="D18" s="2">
        <v>1135500</v>
      </c>
      <c r="E18" s="3">
        <v>10527.5</v>
      </c>
      <c r="J18" s="1" t="s">
        <v>6</v>
      </c>
      <c r="K18" s="2">
        <v>14643</v>
      </c>
      <c r="L18" s="2">
        <v>67145900</v>
      </c>
      <c r="M18" s="2"/>
      <c r="N18" s="2">
        <v>67145900</v>
      </c>
      <c r="O18" s="2"/>
      <c r="P18" s="5">
        <f>SUM(E9+E13+E17+E21+E25+E29+E33)</f>
        <v>785378.03999999992</v>
      </c>
    </row>
    <row r="19" spans="1:16" x14ac:dyDescent="0.45">
      <c r="B19" s="2"/>
      <c r="D19" s="2"/>
      <c r="E19" s="3"/>
      <c r="J19" s="1" t="s">
        <v>7</v>
      </c>
      <c r="K19" s="2">
        <v>353</v>
      </c>
      <c r="L19" s="2">
        <v>17287700</v>
      </c>
      <c r="M19" s="2"/>
      <c r="N19" s="2"/>
      <c r="O19" s="2">
        <v>17287700</v>
      </c>
      <c r="P19" s="5">
        <f>SUM(E10+E14+E18+E22+E26+E30+E34)</f>
        <v>161802.16</v>
      </c>
    </row>
    <row r="20" spans="1:16" x14ac:dyDescent="0.45">
      <c r="A20" s="1">
        <v>4</v>
      </c>
      <c r="B20" s="2">
        <v>1621</v>
      </c>
      <c r="C20" s="1" t="s">
        <v>5</v>
      </c>
      <c r="D20" s="2">
        <v>1205500</v>
      </c>
      <c r="E20" s="3">
        <v>43313</v>
      </c>
      <c r="K20" s="2"/>
      <c r="L20" s="2"/>
      <c r="M20" s="2"/>
      <c r="N20" s="2"/>
      <c r="O20" s="2"/>
      <c r="P20" s="5"/>
    </row>
    <row r="21" spans="1:16" x14ac:dyDescent="0.45">
      <c r="A21" s="1">
        <v>4</v>
      </c>
      <c r="B21" s="2">
        <v>1352</v>
      </c>
      <c r="C21" s="1" t="s">
        <v>6</v>
      </c>
      <c r="D21" s="2">
        <v>6100000</v>
      </c>
      <c r="E21" s="3">
        <v>71477.399999999994</v>
      </c>
      <c r="J21" s="6" t="s">
        <v>13</v>
      </c>
      <c r="K21" s="9">
        <v>26575</v>
      </c>
      <c r="L21" s="9">
        <v>94030200</v>
      </c>
      <c r="M21" s="9">
        <v>9596600</v>
      </c>
      <c r="N21" s="9">
        <v>67145900</v>
      </c>
      <c r="O21" s="9">
        <v>17287700</v>
      </c>
      <c r="P21" s="10">
        <f>SUM(P17:P19)</f>
        <v>1256570.2</v>
      </c>
    </row>
    <row r="22" spans="1:16" x14ac:dyDescent="0.45">
      <c r="A22" s="1">
        <v>4</v>
      </c>
      <c r="B22" s="2">
        <v>31</v>
      </c>
      <c r="C22" s="1" t="s">
        <v>7</v>
      </c>
      <c r="D22" s="2">
        <v>2176600</v>
      </c>
      <c r="E22" s="3">
        <v>19759.099999999999</v>
      </c>
    </row>
    <row r="23" spans="1:16" x14ac:dyDescent="0.45">
      <c r="B23" s="2"/>
      <c r="D23" s="2"/>
      <c r="E23" s="3"/>
      <c r="J23" s="7" t="s">
        <v>17</v>
      </c>
      <c r="K23" s="7"/>
      <c r="L23" s="7"/>
    </row>
    <row r="24" spans="1:16" x14ac:dyDescent="0.45">
      <c r="A24" s="1">
        <v>5</v>
      </c>
      <c r="B24" s="2">
        <v>2204</v>
      </c>
      <c r="C24" s="1" t="s">
        <v>5</v>
      </c>
      <c r="D24" s="2">
        <v>1823000</v>
      </c>
      <c r="E24" s="3">
        <v>58890.8</v>
      </c>
    </row>
    <row r="25" spans="1:16" x14ac:dyDescent="0.45">
      <c r="A25" s="1">
        <v>5</v>
      </c>
      <c r="B25" s="2">
        <v>3553</v>
      </c>
      <c r="C25" s="1" t="s">
        <v>6</v>
      </c>
      <c r="D25" s="2">
        <v>16599500</v>
      </c>
      <c r="E25" s="3">
        <v>193759.6</v>
      </c>
      <c r="J25" s="11" t="s">
        <v>9</v>
      </c>
      <c r="K25" s="11" t="s">
        <v>10</v>
      </c>
      <c r="L25" s="11" t="s">
        <v>11</v>
      </c>
      <c r="M25" s="11" t="s">
        <v>12</v>
      </c>
      <c r="N25" s="11" t="s">
        <v>6</v>
      </c>
      <c r="O25" s="11" t="s">
        <v>7</v>
      </c>
      <c r="P25" s="11" t="s">
        <v>13</v>
      </c>
    </row>
    <row r="26" spans="1:16" x14ac:dyDescent="0.45">
      <c r="A26" s="1">
        <v>5</v>
      </c>
      <c r="B26" s="2">
        <v>84</v>
      </c>
      <c r="C26" s="1" t="s">
        <v>7</v>
      </c>
      <c r="D26" s="2">
        <v>4864000</v>
      </c>
      <c r="E26" s="3">
        <v>44825.3</v>
      </c>
      <c r="J26" s="1" t="s">
        <v>12</v>
      </c>
      <c r="K26" s="2"/>
      <c r="L26" s="2"/>
      <c r="M26" s="2"/>
      <c r="N26" s="2"/>
      <c r="O26" s="2"/>
      <c r="P26" s="2"/>
    </row>
    <row r="27" spans="1:16" x14ac:dyDescent="0.45">
      <c r="B27" s="2"/>
      <c r="D27" s="2"/>
      <c r="E27" s="3"/>
      <c r="J27" s="1" t="s">
        <v>6</v>
      </c>
      <c r="K27" s="2"/>
      <c r="L27" s="2"/>
      <c r="M27" s="2"/>
      <c r="N27" s="2"/>
      <c r="O27" s="2"/>
      <c r="P27" s="2"/>
    </row>
    <row r="28" spans="1:16" x14ac:dyDescent="0.45">
      <c r="A28" s="1">
        <v>6</v>
      </c>
      <c r="B28" s="2">
        <v>1053</v>
      </c>
      <c r="C28" s="1" t="s">
        <v>5</v>
      </c>
      <c r="D28" s="2">
        <v>876600</v>
      </c>
      <c r="E28" s="3">
        <v>28136.1</v>
      </c>
      <c r="J28" s="1" t="s">
        <v>7</v>
      </c>
      <c r="K28" s="2">
        <v>12</v>
      </c>
      <c r="L28" s="2"/>
      <c r="M28" s="2"/>
      <c r="N28" s="2"/>
      <c r="O28" s="2">
        <v>58874000</v>
      </c>
      <c r="P28" s="2">
        <f>O28</f>
        <v>58874000</v>
      </c>
    </row>
    <row r="29" spans="1:16" x14ac:dyDescent="0.45">
      <c r="A29" s="1">
        <v>6</v>
      </c>
      <c r="B29" s="2">
        <v>975</v>
      </c>
      <c r="C29" s="1" t="s">
        <v>6</v>
      </c>
      <c r="D29" s="2">
        <v>4199300</v>
      </c>
      <c r="E29" s="3">
        <v>49465.599999999999</v>
      </c>
      <c r="K29" s="2"/>
      <c r="L29" s="2"/>
      <c r="M29" s="2"/>
      <c r="N29" s="2"/>
      <c r="O29" s="2"/>
      <c r="P29" s="2"/>
    </row>
    <row r="30" spans="1:16" x14ac:dyDescent="0.45">
      <c r="A30" s="1">
        <v>6</v>
      </c>
      <c r="B30" s="2">
        <v>14</v>
      </c>
      <c r="C30" s="1" t="s">
        <v>7</v>
      </c>
      <c r="D30" s="2">
        <v>512700</v>
      </c>
      <c r="E30" s="3">
        <v>4958.8</v>
      </c>
      <c r="J30" s="6" t="s">
        <v>13</v>
      </c>
      <c r="K30" s="9">
        <f>SUM(K26:K29)</f>
        <v>12</v>
      </c>
      <c r="L30" s="9"/>
      <c r="M30" s="9"/>
      <c r="N30" s="9"/>
      <c r="O30" s="9">
        <f>SUM(O26:O29)</f>
        <v>58874000</v>
      </c>
      <c r="P30" s="9">
        <f>SUM(P26:P29)</f>
        <v>58874000</v>
      </c>
    </row>
    <row r="31" spans="1:16" x14ac:dyDescent="0.45">
      <c r="B31" s="2"/>
      <c r="D31" s="2"/>
    </row>
    <row r="32" spans="1:16" x14ac:dyDescent="0.45">
      <c r="A32" s="1">
        <v>7</v>
      </c>
      <c r="B32" s="2">
        <v>1640</v>
      </c>
      <c r="C32" s="1" t="s">
        <v>5</v>
      </c>
      <c r="D32" s="2">
        <v>1076300</v>
      </c>
      <c r="E32" s="3">
        <v>43820.7</v>
      </c>
      <c r="J32" s="7" t="s">
        <v>18</v>
      </c>
      <c r="K32" s="7"/>
      <c r="L32" s="7"/>
    </row>
    <row r="33" spans="1:16" x14ac:dyDescent="0.45">
      <c r="A33" s="1">
        <v>7</v>
      </c>
      <c r="B33" s="2">
        <v>1248</v>
      </c>
      <c r="C33" s="1" t="s">
        <v>6</v>
      </c>
      <c r="D33" s="2">
        <v>5654600</v>
      </c>
      <c r="E33" s="3">
        <v>66228.600000000006</v>
      </c>
    </row>
    <row r="34" spans="1:16" x14ac:dyDescent="0.45">
      <c r="A34" s="1">
        <v>7</v>
      </c>
      <c r="B34" s="2">
        <v>20</v>
      </c>
      <c r="C34" s="1" t="s">
        <v>7</v>
      </c>
      <c r="D34" s="2">
        <v>851400</v>
      </c>
      <c r="E34" s="3">
        <v>8093.96</v>
      </c>
      <c r="J34" s="11" t="s">
        <v>9</v>
      </c>
      <c r="K34" s="11" t="s">
        <v>10</v>
      </c>
      <c r="L34" s="11" t="s">
        <v>11</v>
      </c>
      <c r="M34" s="11" t="s">
        <v>12</v>
      </c>
      <c r="N34" s="11" t="s">
        <v>6</v>
      </c>
      <c r="O34" s="11" t="s">
        <v>7</v>
      </c>
      <c r="P34" s="11" t="s">
        <v>4</v>
      </c>
    </row>
    <row r="35" spans="1:16" x14ac:dyDescent="0.45">
      <c r="J35" s="1" t="s">
        <v>12</v>
      </c>
      <c r="K35" s="2"/>
      <c r="L35" s="2"/>
      <c r="M35" s="2"/>
      <c r="N35" s="2"/>
      <c r="O35" s="2"/>
      <c r="P35" s="3"/>
    </row>
    <row r="36" spans="1:16" x14ac:dyDescent="0.45">
      <c r="D36" s="4">
        <f>SUM(D8:D35)</f>
        <v>94030200</v>
      </c>
      <c r="E36" s="5">
        <f>SUM(E8:E35)</f>
        <v>1256570.2000000002</v>
      </c>
      <c r="J36" s="1" t="s">
        <v>6</v>
      </c>
      <c r="K36" s="2"/>
      <c r="L36" s="2"/>
      <c r="M36" s="2"/>
      <c r="N36" s="2"/>
      <c r="O36" s="2"/>
      <c r="P36" s="3"/>
    </row>
    <row r="37" spans="1:16" x14ac:dyDescent="0.45">
      <c r="J37" s="1" t="s">
        <v>7</v>
      </c>
      <c r="K37" s="2">
        <v>12</v>
      </c>
      <c r="L37" s="2"/>
      <c r="M37" s="2"/>
      <c r="N37" s="2"/>
      <c r="O37" s="2">
        <v>58874000</v>
      </c>
      <c r="P37" s="3">
        <v>225036.6</v>
      </c>
    </row>
    <row r="38" spans="1:16" x14ac:dyDescent="0.45">
      <c r="A38" s="6" t="s">
        <v>16</v>
      </c>
      <c r="B38" s="6"/>
      <c r="K38" s="2"/>
      <c r="L38" s="2"/>
      <c r="M38" s="2"/>
      <c r="N38" s="2"/>
      <c r="O38" s="2"/>
      <c r="P38" s="3"/>
    </row>
    <row r="39" spans="1:16" x14ac:dyDescent="0.45">
      <c r="A39" s="6"/>
      <c r="B39" s="6"/>
      <c r="J39" s="6" t="s">
        <v>13</v>
      </c>
      <c r="K39" s="9">
        <f>SUM(K37:K38)</f>
        <v>12</v>
      </c>
      <c r="L39" s="9"/>
      <c r="M39" s="9"/>
      <c r="N39" s="9"/>
      <c r="O39" s="9">
        <f>SUM(O37:O38)</f>
        <v>58874000</v>
      </c>
      <c r="P39" s="13">
        <f>SUM(P37:P38)</f>
        <v>225036.6</v>
      </c>
    </row>
    <row r="40" spans="1:16" x14ac:dyDescent="0.45">
      <c r="A40" s="11" t="s">
        <v>0</v>
      </c>
      <c r="B40" s="11" t="s">
        <v>1</v>
      </c>
      <c r="C40" s="11" t="s">
        <v>3</v>
      </c>
      <c r="D40" s="11" t="s">
        <v>2</v>
      </c>
      <c r="E40" s="11" t="s">
        <v>4</v>
      </c>
    </row>
    <row r="41" spans="1:16" x14ac:dyDescent="0.45">
      <c r="A41" s="1">
        <v>6</v>
      </c>
      <c r="B41" s="1">
        <v>12</v>
      </c>
      <c r="C41" s="1" t="s">
        <v>7</v>
      </c>
      <c r="D41" s="2">
        <v>58874000</v>
      </c>
      <c r="E41" s="3">
        <v>225036.6</v>
      </c>
      <c r="J41" s="7" t="s">
        <v>19</v>
      </c>
      <c r="K41" s="7"/>
      <c r="L41" s="7"/>
    </row>
    <row r="43" spans="1:16" x14ac:dyDescent="0.45">
      <c r="J43" s="11" t="s">
        <v>9</v>
      </c>
      <c r="K43" s="11" t="s">
        <v>10</v>
      </c>
      <c r="L43" s="11" t="s">
        <v>11</v>
      </c>
      <c r="M43" s="11" t="s">
        <v>12</v>
      </c>
      <c r="N43" s="11" t="s">
        <v>6</v>
      </c>
      <c r="O43" s="11" t="s">
        <v>7</v>
      </c>
      <c r="P43" s="11" t="s">
        <v>13</v>
      </c>
    </row>
    <row r="44" spans="1:16" x14ac:dyDescent="0.45">
      <c r="J44" s="1" t="s">
        <v>12</v>
      </c>
      <c r="K44" s="2">
        <f>SUM(K8+K26)</f>
        <v>11579</v>
      </c>
      <c r="L44" s="2">
        <f>SUM(L8+L26)</f>
        <v>9596600</v>
      </c>
      <c r="M44" s="2">
        <f>SUM(M8+M26)</f>
        <v>9596600</v>
      </c>
      <c r="N44" s="2">
        <f t="shared" ref="N44:O44" si="1">SUM(N8+N26)</f>
        <v>0</v>
      </c>
      <c r="O44" s="2">
        <f t="shared" si="1"/>
        <v>0</v>
      </c>
      <c r="P44" s="2"/>
    </row>
    <row r="45" spans="1:16" x14ac:dyDescent="0.45">
      <c r="J45" s="1" t="s">
        <v>6</v>
      </c>
      <c r="K45" s="2">
        <f t="shared" ref="K45:M46" si="2">SUM(K9+K27)</f>
        <v>14643</v>
      </c>
      <c r="L45" s="2">
        <f t="shared" si="2"/>
        <v>67145900</v>
      </c>
      <c r="M45" s="2">
        <f t="shared" si="2"/>
        <v>0</v>
      </c>
      <c r="N45" s="2">
        <f t="shared" ref="N45:O45" si="3">SUM(N9+N27)</f>
        <v>67145900</v>
      </c>
      <c r="O45" s="2">
        <f t="shared" si="3"/>
        <v>0</v>
      </c>
      <c r="P45" s="2"/>
    </row>
    <row r="46" spans="1:16" x14ac:dyDescent="0.45">
      <c r="J46" s="1" t="s">
        <v>7</v>
      </c>
      <c r="K46" s="2">
        <f t="shared" si="2"/>
        <v>365</v>
      </c>
      <c r="L46" s="2">
        <f t="shared" si="2"/>
        <v>17287700</v>
      </c>
      <c r="M46" s="2">
        <f t="shared" si="2"/>
        <v>0</v>
      </c>
      <c r="N46" s="2">
        <f t="shared" ref="N46:O46" si="4">SUM(N10+N28)</f>
        <v>0</v>
      </c>
      <c r="O46" s="2">
        <f t="shared" si="4"/>
        <v>76161700</v>
      </c>
      <c r="P46" s="2">
        <f>O46</f>
        <v>76161700</v>
      </c>
    </row>
    <row r="47" spans="1:16" x14ac:dyDescent="0.45">
      <c r="K47" s="2"/>
      <c r="L47" s="2"/>
      <c r="M47" s="2"/>
      <c r="N47" s="2">
        <f t="shared" ref="N47:O47" si="5">SUM(N11+N29)</f>
        <v>0</v>
      </c>
      <c r="O47" s="2">
        <f t="shared" si="5"/>
        <v>0</v>
      </c>
      <c r="P47" s="2"/>
    </row>
    <row r="48" spans="1:16" x14ac:dyDescent="0.45">
      <c r="J48" s="6" t="s">
        <v>13</v>
      </c>
      <c r="K48" s="9">
        <f>SUM(K44:K47)</f>
        <v>26587</v>
      </c>
      <c r="L48" s="9">
        <f>SUM(L44:L47)</f>
        <v>94030200</v>
      </c>
      <c r="M48" s="9"/>
      <c r="N48" s="9"/>
      <c r="O48" s="9">
        <f>SUM(O44:O47)</f>
        <v>76161700</v>
      </c>
      <c r="P48" s="9">
        <f>SUM(P44:P47)</f>
        <v>76161700</v>
      </c>
    </row>
    <row r="50" spans="10:16" x14ac:dyDescent="0.45">
      <c r="J50" s="7" t="s">
        <v>20</v>
      </c>
      <c r="K50" s="7"/>
      <c r="L50" s="7"/>
    </row>
    <row r="52" spans="10:16" x14ac:dyDescent="0.45">
      <c r="J52" s="11" t="s">
        <v>9</v>
      </c>
      <c r="K52" s="11" t="s">
        <v>10</v>
      </c>
      <c r="L52" s="11" t="s">
        <v>11</v>
      </c>
      <c r="M52" s="11" t="s">
        <v>12</v>
      </c>
      <c r="N52" s="11" t="s">
        <v>6</v>
      </c>
      <c r="O52" s="11" t="s">
        <v>7</v>
      </c>
      <c r="P52" s="11" t="s">
        <v>4</v>
      </c>
    </row>
    <row r="53" spans="10:16" x14ac:dyDescent="0.45">
      <c r="J53" s="1" t="s">
        <v>12</v>
      </c>
      <c r="K53" s="2">
        <f>SUM(K17+K35)</f>
        <v>11579</v>
      </c>
      <c r="L53" s="2">
        <f>SUM(L17+L35)</f>
        <v>9596600</v>
      </c>
      <c r="M53" s="2">
        <f>SUM(M17+M35)</f>
        <v>9596600</v>
      </c>
      <c r="N53" s="2">
        <f t="shared" ref="N53:O53" si="6">SUM(N17+N35)</f>
        <v>0</v>
      </c>
      <c r="O53" s="2">
        <f t="shared" si="6"/>
        <v>0</v>
      </c>
      <c r="P53" s="12">
        <f>SUM(P17+P35)</f>
        <v>309390</v>
      </c>
    </row>
    <row r="54" spans="10:16" x14ac:dyDescent="0.45">
      <c r="J54" s="1" t="s">
        <v>6</v>
      </c>
      <c r="K54" s="2">
        <f t="shared" ref="K54:M55" si="7">SUM(K18+K36)</f>
        <v>14643</v>
      </c>
      <c r="L54" s="2">
        <f t="shared" si="7"/>
        <v>67145900</v>
      </c>
      <c r="M54" s="2">
        <f t="shared" si="7"/>
        <v>0</v>
      </c>
      <c r="N54" s="2">
        <f t="shared" ref="N54:P54" si="8">SUM(N18+N36)</f>
        <v>67145900</v>
      </c>
      <c r="O54" s="2">
        <f t="shared" si="8"/>
        <v>0</v>
      </c>
      <c r="P54" s="12">
        <f t="shared" si="8"/>
        <v>785378.03999999992</v>
      </c>
    </row>
    <row r="55" spans="10:16" x14ac:dyDescent="0.45">
      <c r="J55" s="1" t="s">
        <v>7</v>
      </c>
      <c r="K55" s="2">
        <f t="shared" si="7"/>
        <v>365</v>
      </c>
      <c r="L55" s="2">
        <f t="shared" si="7"/>
        <v>17287700</v>
      </c>
      <c r="M55" s="2">
        <f t="shared" si="7"/>
        <v>0</v>
      </c>
      <c r="N55" s="2">
        <f t="shared" ref="N55:P55" si="9">SUM(N19+N37)</f>
        <v>0</v>
      </c>
      <c r="O55" s="2">
        <f t="shared" si="9"/>
        <v>76161700</v>
      </c>
      <c r="P55" s="12">
        <f t="shared" si="9"/>
        <v>386838.76</v>
      </c>
    </row>
    <row r="56" spans="10:16" x14ac:dyDescent="0.45">
      <c r="K56" s="2"/>
      <c r="L56" s="2"/>
      <c r="M56" s="2"/>
      <c r="N56" s="2"/>
      <c r="O56" s="2"/>
      <c r="P56" s="3"/>
    </row>
    <row r="57" spans="10:16" x14ac:dyDescent="0.45">
      <c r="J57" s="6" t="s">
        <v>13</v>
      </c>
      <c r="K57" s="9">
        <f>SUM(K53:K56)</f>
        <v>26587</v>
      </c>
      <c r="L57" s="9">
        <f>SUM(L53:L56)</f>
        <v>94030200</v>
      </c>
      <c r="M57" s="9"/>
      <c r="N57" s="9"/>
      <c r="O57" s="9">
        <f>SUM(O55:O56)</f>
        <v>76161700</v>
      </c>
      <c r="P57" s="13">
        <f>SUM(P53:P56)</f>
        <v>1481606.8</v>
      </c>
    </row>
    <row r="59" spans="10:16" x14ac:dyDescent="0.45">
      <c r="J59" s="7" t="s">
        <v>30</v>
      </c>
    </row>
    <row r="60" spans="10:16" x14ac:dyDescent="0.45">
      <c r="J60" s="7" t="s">
        <v>9</v>
      </c>
      <c r="L60" s="7" t="s">
        <v>23</v>
      </c>
    </row>
    <row r="61" spans="10:16" x14ac:dyDescent="0.45">
      <c r="J61" s="1" t="s">
        <v>29</v>
      </c>
      <c r="L61" s="1" t="s">
        <v>24</v>
      </c>
    </row>
    <row r="62" spans="10:16" x14ac:dyDescent="0.45">
      <c r="J62" s="1" t="s">
        <v>25</v>
      </c>
      <c r="L62" s="1" t="s">
        <v>26</v>
      </c>
    </row>
    <row r="63" spans="10:16" x14ac:dyDescent="0.45">
      <c r="J63" s="1" t="s">
        <v>27</v>
      </c>
      <c r="L63" s="1" t="s">
        <v>28</v>
      </c>
    </row>
    <row r="65" spans="10:12" x14ac:dyDescent="0.45">
      <c r="J65" s="7" t="s">
        <v>31</v>
      </c>
    </row>
    <row r="66" spans="10:12" x14ac:dyDescent="0.45">
      <c r="J66" s="7" t="s">
        <v>9</v>
      </c>
      <c r="L66" s="7" t="s">
        <v>23</v>
      </c>
    </row>
    <row r="67" spans="10:12" x14ac:dyDescent="0.45">
      <c r="J67" s="1" t="s">
        <v>32</v>
      </c>
      <c r="L67" s="14">
        <v>72</v>
      </c>
    </row>
    <row r="68" spans="10:12" x14ac:dyDescent="0.45">
      <c r="J68" s="1" t="s">
        <v>33</v>
      </c>
      <c r="L68" s="1" t="s">
        <v>34</v>
      </c>
    </row>
  </sheetData>
  <pageMargins left="0.7" right="0.7" top="0.75" bottom="0.75" header="0.3" footer="0.3"/>
  <pageSetup scale="5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Sanford</dc:creator>
  <cp:lastModifiedBy>Robert Miller</cp:lastModifiedBy>
  <cp:lastPrinted>2022-01-07T20:21:10Z</cp:lastPrinted>
  <dcterms:created xsi:type="dcterms:W3CDTF">2021-12-01T19:50:54Z</dcterms:created>
  <dcterms:modified xsi:type="dcterms:W3CDTF">2022-01-07T20:21:17Z</dcterms:modified>
</cp:coreProperties>
</file>