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ohn Ryan\CKY\YEYF\CKY Green Tariff\Filings\Application and Testimony\"/>
    </mc:Choice>
  </mc:AlternateContent>
  <xr:revisionPtr revIDLastSave="0" documentId="8_{FB9CF5AF-64DC-4400-953B-41B39940EC18}" xr6:coauthVersionLast="47" xr6:coauthVersionMax="47" xr10:uidLastSave="{00000000-0000-0000-0000-000000000000}"/>
  <bookViews>
    <workbookView xWindow="-28920" yWindow="-150" windowWidth="29040" windowHeight="15840" xr2:uid="{37EDC5E5-8149-4962-B337-9D0C900FF444}"/>
  </bookViews>
  <sheets>
    <sheet name="Attachment 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12" i="2"/>
  <c r="D15" i="2" s="1"/>
  <c r="D16" i="2" s="1"/>
  <c r="D7" i="2"/>
</calcChain>
</file>

<file path=xl/sharedStrings.xml><?xml version="1.0" encoding="utf-8"?>
<sst xmlns="http://schemas.openxmlformats.org/spreadsheetml/2006/main" count="30" uniqueCount="30">
  <si>
    <t>Per Dth</t>
  </si>
  <si>
    <t>( C )</t>
  </si>
  <si>
    <t>( B )</t>
  </si>
  <si>
    <t>( A )</t>
  </si>
  <si>
    <t>( D )</t>
  </si>
  <si>
    <t>( E )</t>
  </si>
  <si>
    <t>( F )</t>
  </si>
  <si>
    <t>( G )</t>
  </si>
  <si>
    <t>Mcf</t>
  </si>
  <si>
    <t>( H )</t>
  </si>
  <si>
    <t>( J )</t>
  </si>
  <si>
    <t>( K )</t>
  </si>
  <si>
    <t xml:space="preserve"> = ( A ) * ( B )</t>
  </si>
  <si>
    <t>= ( E ) / ( D )</t>
  </si>
  <si>
    <t>= ( ( F ) / 5) / ( D )</t>
  </si>
  <si>
    <t>= ( C ) + (G ) + ( H )</t>
  </si>
  <si>
    <t>KY PSC CN 2022-00049</t>
  </si>
  <si>
    <t>Direct Testimony of Erich Evans</t>
  </si>
  <si>
    <t>Attachment A</t>
  </si>
  <si>
    <t xml:space="preserve">Fixed price for RNG Attributes &amp; carbon offsets </t>
  </si>
  <si>
    <t xml:space="preserve">Btu Factor </t>
  </si>
  <si>
    <t xml:space="preserve">Fixed price per Mcf </t>
  </si>
  <si>
    <t xml:space="preserve">Projected Annual Usage </t>
  </si>
  <si>
    <t xml:space="preserve">Annual Education Costs </t>
  </si>
  <si>
    <t xml:space="preserve">IT Programming Costs </t>
  </si>
  <si>
    <t xml:space="preserve">Education Costs per Mcf </t>
  </si>
  <si>
    <t xml:space="preserve">IT Costs per Mcf </t>
  </si>
  <si>
    <t>Green Path - Net Zero option</t>
  </si>
  <si>
    <t>Green Path Rate - 50% option</t>
  </si>
  <si>
    <t>= ( J )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</si>
</sst>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&quot;$&quot;#,##0"/>
    <numFmt numFmtId="167" formatCode="#,##0.0000"/>
    <numFmt numFmtId="168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167" fontId="0" fillId="2" borderId="1" xfId="1" applyNumberFormat="1" applyFont="1" applyFill="1" applyBorder="1"/>
    <xf numFmtId="0" fontId="0" fillId="0" borderId="0" xfId="0" quotePrefix="1"/>
    <xf numFmtId="0" fontId="0" fillId="0" borderId="0" xfId="0" quotePrefix="1" applyAlignment="1">
      <alignment horizontal="center"/>
    </xf>
    <xf numFmtId="168" fontId="0" fillId="2" borderId="1" xfId="1" applyNumberFormat="1" applyFont="1" applyFill="1" applyBorder="1"/>
    <xf numFmtId="166" fontId="0" fillId="2" borderId="1" xfId="1" applyNumberFormat="1" applyFont="1" applyFill="1" applyBorder="1"/>
    <xf numFmtId="165" fontId="0" fillId="2" borderId="1" xfId="1" applyNumberFormat="1" applyFont="1" applyFill="1" applyBorder="1"/>
    <xf numFmtId="165" fontId="2" fillId="2" borderId="1" xfId="1" applyNumberFormat="1" applyFont="1" applyFill="1" applyBorder="1"/>
    <xf numFmtId="8" fontId="0" fillId="2" borderId="1" xfId="2" applyNumberFormat="1" applyFont="1" applyFill="1" applyBorder="1"/>
  </cellXfs>
  <cellStyles count="4">
    <cellStyle name="Currency" xfId="1" builtinId="4"/>
    <cellStyle name="Normal" xfId="0" builtinId="0"/>
    <cellStyle name="Normal 2" xfId="3" xr:uid="{987E7EE6-9D0F-4487-9346-95369A3929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304B-3E47-4D26-A369-89D1A387A8C4}">
  <dimension ref="B1:R17"/>
  <sheetViews>
    <sheetView tabSelected="1" zoomScaleNormal="100" workbookViewId="0">
      <selection activeCell="G8" sqref="G8"/>
    </sheetView>
  </sheetViews>
  <sheetFormatPr defaultRowHeight="15" x14ac:dyDescent="0.25"/>
  <cols>
    <col min="1" max="1" width="12.7109375" customWidth="1"/>
    <col min="2" max="2" width="11.42578125" customWidth="1"/>
    <col min="3" max="3" width="43.42578125" bestFit="1" customWidth="1"/>
    <col min="4" max="4" width="11.5703125" customWidth="1"/>
    <col min="5" max="5" width="14.140625" customWidth="1"/>
    <col min="6" max="6" width="13.85546875" customWidth="1"/>
    <col min="7" max="7" width="11.5703125" customWidth="1"/>
    <col min="8" max="9" width="11.7109375" customWidth="1"/>
    <col min="10" max="10" width="14.42578125" customWidth="1"/>
    <col min="11" max="11" width="13.7109375" customWidth="1"/>
    <col min="12" max="12" width="12" customWidth="1"/>
    <col min="13" max="16" width="14.5703125" customWidth="1"/>
    <col min="17" max="17" width="2.140625" customWidth="1"/>
    <col min="18" max="18" width="9.140625" customWidth="1"/>
    <col min="19" max="19" width="10.7109375" customWidth="1"/>
    <col min="20" max="20" width="9.140625" customWidth="1"/>
    <col min="21" max="21" width="11.5703125" customWidth="1"/>
    <col min="22" max="22" width="13.7109375" customWidth="1"/>
    <col min="23" max="23" width="9.140625" customWidth="1"/>
  </cols>
  <sheetData>
    <row r="1" spans="2:18" x14ac:dyDescent="0.25">
      <c r="E1" s="1" t="s">
        <v>16</v>
      </c>
    </row>
    <row r="2" spans="2:18" x14ac:dyDescent="0.25">
      <c r="E2" s="1" t="s">
        <v>17</v>
      </c>
    </row>
    <row r="3" spans="2:18" x14ac:dyDescent="0.25">
      <c r="E3" s="1" t="s">
        <v>18</v>
      </c>
    </row>
    <row r="5" spans="2:18" x14ac:dyDescent="0.25">
      <c r="B5" s="3" t="s">
        <v>3</v>
      </c>
      <c r="C5" s="1" t="s">
        <v>19</v>
      </c>
      <c r="D5" s="12">
        <v>3</v>
      </c>
      <c r="E5" t="s">
        <v>0</v>
      </c>
    </row>
    <row r="6" spans="2:18" x14ac:dyDescent="0.25">
      <c r="B6" s="3" t="s">
        <v>2</v>
      </c>
      <c r="C6" s="1" t="s">
        <v>20</v>
      </c>
      <c r="D6" s="5">
        <v>1.0981000000000001</v>
      </c>
    </row>
    <row r="7" spans="2:18" x14ac:dyDescent="0.25">
      <c r="B7" s="7" t="s">
        <v>1</v>
      </c>
      <c r="C7" s="1" t="s">
        <v>21</v>
      </c>
      <c r="D7" s="12">
        <f>D5*D6</f>
        <v>3.2943000000000002</v>
      </c>
      <c r="E7" s="6" t="s">
        <v>12</v>
      </c>
    </row>
    <row r="8" spans="2:18" x14ac:dyDescent="0.25">
      <c r="B8" s="7"/>
      <c r="C8" s="1"/>
      <c r="D8" s="12"/>
      <c r="E8" s="6"/>
    </row>
    <row r="9" spans="2:18" x14ac:dyDescent="0.25">
      <c r="B9" s="3" t="s">
        <v>4</v>
      </c>
      <c r="C9" s="1" t="s">
        <v>22</v>
      </c>
      <c r="D9" s="8">
        <v>109020</v>
      </c>
      <c r="E9" s="4" t="s">
        <v>8</v>
      </c>
    </row>
    <row r="10" spans="2:18" x14ac:dyDescent="0.25">
      <c r="B10" s="3" t="s">
        <v>5</v>
      </c>
      <c r="C10" s="1" t="s">
        <v>23</v>
      </c>
      <c r="D10" s="9">
        <v>11400</v>
      </c>
      <c r="E10" s="4"/>
    </row>
    <row r="11" spans="2:18" x14ac:dyDescent="0.25">
      <c r="B11" s="7" t="s">
        <v>6</v>
      </c>
      <c r="C11" s="1" t="s">
        <v>24</v>
      </c>
      <c r="D11" s="9">
        <v>96888</v>
      </c>
    </row>
    <row r="12" spans="2:18" x14ac:dyDescent="0.25">
      <c r="B12" s="3" t="s">
        <v>7</v>
      </c>
      <c r="C12" s="1" t="s">
        <v>25</v>
      </c>
      <c r="D12" s="10">
        <f>D10/D9</f>
        <v>0.10456796917996698</v>
      </c>
      <c r="E12" s="6" t="s">
        <v>13</v>
      </c>
    </row>
    <row r="13" spans="2:18" x14ac:dyDescent="0.25">
      <c r="B13" s="3" t="s">
        <v>9</v>
      </c>
      <c r="C13" s="1" t="s">
        <v>26</v>
      </c>
      <c r="D13" s="10">
        <f>(D11/5)/D9</f>
        <v>0.1777435332966428</v>
      </c>
      <c r="E13" s="6" t="s">
        <v>14</v>
      </c>
    </row>
    <row r="14" spans="2:18" x14ac:dyDescent="0.25">
      <c r="B14" s="3"/>
    </row>
    <row r="15" spans="2:18" x14ac:dyDescent="0.25">
      <c r="B15" s="3" t="s">
        <v>10</v>
      </c>
      <c r="C15" s="1" t="s">
        <v>27</v>
      </c>
      <c r="D15" s="11">
        <f>D7+D12+D13</f>
        <v>3.5766115024766099</v>
      </c>
      <c r="E15" s="6" t="s">
        <v>15</v>
      </c>
      <c r="R15" s="2"/>
    </row>
    <row r="16" spans="2:18" x14ac:dyDescent="0.25">
      <c r="B16" s="3" t="s">
        <v>11</v>
      </c>
      <c r="C16" s="1" t="s">
        <v>28</v>
      </c>
      <c r="D16" s="11">
        <f>D15/2</f>
        <v>1.7883057512383049</v>
      </c>
      <c r="E16" s="6" t="s">
        <v>29</v>
      </c>
      <c r="R16" s="2"/>
    </row>
    <row r="17" spans="18:18" x14ac:dyDescent="0.25">
      <c r="R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\ Erich \ A</dc:creator>
  <cp:lastModifiedBy>Ryan \ John</cp:lastModifiedBy>
  <dcterms:created xsi:type="dcterms:W3CDTF">2022-02-11T11:08:26Z</dcterms:created>
  <dcterms:modified xsi:type="dcterms:W3CDTF">2022-12-29T21:01:56Z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{BE8B1C0C-5A3D-4429-BAC2-02C320D6D361}</vt:lpwstr>
  </property>
</Properties>
</file>