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itney Birk\Shapiro Law Firm Dropbox\Shared Folder - USE FOR JAY\Liberty Utilities\Kentucky Power Acquisition\Staff\Finals\"/>
    </mc:Choice>
  </mc:AlternateContent>
  <xr:revisionPtr revIDLastSave="1" documentId="8_{7B80F782-CF71-4E44-8458-3B92EB2D73B6}" xr6:coauthVersionLast="47" xr6:coauthVersionMax="47" xr10:uidLastSave="{7A6215B7-4E51-43CC-89D4-7BD5AEA5DAC9}"/>
  <bookViews>
    <workbookView xWindow="3384" yWindow="3384" windowWidth="17280" windowHeight="8964" xr2:uid="{D9CD37A0-4131-4DFA-BC87-9E0518FE01A9}"/>
  </bookViews>
  <sheets>
    <sheet name="Project Nickel Summary" sheetId="19" r:id="rId1"/>
    <sheet name="Allocation Summary" sheetId="16" r:id="rId2"/>
    <sheet name="Incoming Project Costs" sheetId="17" r:id="rId3"/>
    <sheet name="APUC Costs" sheetId="12" r:id="rId4"/>
    <sheet name="LUC Costs" sheetId="13" r:id="rId5"/>
    <sheet name="LABS" sheetId="14" r:id="rId6"/>
    <sheet name="LibCorp" sheetId="15" r:id="rId7"/>
    <sheet name="APUC CAM%-Nickel" sheetId="2" r:id="rId8"/>
    <sheet name="LUC CAM%-Nickel" sheetId="3" r:id="rId9"/>
    <sheet name="LU Regional Apr 2021" sheetId="4" state="hidden" r:id="rId10"/>
    <sheet name="LABS CAM%-Nickel" sheetId="5" r:id="rId11"/>
    <sheet name="APUC Apr 2021" sheetId="6" r:id="rId12"/>
    <sheet name="LUC Apr 2021" sheetId="7" r:id="rId13"/>
    <sheet name="LU Regional Apr 2021 (2)" sheetId="8" state="hidden" r:id="rId14"/>
    <sheet name="LABS Apr 2021" sheetId="9" r:id="rId15"/>
    <sheet name="Sheet1" sheetId="1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</externalReferences>
  <definedNames>
    <definedName name="\3">#N/A</definedName>
    <definedName name="\33">#N/A</definedName>
    <definedName name="\A" localSheetId="11">'[1]AR Rec. (11)'!#REF!</definedName>
    <definedName name="\A" localSheetId="7">'[1]AR Rec. (11)'!#REF!</definedName>
    <definedName name="\A" localSheetId="9">'[1]AR Rec. (11)'!#REF!</definedName>
    <definedName name="\A" localSheetId="13">'[1]AR Rec. (11)'!#REF!</definedName>
    <definedName name="\A" localSheetId="12">'[1]AR Rec. (11)'!#REF!</definedName>
    <definedName name="\A" localSheetId="8">'[1]AR Rec. (11)'!#REF!</definedName>
    <definedName name="\A">'[1]AR Rec. (11)'!#REF!</definedName>
    <definedName name="\c" localSheetId="11">#REF!</definedName>
    <definedName name="\c" localSheetId="7">#REF!</definedName>
    <definedName name="\c" localSheetId="9">#REF!</definedName>
    <definedName name="\c" localSheetId="13">#REF!</definedName>
    <definedName name="\c" localSheetId="12">#REF!</definedName>
    <definedName name="\c" localSheetId="8">#REF!</definedName>
    <definedName name="\c">#REF!</definedName>
    <definedName name="\d">#REF!</definedName>
    <definedName name="\e" localSheetId="11">[2]APTURN!$B$147</definedName>
    <definedName name="\e" localSheetId="7">[2]APTURN!$B$147</definedName>
    <definedName name="\e">[2]APTURN!$B$147</definedName>
    <definedName name="\f" localSheetId="11">[2]APTURN!$B$106</definedName>
    <definedName name="\f" localSheetId="7">[2]APTURN!$B$106</definedName>
    <definedName name="\f">[2]APTURN!$B$106</definedName>
    <definedName name="\h" localSheetId="11">#REF!</definedName>
    <definedName name="\h" localSheetId="7">#REF!</definedName>
    <definedName name="\h" localSheetId="9">#REF!</definedName>
    <definedName name="\h" localSheetId="13">#REF!</definedName>
    <definedName name="\h" localSheetId="12">#REF!</definedName>
    <definedName name="\h" localSheetId="8">#REF!</definedName>
    <definedName name="\h">#REF!</definedName>
    <definedName name="\I" localSheetId="11">#REF!</definedName>
    <definedName name="\I" localSheetId="7">#REF!</definedName>
    <definedName name="\I" localSheetId="12">#REF!</definedName>
    <definedName name="\I" localSheetId="8">#REF!</definedName>
    <definedName name="\I">#REF!</definedName>
    <definedName name="\l" localSheetId="11">[2]APTURN!$B$136</definedName>
    <definedName name="\l" localSheetId="7">[2]APTURN!$B$136</definedName>
    <definedName name="\l">[2]APTURN!$B$136</definedName>
    <definedName name="\m" localSheetId="11">#REF!</definedName>
    <definedName name="\m" localSheetId="7">#REF!</definedName>
    <definedName name="\m" localSheetId="9">#REF!</definedName>
    <definedName name="\m" localSheetId="13">#REF!</definedName>
    <definedName name="\m" localSheetId="12">#REF!</definedName>
    <definedName name="\m" localSheetId="8">#REF!</definedName>
    <definedName name="\m">#REF!</definedName>
    <definedName name="\n" localSheetId="11">[2]APTURN!$B$158</definedName>
    <definedName name="\n" localSheetId="7">[2]APTURN!$B$158</definedName>
    <definedName name="\n">[2]APTURN!$B$158</definedName>
    <definedName name="\p" localSheetId="11">'[1]AR Rec. (11)'!#REF!</definedName>
    <definedName name="\p" localSheetId="7">'[1]AR Rec. (11)'!#REF!</definedName>
    <definedName name="\p" localSheetId="9">'[1]AR Rec. (11)'!#REF!</definedName>
    <definedName name="\p" localSheetId="13">'[1]AR Rec. (11)'!#REF!</definedName>
    <definedName name="\p" localSheetId="12">'[1]AR Rec. (11)'!#REF!</definedName>
    <definedName name="\p" localSheetId="8">'[1]AR Rec. (11)'!#REF!</definedName>
    <definedName name="\p">'[1]AR Rec. (11)'!#REF!</definedName>
    <definedName name="\s" localSheetId="11">'[1]AR Rec. (11)'!#REF!</definedName>
    <definedName name="\s" localSheetId="7">'[1]AR Rec. (11)'!#REF!</definedName>
    <definedName name="\s" localSheetId="9">'[1]AR Rec. (11)'!#REF!</definedName>
    <definedName name="\s" localSheetId="13">'[1]AR Rec. (11)'!#REF!</definedName>
    <definedName name="\s" localSheetId="12">'[1]AR Rec. (11)'!#REF!</definedName>
    <definedName name="\s" localSheetId="8">'[1]AR Rec. (11)'!#REF!</definedName>
    <definedName name="\s">'[1]AR Rec. (11)'!#REF!</definedName>
    <definedName name="\t" localSheetId="11">[2]APTURN!$B$96</definedName>
    <definedName name="\t" localSheetId="7">[2]APTURN!$B$96</definedName>
    <definedName name="\t">[2]APTURN!$B$96</definedName>
    <definedName name="\v" localSheetId="11">[2]APTURN!$B$116</definedName>
    <definedName name="\v" localSheetId="7">[2]APTURN!$B$116</definedName>
    <definedName name="\v">[2]APTURN!$B$116</definedName>
    <definedName name="\w">#REF!</definedName>
    <definedName name="\x" localSheetId="11">[2]APTURN!$B$126</definedName>
    <definedName name="\x" localSheetId="7">[2]APTURN!$B$126</definedName>
    <definedName name="\x">[2]APTURN!$B$126</definedName>
    <definedName name="_____EKG0628">'[3]EKG Jun28'!$A$16:$N$484</definedName>
    <definedName name="_____EKG0630">'[3]EKG Jun30'!$A$16:$K$433</definedName>
    <definedName name="____EKG0628">'[3]EKG Jun28'!$A$16:$N$484</definedName>
    <definedName name="____EKG0630">'[3]EKG Jun30'!$A$16:$K$433</definedName>
    <definedName name="____LR2">[4]glptls1.RPT!$D$460:$K$752</definedName>
    <definedName name="___EKG0628">'[3]EKG Jun28'!$A$16:$N$484</definedName>
    <definedName name="___EKG0630">'[3]EKG Jun30'!$A$16:$K$433</definedName>
    <definedName name="___LR2">[4]glptls1.RPT!$D$460:$K$752</definedName>
    <definedName name="__123Graph_A" localSheetId="11" hidden="1">[2]INVTREND!$C$85:$C$106</definedName>
    <definedName name="__123Graph_A" localSheetId="7" hidden="1">[2]INVTREND!$C$85:$C$106</definedName>
    <definedName name="__123Graph_A" hidden="1">[2]INVTREND!$C$85:$C$106</definedName>
    <definedName name="__123Graph_AADDVAL" localSheetId="11" hidden="1">[5]Segment!#REF!</definedName>
    <definedName name="__123Graph_AADDVAL" localSheetId="7" hidden="1">[5]Segment!#REF!</definedName>
    <definedName name="__123Graph_AADDVAL" localSheetId="12" hidden="1">[5]Segment!#REF!</definedName>
    <definedName name="__123Graph_AADDVAL" localSheetId="8" hidden="1">[5]Segment!#REF!</definedName>
    <definedName name="__123Graph_AADDVAL" hidden="1">[5]Segment!#REF!</definedName>
    <definedName name="__123Graph_AASSET" localSheetId="11" hidden="1">[5]Segment!#REF!</definedName>
    <definedName name="__123Graph_AASSET" localSheetId="7" hidden="1">[5]Segment!#REF!</definedName>
    <definedName name="__123Graph_AASSET" localSheetId="12" hidden="1">[5]Segment!#REF!</definedName>
    <definedName name="__123Graph_AASSET" localSheetId="8" hidden="1">[5]Segment!#REF!</definedName>
    <definedName name="__123Graph_AASSET" hidden="1">[5]Segment!#REF!</definedName>
    <definedName name="__123Graph_ABASE" localSheetId="11" hidden="1">[5]Segment!#REF!</definedName>
    <definedName name="__123Graph_ABASE" localSheetId="7" hidden="1">[5]Segment!#REF!</definedName>
    <definedName name="__123Graph_ABASE" localSheetId="12" hidden="1">[5]Segment!#REF!</definedName>
    <definedName name="__123Graph_ABASE" localSheetId="8" hidden="1">[5]Segment!#REF!</definedName>
    <definedName name="__123Graph_ABASE" hidden="1">[5]Segment!#REF!</definedName>
    <definedName name="__123Graph_ACAP" localSheetId="11" hidden="1">[5]Segment!#REF!</definedName>
    <definedName name="__123Graph_ACAP" localSheetId="7" hidden="1">[5]Segment!#REF!</definedName>
    <definedName name="__123Graph_ACAP" localSheetId="12" hidden="1">[5]Segment!#REF!</definedName>
    <definedName name="__123Graph_ACAP" localSheetId="8" hidden="1">[5]Segment!#REF!</definedName>
    <definedName name="__123Graph_ACAP" hidden="1">[5]Segment!#REF!</definedName>
    <definedName name="__123Graph_ACAPITAL" localSheetId="11" hidden="1">[5]Segment!#REF!</definedName>
    <definedName name="__123Graph_ACAPITAL" localSheetId="7" hidden="1">[5]Segment!#REF!</definedName>
    <definedName name="__123Graph_ACAPITAL" localSheetId="12" hidden="1">[5]Segment!#REF!</definedName>
    <definedName name="__123Graph_ACAPITAL" localSheetId="8" hidden="1">[5]Segment!#REF!</definedName>
    <definedName name="__123Graph_ACAPITAL" hidden="1">[5]Segment!#REF!</definedName>
    <definedName name="__123Graph_ACASH" localSheetId="11" hidden="1">[5]Segment!#REF!</definedName>
    <definedName name="__123Graph_ACASH" localSheetId="7" hidden="1">[5]Segment!#REF!</definedName>
    <definedName name="__123Graph_ACASH" localSheetId="12" hidden="1">[5]Segment!#REF!</definedName>
    <definedName name="__123Graph_ACASH" localSheetId="8" hidden="1">[5]Segment!#REF!</definedName>
    <definedName name="__123Graph_ACASH" hidden="1">[5]Segment!#REF!</definedName>
    <definedName name="__123Graph_ACOGS" localSheetId="11" hidden="1">[5]Segment!#REF!</definedName>
    <definedName name="__123Graph_ACOGS" localSheetId="7" hidden="1">[5]Segment!#REF!</definedName>
    <definedName name="__123Graph_ACOGS" localSheetId="12" hidden="1">[5]Segment!#REF!</definedName>
    <definedName name="__123Graph_ACOGS" localSheetId="8" hidden="1">[5]Segment!#REF!</definedName>
    <definedName name="__123Graph_ACOGS" hidden="1">[5]Segment!#REF!</definedName>
    <definedName name="__123Graph_ADEBT" localSheetId="11" hidden="1">[5]Segment!#REF!</definedName>
    <definedName name="__123Graph_ADEBT" localSheetId="7" hidden="1">[5]Segment!#REF!</definedName>
    <definedName name="__123Graph_ADEBT" localSheetId="12" hidden="1">[5]Segment!#REF!</definedName>
    <definedName name="__123Graph_ADEBT" localSheetId="8" hidden="1">[5]Segment!#REF!</definedName>
    <definedName name="__123Graph_ADEBT" hidden="1">[5]Segment!#REF!</definedName>
    <definedName name="__123Graph_ADEBTCAP" localSheetId="11" hidden="1">[5]Segment!#REF!</definedName>
    <definedName name="__123Graph_ADEBTCAP" localSheetId="7" hidden="1">[5]Segment!#REF!</definedName>
    <definedName name="__123Graph_ADEBTCAP" localSheetId="12" hidden="1">[5]Segment!#REF!</definedName>
    <definedName name="__123Graph_ADEBTCAP" localSheetId="8" hidden="1">[5]Segment!#REF!</definedName>
    <definedName name="__123Graph_ADEBTCAP" hidden="1">[5]Segment!#REF!</definedName>
    <definedName name="__123Graph_AFIXED" localSheetId="11" hidden="1">[5]Segment!#REF!</definedName>
    <definedName name="__123Graph_AFIXED" localSheetId="7" hidden="1">[5]Segment!#REF!</definedName>
    <definedName name="__123Graph_AFIXED" localSheetId="12" hidden="1">[5]Segment!#REF!</definedName>
    <definedName name="__123Graph_AFIXED" localSheetId="8" hidden="1">[5]Segment!#REF!</definedName>
    <definedName name="__123Graph_AFIXED" hidden="1">[5]Segment!#REF!</definedName>
    <definedName name="__123Graph_AFIXEDTURN" localSheetId="11" hidden="1">[5]Segment!#REF!</definedName>
    <definedName name="__123Graph_AFIXEDTURN" localSheetId="7" hidden="1">[5]Segment!#REF!</definedName>
    <definedName name="__123Graph_AFIXEDTURN" localSheetId="12" hidden="1">[5]Segment!#REF!</definedName>
    <definedName name="__123Graph_AFIXEDTURN" localSheetId="8" hidden="1">[5]Segment!#REF!</definedName>
    <definedName name="__123Graph_AFIXEDTURN" hidden="1">[5]Segment!#REF!</definedName>
    <definedName name="__123Graph_AGRAPH2" localSheetId="11" hidden="1">[6]Menu!#REF!</definedName>
    <definedName name="__123Graph_AGRAPH2" localSheetId="7" hidden="1">[6]Menu!#REF!</definedName>
    <definedName name="__123Graph_AGRAPH2" localSheetId="12" hidden="1">[6]Menu!#REF!</definedName>
    <definedName name="__123Graph_AGRAPH2" localSheetId="8" hidden="1">[6]Menu!#REF!</definedName>
    <definedName name="__123Graph_AGRAPH2" hidden="1">[6]Menu!#REF!</definedName>
    <definedName name="__123Graph_AINV" localSheetId="11" hidden="1">[5]Segment!#REF!</definedName>
    <definedName name="__123Graph_AINV" localSheetId="7" hidden="1">[5]Segment!#REF!</definedName>
    <definedName name="__123Graph_AINV" localSheetId="12" hidden="1">[5]Segment!#REF!</definedName>
    <definedName name="__123Graph_AINV" localSheetId="8" hidden="1">[5]Segment!#REF!</definedName>
    <definedName name="__123Graph_AINV" hidden="1">[5]Segment!#REF!</definedName>
    <definedName name="__123Graph_AINVTURN" localSheetId="11" hidden="1">[5]Segment!#REF!</definedName>
    <definedName name="__123Graph_AINVTURN" localSheetId="7" hidden="1">[5]Segment!#REF!</definedName>
    <definedName name="__123Graph_AINVTURN" localSheetId="12" hidden="1">[5]Segment!#REF!</definedName>
    <definedName name="__123Graph_AINVTURN" localSheetId="8" hidden="1">[5]Segment!#REF!</definedName>
    <definedName name="__123Graph_AINVTURN" hidden="1">[5]Segment!#REF!</definedName>
    <definedName name="__123Graph_ALABOUR" localSheetId="11" hidden="1">[5]Segment!#REF!</definedName>
    <definedName name="__123Graph_ALABOUR" localSheetId="7" hidden="1">[5]Segment!#REF!</definedName>
    <definedName name="__123Graph_ALABOUR" localSheetId="12" hidden="1">[5]Segment!#REF!</definedName>
    <definedName name="__123Graph_ALABOUR" localSheetId="8" hidden="1">[5]Segment!#REF!</definedName>
    <definedName name="__123Graph_ALABOUR" hidden="1">[5]Segment!#REF!</definedName>
    <definedName name="__123Graph_AMARGIN" localSheetId="11" hidden="1">[5]Segment!#REF!</definedName>
    <definedName name="__123Graph_AMARGIN" localSheetId="7" hidden="1">[5]Segment!#REF!</definedName>
    <definedName name="__123Graph_AMARGIN" localSheetId="12" hidden="1">[5]Segment!#REF!</definedName>
    <definedName name="__123Graph_AMARGIN" localSheetId="8" hidden="1">[5]Segment!#REF!</definedName>
    <definedName name="__123Graph_AMARGIN" hidden="1">[5]Segment!#REF!</definedName>
    <definedName name="__123Graph_AMATLS" localSheetId="11" hidden="1">[5]Segment!#REF!</definedName>
    <definedName name="__123Graph_AMATLS" localSheetId="7" hidden="1">[5]Segment!#REF!</definedName>
    <definedName name="__123Graph_AMATLS" localSheetId="12" hidden="1">[5]Segment!#REF!</definedName>
    <definedName name="__123Graph_AMATLS" localSheetId="8" hidden="1">[5]Segment!#REF!</definedName>
    <definedName name="__123Graph_AMATLS" hidden="1">[5]Segment!#REF!</definedName>
    <definedName name="__123Graph_AMFG" localSheetId="11" hidden="1">[5]Segment!#REF!</definedName>
    <definedName name="__123Graph_AMFG" localSheetId="7" hidden="1">[5]Segment!#REF!</definedName>
    <definedName name="__123Graph_AMFG" localSheetId="12" hidden="1">[5]Segment!#REF!</definedName>
    <definedName name="__123Graph_AMFG" localSheetId="8" hidden="1">[5]Segment!#REF!</definedName>
    <definedName name="__123Graph_AMFG" hidden="1">[5]Segment!#REF!</definedName>
    <definedName name="__123Graph_AMFG1" localSheetId="11" hidden="1">[5]Segment!#REF!</definedName>
    <definedName name="__123Graph_AMFG1" localSheetId="7" hidden="1">[5]Segment!#REF!</definedName>
    <definedName name="__123Graph_AMFG1" localSheetId="12" hidden="1">[5]Segment!#REF!</definedName>
    <definedName name="__123Graph_AMFG1" localSheetId="8" hidden="1">[5]Segment!#REF!</definedName>
    <definedName name="__123Graph_AMFG1" hidden="1">[5]Segment!#REF!</definedName>
    <definedName name="__123Graph_ANETEARN" localSheetId="11" hidden="1">[5]Segment!#REF!</definedName>
    <definedName name="__123Graph_ANETEARN" localSheetId="7" hidden="1">[5]Segment!#REF!</definedName>
    <definedName name="__123Graph_ANETEARN" localSheetId="12" hidden="1">[5]Segment!#REF!</definedName>
    <definedName name="__123Graph_ANETEARN" localSheetId="8" hidden="1">[5]Segment!#REF!</definedName>
    <definedName name="__123Graph_ANETEARN" hidden="1">[5]Segment!#REF!</definedName>
    <definedName name="__123Graph_ANETINC" localSheetId="11" hidden="1">[5]Segment!#REF!</definedName>
    <definedName name="__123Graph_ANETINC" localSheetId="7" hidden="1">[5]Segment!#REF!</definedName>
    <definedName name="__123Graph_ANETINC" localSheetId="12" hidden="1">[5]Segment!#REF!</definedName>
    <definedName name="__123Graph_ANETINC" localSheetId="8" hidden="1">[5]Segment!#REF!</definedName>
    <definedName name="__123Graph_ANETINC" hidden="1">[5]Segment!#REF!</definedName>
    <definedName name="__123Graph_AOTHER" localSheetId="11" hidden="1">[5]Segment!#REF!</definedName>
    <definedName name="__123Graph_AOTHER" localSheetId="7" hidden="1">[5]Segment!#REF!</definedName>
    <definedName name="__123Graph_AOTHER" localSheetId="12" hidden="1">[5]Segment!#REF!</definedName>
    <definedName name="__123Graph_AOTHER" localSheetId="8" hidden="1">[5]Segment!#REF!</definedName>
    <definedName name="__123Graph_AOTHER" hidden="1">[5]Segment!#REF!</definedName>
    <definedName name="__123Graph_APAY" localSheetId="11" hidden="1">[5]Segment!#REF!</definedName>
    <definedName name="__123Graph_APAY" localSheetId="7" hidden="1">[5]Segment!#REF!</definedName>
    <definedName name="__123Graph_APAY" localSheetId="12" hidden="1">[5]Segment!#REF!</definedName>
    <definedName name="__123Graph_APAY" localSheetId="8" hidden="1">[5]Segment!#REF!</definedName>
    <definedName name="__123Graph_APAY" hidden="1">[5]Segment!#REF!</definedName>
    <definedName name="__123Graph_APRICE" localSheetId="11" hidden="1">#REF!</definedName>
    <definedName name="__123Graph_APRICE" localSheetId="7" hidden="1">#REF!</definedName>
    <definedName name="__123Graph_APRICE" localSheetId="12" hidden="1">#REF!</definedName>
    <definedName name="__123Graph_APRICE" localSheetId="8" hidden="1">#REF!</definedName>
    <definedName name="__123Graph_APRICE" hidden="1">#REF!</definedName>
    <definedName name="__123Graph_APROD" localSheetId="11" hidden="1">[5]Segment!#REF!</definedName>
    <definedName name="__123Graph_APROD" localSheetId="7" hidden="1">[5]Segment!#REF!</definedName>
    <definedName name="__123Graph_APROD" localSheetId="12" hidden="1">[5]Segment!#REF!</definedName>
    <definedName name="__123Graph_APROD" localSheetId="8" hidden="1">[5]Segment!#REF!</definedName>
    <definedName name="__123Graph_APROD" hidden="1">[5]Segment!#REF!</definedName>
    <definedName name="__123Graph_AROCE" localSheetId="11" hidden="1">[5]Segment!#REF!</definedName>
    <definedName name="__123Graph_AROCE" localSheetId="7" hidden="1">[5]Segment!#REF!</definedName>
    <definedName name="__123Graph_AROCE" localSheetId="12" hidden="1">[5]Segment!#REF!</definedName>
    <definedName name="__123Graph_AROCE" localSheetId="8" hidden="1">[5]Segment!#REF!</definedName>
    <definedName name="__123Graph_AROCE" hidden="1">[5]Segment!#REF!</definedName>
    <definedName name="__123Graph_ASTMENTHALPY" localSheetId="11" hidden="1">[7]Sheet1!#REF!</definedName>
    <definedName name="__123Graph_ASTMENTHALPY" localSheetId="7" hidden="1">[7]Sheet1!#REF!</definedName>
    <definedName name="__123Graph_ASTMENTHALPY" localSheetId="12" hidden="1">[7]Sheet1!#REF!</definedName>
    <definedName name="__123Graph_ASTMENTHALPY" localSheetId="8" hidden="1">[7]Sheet1!#REF!</definedName>
    <definedName name="__123Graph_ASTMENTHALPY" hidden="1">[7]Sheet1!#REF!</definedName>
    <definedName name="__123Graph_AWC" localSheetId="11" hidden="1">[5]Segment!#REF!</definedName>
    <definedName name="__123Graph_AWC" localSheetId="7" hidden="1">[5]Segment!#REF!</definedName>
    <definedName name="__123Graph_AWC" localSheetId="12" hidden="1">[5]Segment!#REF!</definedName>
    <definedName name="__123Graph_AWC" localSheetId="8" hidden="1">[5]Segment!#REF!</definedName>
    <definedName name="__123Graph_AWC" hidden="1">[5]Segment!#REF!</definedName>
    <definedName name="__123Graph_B" localSheetId="11" hidden="1">[2]INVTREND!$D$85:$D$106</definedName>
    <definedName name="__123Graph_B" localSheetId="7" hidden="1">[2]INVTREND!$D$85:$D$106</definedName>
    <definedName name="__123Graph_B" hidden="1">[2]INVTREND!$D$85:$D$106</definedName>
    <definedName name="__123Graph_BCURRENT" localSheetId="11" hidden="1">[8]CPD!#REF!</definedName>
    <definedName name="__123Graph_BCURRENT" localSheetId="7" hidden="1">[8]CPD!#REF!</definedName>
    <definedName name="__123Graph_BCURRENT" localSheetId="12" hidden="1">[8]CPD!#REF!</definedName>
    <definedName name="__123Graph_BCURRENT" localSheetId="8" hidden="1">[8]CPD!#REF!</definedName>
    <definedName name="__123Graph_BCURRENT" hidden="1">[8]CPD!#REF!</definedName>
    <definedName name="__123Graph_BMFG1" localSheetId="11" hidden="1">[5]Segment!#REF!</definedName>
    <definedName name="__123Graph_BMFG1" localSheetId="7" hidden="1">[5]Segment!#REF!</definedName>
    <definedName name="__123Graph_BMFG1" localSheetId="12" hidden="1">[5]Segment!#REF!</definedName>
    <definedName name="__123Graph_BMFG1" localSheetId="8" hidden="1">[5]Segment!#REF!</definedName>
    <definedName name="__123Graph_BMFG1" hidden="1">[5]Segment!#REF!</definedName>
    <definedName name="__123Graph_BPRICE" localSheetId="11" hidden="1">#REF!</definedName>
    <definedName name="__123Graph_BPRICE" localSheetId="7" hidden="1">#REF!</definedName>
    <definedName name="__123Graph_BPRICE" localSheetId="12" hidden="1">#REF!</definedName>
    <definedName name="__123Graph_BPRICE" localSheetId="8" hidden="1">#REF!</definedName>
    <definedName name="__123Graph_BPRICE" hidden="1">#REF!</definedName>
    <definedName name="__123Graph_C" localSheetId="11" hidden="1">[2]INVTREND!$E$85:$E$106</definedName>
    <definedName name="__123Graph_C" localSheetId="7" hidden="1">[2]INVTREND!$E$85:$E$106</definedName>
    <definedName name="__123Graph_C" hidden="1">[2]INVTREND!$E$85:$E$106</definedName>
    <definedName name="__123Graph_CCURRENT" localSheetId="11" hidden="1">[9]CPD!#REF!</definedName>
    <definedName name="__123Graph_CCURRENT" localSheetId="7" hidden="1">[9]CPD!#REF!</definedName>
    <definedName name="__123Graph_CCURRENT" localSheetId="12" hidden="1">[9]CPD!#REF!</definedName>
    <definedName name="__123Graph_CCURRENT" localSheetId="8" hidden="1">[9]CPD!#REF!</definedName>
    <definedName name="__123Graph_CCURRENT" hidden="1">[9]CPD!#REF!</definedName>
    <definedName name="__123Graph_COPGRAPH" localSheetId="11" hidden="1">#REF!</definedName>
    <definedName name="__123Graph_COPGRAPH" localSheetId="7" hidden="1">#REF!</definedName>
    <definedName name="__123Graph_COPGRAPH" localSheetId="12" hidden="1">#REF!</definedName>
    <definedName name="__123Graph_COPGRAPH" localSheetId="8" hidden="1">#REF!</definedName>
    <definedName name="__123Graph_COPGRAPH" hidden="1">#REF!</definedName>
    <definedName name="__123Graph_DCURRENT" localSheetId="11" hidden="1">[8]CPD!#REF!</definedName>
    <definedName name="__123Graph_DCURRENT" localSheetId="7" hidden="1">[8]CPD!#REF!</definedName>
    <definedName name="__123Graph_DCURRENT" localSheetId="12" hidden="1">[8]CPD!#REF!</definedName>
    <definedName name="__123Graph_DCURRENT" localSheetId="8" hidden="1">[8]CPD!#REF!</definedName>
    <definedName name="__123Graph_DCURRENT" hidden="1">[8]CPD!#REF!</definedName>
    <definedName name="__123Graph_DOPGRAPH" localSheetId="11" hidden="1">#REF!</definedName>
    <definedName name="__123Graph_DOPGRAPH" localSheetId="7" hidden="1">#REF!</definedName>
    <definedName name="__123Graph_DOPGRAPH" localSheetId="12" hidden="1">#REF!</definedName>
    <definedName name="__123Graph_DOPGRAPH" localSheetId="8" hidden="1">#REF!</definedName>
    <definedName name="__123Graph_DOPGRAPH" hidden="1">#REF!</definedName>
    <definedName name="__123Graph_DPVOPGRAPH" localSheetId="11" hidden="1">#REF!</definedName>
    <definedName name="__123Graph_DPVOPGRAPH" localSheetId="7" hidden="1">#REF!</definedName>
    <definedName name="__123Graph_DPVOPGRAPH" localSheetId="12" hidden="1">#REF!</definedName>
    <definedName name="__123Graph_DPVOPGRAPH" localSheetId="8" hidden="1">#REF!</definedName>
    <definedName name="__123Graph_DPVOPGRAPH" hidden="1">#REF!</definedName>
    <definedName name="__123Graph_DVARFIXGRAPH" localSheetId="11" hidden="1">#REF!</definedName>
    <definedName name="__123Graph_DVARFIXGRAPH" localSheetId="7" hidden="1">#REF!</definedName>
    <definedName name="__123Graph_DVARFIXGRAPH" localSheetId="12" hidden="1">#REF!</definedName>
    <definedName name="__123Graph_DVARFIXGRAPH" localSheetId="8" hidden="1">#REF!</definedName>
    <definedName name="__123Graph_DVARFIXGRAPH" hidden="1">#REF!</definedName>
    <definedName name="__123Graph_E" localSheetId="11" hidden="1">'[10]AR Aging'!#REF!</definedName>
    <definedName name="__123Graph_E" localSheetId="7" hidden="1">'[10]AR Aging'!#REF!</definedName>
    <definedName name="__123Graph_E" localSheetId="9" hidden="1">'[10]AR Aging'!#REF!</definedName>
    <definedName name="__123Graph_E" localSheetId="13" hidden="1">'[10]AR Aging'!#REF!</definedName>
    <definedName name="__123Graph_E" localSheetId="12" hidden="1">'[10]AR Aging'!#REF!</definedName>
    <definedName name="__123Graph_E" localSheetId="8" hidden="1">'[10]AR Aging'!#REF!</definedName>
    <definedName name="__123Graph_E" hidden="1">'[10]AR Aging'!#REF!</definedName>
    <definedName name="__123Graph_EARAGE2.PIC" localSheetId="11" hidden="1">'[10]AR Aging'!#REF!</definedName>
    <definedName name="__123Graph_EARAGE2.PIC" localSheetId="7" hidden="1">'[10]AR Aging'!#REF!</definedName>
    <definedName name="__123Graph_EARAGE2.PIC" localSheetId="9" hidden="1">'[10]AR Aging'!#REF!</definedName>
    <definedName name="__123Graph_EARAGE2.PIC" localSheetId="13" hidden="1">'[10]AR Aging'!#REF!</definedName>
    <definedName name="__123Graph_EARAGE2.PIC" localSheetId="12" hidden="1">'[10]AR Aging'!#REF!</definedName>
    <definedName name="__123Graph_EARAGE2.PIC" localSheetId="8" hidden="1">'[10]AR Aging'!#REF!</definedName>
    <definedName name="__123Graph_EARAGE2.PIC" hidden="1">'[10]AR Aging'!#REF!</definedName>
    <definedName name="__123Graph_ECAPGRAPH" localSheetId="11" hidden="1">#REF!</definedName>
    <definedName name="__123Graph_ECAPGRAPH" localSheetId="7" hidden="1">#REF!</definedName>
    <definedName name="__123Graph_ECAPGRAPH" localSheetId="12" hidden="1">#REF!</definedName>
    <definedName name="__123Graph_ECAPGRAPH" localSheetId="8" hidden="1">#REF!</definedName>
    <definedName name="__123Graph_ECAPGRAPH" hidden="1">#REF!</definedName>
    <definedName name="__123Graph_ECURRENT" localSheetId="11" hidden="1">[8]CPD!#REF!</definedName>
    <definedName name="__123Graph_ECURRENT" localSheetId="7" hidden="1">[8]CPD!#REF!</definedName>
    <definedName name="__123Graph_ECURRENT" localSheetId="12" hidden="1">[8]CPD!#REF!</definedName>
    <definedName name="__123Graph_ECURRENT" localSheetId="8" hidden="1">[8]CPD!#REF!</definedName>
    <definedName name="__123Graph_ECURRENT" hidden="1">[8]CPD!#REF!</definedName>
    <definedName name="__123Graph_EDEBTPRICE" localSheetId="11" hidden="1">#REF!</definedName>
    <definedName name="__123Graph_EDEBTPRICE" localSheetId="7" hidden="1">#REF!</definedName>
    <definedName name="__123Graph_EDEBTPRICE" localSheetId="12" hidden="1">#REF!</definedName>
    <definedName name="__123Graph_EDEBTPRICE" localSheetId="8" hidden="1">#REF!</definedName>
    <definedName name="__123Graph_EDEBTPRICE" hidden="1">#REF!</definedName>
    <definedName name="__123Graph_EFUELPRICE" localSheetId="11" hidden="1">#REF!</definedName>
    <definedName name="__123Graph_EFUELPRICE" localSheetId="7" hidden="1">#REF!</definedName>
    <definedName name="__123Graph_EFUELPRICE" localSheetId="12" hidden="1">#REF!</definedName>
    <definedName name="__123Graph_EFUELPRICE" localSheetId="8" hidden="1">#REF!</definedName>
    <definedName name="__123Graph_EFUELPRICE" hidden="1">#REF!</definedName>
    <definedName name="__123Graph_EOPGRAPH" localSheetId="11" hidden="1">#REF!</definedName>
    <definedName name="__123Graph_EOPGRAPH" localSheetId="7" hidden="1">#REF!</definedName>
    <definedName name="__123Graph_EOPGRAPH" localSheetId="12" hidden="1">#REF!</definedName>
    <definedName name="__123Graph_EOPGRAPH" localSheetId="8" hidden="1">#REF!</definedName>
    <definedName name="__123Graph_EOPGRAPH" hidden="1">#REF!</definedName>
    <definedName name="__123Graph_EPVOPGRAPH" localSheetId="11" hidden="1">#REF!</definedName>
    <definedName name="__123Graph_EPVOPGRAPH" localSheetId="7" hidden="1">#REF!</definedName>
    <definedName name="__123Graph_EPVOPGRAPH" localSheetId="12" hidden="1">#REF!</definedName>
    <definedName name="__123Graph_EPVOPGRAPH" localSheetId="8" hidden="1">#REF!</definedName>
    <definedName name="__123Graph_EPVOPGRAPH" hidden="1">#REF!</definedName>
    <definedName name="__123Graph_EVARFIXGRAPH" localSheetId="11" hidden="1">#REF!</definedName>
    <definedName name="__123Graph_EVARFIXGRAPH" localSheetId="7" hidden="1">#REF!</definedName>
    <definedName name="__123Graph_EVARFIXGRAPH" localSheetId="12" hidden="1">#REF!</definedName>
    <definedName name="__123Graph_EVARFIXGRAPH" localSheetId="8" hidden="1">#REF!</definedName>
    <definedName name="__123Graph_EVARFIXGRAPH" hidden="1">#REF!</definedName>
    <definedName name="__123Graph_F" hidden="1">[11]PPTO20002!$E$543:$E$564</definedName>
    <definedName name="__123Graph_FCAPGRAPH" localSheetId="11" hidden="1">#REF!</definedName>
    <definedName name="__123Graph_FCAPGRAPH" localSheetId="7" hidden="1">#REF!</definedName>
    <definedName name="__123Graph_FCAPGRAPH" localSheetId="12" hidden="1">#REF!</definedName>
    <definedName name="__123Graph_FCAPGRAPH" localSheetId="8" hidden="1">#REF!</definedName>
    <definedName name="__123Graph_FCAPGRAPH" hidden="1">#REF!</definedName>
    <definedName name="__123Graph_FCURRENT" localSheetId="11" hidden="1">[8]CPD!#REF!</definedName>
    <definedName name="__123Graph_FCURRENT" localSheetId="7" hidden="1">[8]CPD!#REF!</definedName>
    <definedName name="__123Graph_FCURRENT" localSheetId="12" hidden="1">[8]CPD!#REF!</definedName>
    <definedName name="__123Graph_FCURRENT" localSheetId="8" hidden="1">[8]CPD!#REF!</definedName>
    <definedName name="__123Graph_FCURRENT" hidden="1">[8]CPD!#REF!</definedName>
    <definedName name="__123Graph_FDEBTPRICE" localSheetId="11" hidden="1">#REF!</definedName>
    <definedName name="__123Graph_FDEBTPRICE" localSheetId="7" hidden="1">#REF!</definedName>
    <definedName name="__123Graph_FDEBTPRICE" localSheetId="12" hidden="1">#REF!</definedName>
    <definedName name="__123Graph_FDEBTPRICE" localSheetId="8" hidden="1">#REF!</definedName>
    <definedName name="__123Graph_FDEBTPRICE" hidden="1">#REF!</definedName>
    <definedName name="__123Graph_FFUELPRICE" localSheetId="11" hidden="1">#REF!</definedName>
    <definedName name="__123Graph_FFUELPRICE" localSheetId="7" hidden="1">#REF!</definedName>
    <definedName name="__123Graph_FFUELPRICE" localSheetId="12" hidden="1">#REF!</definedName>
    <definedName name="__123Graph_FFUELPRICE" localSheetId="8" hidden="1">#REF!</definedName>
    <definedName name="__123Graph_FFUELPRICE" hidden="1">#REF!</definedName>
    <definedName name="__123Graph_FOPGRAPH" localSheetId="11" hidden="1">#REF!</definedName>
    <definedName name="__123Graph_FOPGRAPH" localSheetId="7" hidden="1">#REF!</definedName>
    <definedName name="__123Graph_FOPGRAPH" localSheetId="12" hidden="1">#REF!</definedName>
    <definedName name="__123Graph_FOPGRAPH" localSheetId="8" hidden="1">#REF!</definedName>
    <definedName name="__123Graph_FOPGRAPH" hidden="1">#REF!</definedName>
    <definedName name="__123Graph_FPVOPGRAPH" localSheetId="11" hidden="1">#REF!</definedName>
    <definedName name="__123Graph_FPVOPGRAPH" localSheetId="7" hidden="1">#REF!</definedName>
    <definedName name="__123Graph_FPVOPGRAPH" localSheetId="12" hidden="1">#REF!</definedName>
    <definedName name="__123Graph_FPVOPGRAPH" localSheetId="8" hidden="1">#REF!</definedName>
    <definedName name="__123Graph_FPVOPGRAPH" hidden="1">#REF!</definedName>
    <definedName name="__123Graph_FVARFIXGRAPH" localSheetId="11" hidden="1">#REF!</definedName>
    <definedName name="__123Graph_FVARFIXGRAPH" localSheetId="7" hidden="1">#REF!</definedName>
    <definedName name="__123Graph_FVARFIXGRAPH" localSheetId="12" hidden="1">#REF!</definedName>
    <definedName name="__123Graph_FVARFIXGRAPH" localSheetId="8" hidden="1">#REF!</definedName>
    <definedName name="__123Graph_FVARFIXGRAPH" hidden="1">#REF!</definedName>
    <definedName name="__123Graph_LBL_E" localSheetId="11" hidden="1">'[10]AR Aging'!#REF!</definedName>
    <definedName name="__123Graph_LBL_E" localSheetId="7" hidden="1">'[10]AR Aging'!#REF!</definedName>
    <definedName name="__123Graph_LBL_E" localSheetId="9" hidden="1">'[10]AR Aging'!#REF!</definedName>
    <definedName name="__123Graph_LBL_E" localSheetId="13" hidden="1">'[10]AR Aging'!#REF!</definedName>
    <definedName name="__123Graph_LBL_E" localSheetId="12" hidden="1">'[10]AR Aging'!#REF!</definedName>
    <definedName name="__123Graph_LBL_E" localSheetId="8" hidden="1">'[10]AR Aging'!#REF!</definedName>
    <definedName name="__123Graph_LBL_E" hidden="1">'[10]AR Aging'!#REF!</definedName>
    <definedName name="__123Graph_LBL_EARAGE2.PIC" localSheetId="11" hidden="1">'[10]AR Aging'!#REF!</definedName>
    <definedName name="__123Graph_LBL_EARAGE2.PIC" localSheetId="7" hidden="1">'[10]AR Aging'!#REF!</definedName>
    <definedName name="__123Graph_LBL_EARAGE2.PIC" localSheetId="9" hidden="1">'[10]AR Aging'!#REF!</definedName>
    <definedName name="__123Graph_LBL_EARAGE2.PIC" localSheetId="13" hidden="1">'[10]AR Aging'!#REF!</definedName>
    <definedName name="__123Graph_LBL_EARAGE2.PIC" localSheetId="12" hidden="1">'[10]AR Aging'!#REF!</definedName>
    <definedName name="__123Graph_LBL_EARAGE2.PIC" localSheetId="8" hidden="1">'[10]AR Aging'!#REF!</definedName>
    <definedName name="__123Graph_LBL_EARAGE2.PIC" hidden="1">'[10]AR Aging'!#REF!</definedName>
    <definedName name="__123Graph_X" localSheetId="11" hidden="1">[2]INVTREND!$B$85:$B$106</definedName>
    <definedName name="__123Graph_X" localSheetId="7" hidden="1">[2]INVTREND!$B$85:$B$106</definedName>
    <definedName name="__123Graph_X" hidden="1">[2]INVTREND!$B$85:$B$106</definedName>
    <definedName name="__123Graph_XOPGRAPH" localSheetId="11" hidden="1">[12]Assumptions!#REF!</definedName>
    <definedName name="__123Graph_XOPGRAPH" localSheetId="7" hidden="1">[12]Assumptions!#REF!</definedName>
    <definedName name="__123Graph_XOPGRAPH" localSheetId="12" hidden="1">[12]Assumptions!#REF!</definedName>
    <definedName name="__123Graph_XOPGRAPH" localSheetId="8" hidden="1">[12]Assumptions!#REF!</definedName>
    <definedName name="__123Graph_XOPGRAPH" hidden="1">[12]Assumptions!#REF!</definedName>
    <definedName name="__123Graph_XPRICE" localSheetId="11" hidden="1">#REF!</definedName>
    <definedName name="__123Graph_XPRICE" localSheetId="7" hidden="1">#REF!</definedName>
    <definedName name="__123Graph_XPRICE" localSheetId="12" hidden="1">#REF!</definedName>
    <definedName name="__123Graph_XPRICE" localSheetId="8" hidden="1">#REF!</definedName>
    <definedName name="__123Graph_XPRICE" hidden="1">#REF!</definedName>
    <definedName name="__123Graph_XPVOPGRAPH" localSheetId="11" hidden="1">[12]Assumptions!#REF!</definedName>
    <definedName name="__123Graph_XPVOPGRAPH" localSheetId="7" hidden="1">[12]Assumptions!#REF!</definedName>
    <definedName name="__123Graph_XPVOPGRAPH" localSheetId="12" hidden="1">[12]Assumptions!#REF!</definedName>
    <definedName name="__123Graph_XPVOPGRAPH" localSheetId="8" hidden="1">[12]Assumptions!#REF!</definedName>
    <definedName name="__123Graph_XPVOPGRAPH" hidden="1">[12]Assumptions!#REF!</definedName>
    <definedName name="__EKG0628">'[3]EKG Jun28'!$A$16:$N$484</definedName>
    <definedName name="__EKG0630">'[3]EKG Jun30'!$A$16:$K$433</definedName>
    <definedName name="__FDS_HYPERLINK_TOGGLE_STATE__" hidden="1">"ON"</definedName>
    <definedName name="__IntlFixup" hidden="1">TRUE</definedName>
    <definedName name="__LR2">[4]glptls1.RPT!$D$460:$K$752</definedName>
    <definedName name="__NPL1998" localSheetId="11">#REF!</definedName>
    <definedName name="__NPL1998" localSheetId="7">#REF!</definedName>
    <definedName name="__NPL1998" localSheetId="12">#REF!</definedName>
    <definedName name="__NPL1998" localSheetId="8">#REF!</definedName>
    <definedName name="__NPL1998">#REF!</definedName>
    <definedName name="__NPL1999" localSheetId="11">#REF!</definedName>
    <definedName name="__NPL1999" localSheetId="7">#REF!</definedName>
    <definedName name="__NPL1999" localSheetId="12">#REF!</definedName>
    <definedName name="__NPL1999" localSheetId="8">#REF!</definedName>
    <definedName name="__NPL1999">#REF!</definedName>
    <definedName name="__NPL2000" localSheetId="11">#REF!</definedName>
    <definedName name="__NPL2000" localSheetId="7">#REF!</definedName>
    <definedName name="__NPL2000" localSheetId="12">#REF!</definedName>
    <definedName name="__NPL2000" localSheetId="8">#REF!</definedName>
    <definedName name="__NPL2000">#REF!</definedName>
    <definedName name="__NPL2001" localSheetId="11">#REF!</definedName>
    <definedName name="__NPL2001" localSheetId="7">#REF!</definedName>
    <definedName name="__NPL2001" localSheetId="12">#REF!</definedName>
    <definedName name="__NPL2001" localSheetId="8">#REF!</definedName>
    <definedName name="__NPL2001">#REF!</definedName>
    <definedName name="__NPL2002" localSheetId="11">#REF!</definedName>
    <definedName name="__NPL2002" localSheetId="7">#REF!</definedName>
    <definedName name="__NPL2002" localSheetId="12">#REF!</definedName>
    <definedName name="__NPL2002" localSheetId="8">#REF!</definedName>
    <definedName name="__NPL2002">#REF!</definedName>
    <definedName name="_1">#REF!</definedName>
    <definedName name="_1__123Graph_ACHART_15" hidden="1">[13]USGC!$B$34:$B$53</definedName>
    <definedName name="_1_1998">#N/A</definedName>
    <definedName name="_10__123Graph_XCHART_15" hidden="1">[13]USGC!$A$34:$A$53</definedName>
    <definedName name="_101_Plant_in_service">#REF!</definedName>
    <definedName name="_102_Plant_purchased_or_sold">#REF!</definedName>
    <definedName name="_103_Experimental_plant_unclassified">#REF!</definedName>
    <definedName name="_104_Plant_leased_to_others">#REF!</definedName>
    <definedName name="_106_Completed_construction_not_classified">#REF!</definedName>
    <definedName name="_11so_OpResLostOppCC" localSheetId="11">[14]OpResLostOppCostCredits!#REF!</definedName>
    <definedName name="_11so_OpResLostOppCC" localSheetId="7">[14]OpResLostOppCostCredits!#REF!</definedName>
    <definedName name="_11so_OpResLostOppCC" localSheetId="12">[14]OpResLostOppCostCredits!#REF!</definedName>
    <definedName name="_11so_OpResLostOppCC" localSheetId="8">[14]OpResLostOppCostCredits!#REF!</definedName>
    <definedName name="_11so_OpResLostOppCC">[14]OpResLostOppCostCredits!#REF!</definedName>
    <definedName name="_1998">#N/A</definedName>
    <definedName name="_1999">#N/A</definedName>
    <definedName name="_2">#REF!</definedName>
    <definedName name="_2__123Graph_AA_R" localSheetId="11" hidden="1">[5]Segment!#REF!</definedName>
    <definedName name="_2__123Graph_AA_R" localSheetId="7" hidden="1">[5]Segment!#REF!</definedName>
    <definedName name="_2__123Graph_AA_R" localSheetId="12" hidden="1">[5]Segment!#REF!</definedName>
    <definedName name="_2__123Graph_AA_R" localSheetId="8" hidden="1">[5]Segment!#REF!</definedName>
    <definedName name="_2__123Graph_AA_R" hidden="1">[5]Segment!#REF!</definedName>
    <definedName name="_2__123Graph_BCHART_10" hidden="1">[13]USGC!$L$34:$L$53</definedName>
    <definedName name="_2_1999">#N/A</definedName>
    <definedName name="_2000">#N/A</definedName>
    <definedName name="_2001">#N/A</definedName>
    <definedName name="_2002">#N/A</definedName>
    <definedName name="_3">#REF!</definedName>
    <definedName name="_3__123Graph_BCHART_13" hidden="1">[13]USGC!$R$34:$R$53</definedName>
    <definedName name="_3_2000">#N/A</definedName>
    <definedName name="_4__123Graph_AA_RTURN" localSheetId="11" hidden="1">[5]Segment!#REF!</definedName>
    <definedName name="_4__123Graph_AA_RTURN" localSheetId="7" hidden="1">[5]Segment!#REF!</definedName>
    <definedName name="_4__123Graph_AA_RTURN" localSheetId="12" hidden="1">[5]Segment!#REF!</definedName>
    <definedName name="_4__123Graph_AA_RTURN" localSheetId="8" hidden="1">[5]Segment!#REF!</definedName>
    <definedName name="_4__123Graph_AA_RTURN" hidden="1">[5]Segment!#REF!</definedName>
    <definedName name="_4__123Graph_BCHART_15" hidden="1">[13]USGC!$C$34:$C$53</definedName>
    <definedName name="_4_2001">#N/A</definedName>
    <definedName name="_5__123Graph_CCHART_10" hidden="1">[13]USGC!$F$34:$F$53</definedName>
    <definedName name="_5_2002">#N/A</definedName>
    <definedName name="_6__123Graph_ACOGS_SALES" localSheetId="11" hidden="1">[5]Segment!#REF!</definedName>
    <definedName name="_6__123Graph_ACOGS_SALES" localSheetId="7" hidden="1">[5]Segment!#REF!</definedName>
    <definedName name="_6__123Graph_ACOGS_SALES" localSheetId="12" hidden="1">[5]Segment!#REF!</definedName>
    <definedName name="_6__123Graph_ACOGS_SALES" localSheetId="8" hidden="1">[5]Segment!#REF!</definedName>
    <definedName name="_6__123Graph_ACOGS_SALES" hidden="1">[5]Segment!#REF!</definedName>
    <definedName name="_6__123Graph_CCHART_13" hidden="1">[13]USGC!$O$34:$O$53</definedName>
    <definedName name="_7__123Graph_CCHART_15" hidden="1">[13]USGC!$D$34:$D$53</definedName>
    <definedName name="_8__123Graph_AWC_SALES" localSheetId="11" hidden="1">[5]Segment!#REF!</definedName>
    <definedName name="_8__123Graph_AWC_SALES" localSheetId="7" hidden="1">[5]Segment!#REF!</definedName>
    <definedName name="_8__123Graph_AWC_SALES" localSheetId="12" hidden="1">[5]Segment!#REF!</definedName>
    <definedName name="_8__123Graph_AWC_SALES" localSheetId="8" hidden="1">[5]Segment!#REF!</definedName>
    <definedName name="_8__123Graph_AWC_SALES" hidden="1">[5]Segment!#REF!</definedName>
    <definedName name="_8__123Graph_XCHART_10" hidden="1">[13]USGC!$A$34:$A$53</definedName>
    <definedName name="_9__123Graph_XCHART_13" hidden="1">[13]USGC!$A$34:$A$53</definedName>
    <definedName name="_Apr1" localSheetId="11">#REF!</definedName>
    <definedName name="_Apr1" localSheetId="7">#REF!</definedName>
    <definedName name="_Apr1" localSheetId="12">#REF!</definedName>
    <definedName name="_Apr1" localSheetId="8">#REF!</definedName>
    <definedName name="_Apr1">#REF!</definedName>
    <definedName name="_ATPRegress_Range1" localSheetId="11" hidden="1">'[15]ST Corrections'!#REF!</definedName>
    <definedName name="_ATPRegress_Range1" localSheetId="7" hidden="1">'[15]ST Corrections'!#REF!</definedName>
    <definedName name="_ATPRegress_Range1" localSheetId="12" hidden="1">'[15]ST Corrections'!#REF!</definedName>
    <definedName name="_ATPRegress_Range1" localSheetId="8" hidden="1">'[15]ST Corrections'!#REF!</definedName>
    <definedName name="_ATPRegress_Range1" hidden="1">'[15]ST Corrections'!#REF!</definedName>
    <definedName name="_ATPRegress_Range2" localSheetId="11" hidden="1">'[15]ST Corrections'!#REF!</definedName>
    <definedName name="_ATPRegress_Range2" localSheetId="7" hidden="1">'[15]ST Corrections'!#REF!</definedName>
    <definedName name="_ATPRegress_Range2" localSheetId="12" hidden="1">'[15]ST Corrections'!#REF!</definedName>
    <definedName name="_ATPRegress_Range2" localSheetId="8" hidden="1">'[15]ST Corrections'!#REF!</definedName>
    <definedName name="_ATPRegress_Range2" hidden="1">'[15]ST Corrections'!#REF!</definedName>
    <definedName name="_ATPRegress_Range3" localSheetId="11" hidden="1">'[15]ST Corrections'!#REF!</definedName>
    <definedName name="_ATPRegress_Range3" localSheetId="7" hidden="1">'[15]ST Corrections'!#REF!</definedName>
    <definedName name="_ATPRegress_Range3" localSheetId="12" hidden="1">'[15]ST Corrections'!#REF!</definedName>
    <definedName name="_ATPRegress_Range3" localSheetId="8" hidden="1">'[15]ST Corrections'!#REF!</definedName>
    <definedName name="_ATPRegress_Range3" hidden="1">'[15]ST Corrections'!#REF!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7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2047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256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1818c49d38de4d298a8199e319a4caaf.edm" hidden="1">#REF!</definedName>
    <definedName name="_bdm.1D5CD872E38F4A0F82DD38C4BE0F052D.edm" localSheetId="11" hidden="1">#REF!</definedName>
    <definedName name="_bdm.1D5CD872E38F4A0F82DD38C4BE0F052D.edm" localSheetId="7" hidden="1">#REF!</definedName>
    <definedName name="_bdm.1D5CD872E38F4A0F82DD38C4BE0F052D.edm" localSheetId="12" hidden="1">#REF!</definedName>
    <definedName name="_bdm.1D5CD872E38F4A0F82DD38C4BE0F052D.edm" localSheetId="8" hidden="1">#REF!</definedName>
    <definedName name="_bdm.1D5CD872E38F4A0F82DD38C4BE0F052D.edm" hidden="1">#REF!</definedName>
    <definedName name="_bdm.1DD42BE8A3654C3788EFAA01E17A511E.edm" localSheetId="11" hidden="1">#REF!</definedName>
    <definedName name="_bdm.1DD42BE8A3654C3788EFAA01E17A511E.edm" localSheetId="7" hidden="1">#REF!</definedName>
    <definedName name="_bdm.1DD42BE8A3654C3788EFAA01E17A511E.edm" localSheetId="12" hidden="1">#REF!</definedName>
    <definedName name="_bdm.1DD42BE8A3654C3788EFAA01E17A511E.edm" localSheetId="8" hidden="1">#REF!</definedName>
    <definedName name="_bdm.1DD42BE8A3654C3788EFAA01E17A511E.edm" hidden="1">#REF!</definedName>
    <definedName name="_bdm.2270121F1A8B48B5BF06BB7B22222FBB.edm" localSheetId="11" hidden="1">#REF!</definedName>
    <definedName name="_bdm.2270121F1A8B48B5BF06BB7B22222FBB.edm" localSheetId="7" hidden="1">#REF!</definedName>
    <definedName name="_bdm.2270121F1A8B48B5BF06BB7B22222FBB.edm" localSheetId="12" hidden="1">#REF!</definedName>
    <definedName name="_bdm.2270121F1A8B48B5BF06BB7B22222FBB.edm" localSheetId="8" hidden="1">#REF!</definedName>
    <definedName name="_bdm.2270121F1A8B48B5BF06BB7B22222FBB.edm" hidden="1">#REF!</definedName>
    <definedName name="_bdm.236748EDED7F49FF9D8C8341C398889E.edm" hidden="1">#REF!</definedName>
    <definedName name="_bdm.453A552F4B4945748B93DD53A2D37933.edm" localSheetId="11" hidden="1">#REF!</definedName>
    <definedName name="_bdm.453A552F4B4945748B93DD53A2D37933.edm" localSheetId="7" hidden="1">#REF!</definedName>
    <definedName name="_bdm.453A552F4B4945748B93DD53A2D37933.edm" localSheetId="12" hidden="1">#REF!</definedName>
    <definedName name="_bdm.453A552F4B4945748B93DD53A2D37933.edm" localSheetId="8" hidden="1">#REF!</definedName>
    <definedName name="_bdm.453A552F4B4945748B93DD53A2D37933.edm" hidden="1">#REF!</definedName>
    <definedName name="_bdm.50e9a899efa54cf48b58940c86d0807b.edm" hidden="1">#REF!</definedName>
    <definedName name="_bdm.5E257F8C73BC4649AC55843A84F380C2.edm" localSheetId="11" hidden="1">#REF!</definedName>
    <definedName name="_bdm.5E257F8C73BC4649AC55843A84F380C2.edm" localSheetId="7" hidden="1">#REF!</definedName>
    <definedName name="_bdm.5E257F8C73BC4649AC55843A84F380C2.edm" localSheetId="12" hidden="1">#REF!</definedName>
    <definedName name="_bdm.5E257F8C73BC4649AC55843A84F380C2.edm" localSheetId="8" hidden="1">#REF!</definedName>
    <definedName name="_bdm.5E257F8C73BC4649AC55843A84F380C2.edm" hidden="1">#REF!</definedName>
    <definedName name="_bdm.6353F2ECCE5D4DDBA4EC1810100999B5.edm" localSheetId="11" hidden="1">#REF!</definedName>
    <definedName name="_bdm.6353F2ECCE5D4DDBA4EC1810100999B5.edm" localSheetId="7" hidden="1">#REF!</definedName>
    <definedName name="_bdm.6353F2ECCE5D4DDBA4EC1810100999B5.edm" localSheetId="12" hidden="1">#REF!</definedName>
    <definedName name="_bdm.6353F2ECCE5D4DDBA4EC1810100999B5.edm" localSheetId="8" hidden="1">#REF!</definedName>
    <definedName name="_bdm.6353F2ECCE5D4DDBA4EC1810100999B5.edm" hidden="1">#REF!</definedName>
    <definedName name="_bdm.7CBB48DBE96C4AD384979F977EDAC380.edm" localSheetId="11" hidden="1">#REF!</definedName>
    <definedName name="_bdm.7CBB48DBE96C4AD384979F977EDAC380.edm" localSheetId="7" hidden="1">#REF!</definedName>
    <definedName name="_bdm.7CBB48DBE96C4AD384979F977EDAC380.edm" localSheetId="12" hidden="1">#REF!</definedName>
    <definedName name="_bdm.7CBB48DBE96C4AD384979F977EDAC380.edm" localSheetId="8" hidden="1">#REF!</definedName>
    <definedName name="_bdm.7CBB48DBE96C4AD384979F977EDAC380.edm" hidden="1">#REF!</definedName>
    <definedName name="_bdm.80b10bc036de436194663a43bf711cba.edm" hidden="1">#REF!</definedName>
    <definedName name="_bdm.8c0d72fb137f4142a3cd2317f52f91c4.edm" hidden="1">#REF!</definedName>
    <definedName name="_bdm.8c102abe1cb344cda7f14d2a7ee00a2f.edm" hidden="1">#REF!</definedName>
    <definedName name="_bdm.952a3cec40144a35b31bff19114742f9.edm" hidden="1">#REF!</definedName>
    <definedName name="_bdm.B7ADAF57779046FB98D92575D88EA052.edm" localSheetId="11" hidden="1">#REF!</definedName>
    <definedName name="_bdm.B7ADAF57779046FB98D92575D88EA052.edm" localSheetId="7" hidden="1">#REF!</definedName>
    <definedName name="_bdm.B7ADAF57779046FB98D92575D88EA052.edm" localSheetId="12" hidden="1">#REF!</definedName>
    <definedName name="_bdm.B7ADAF57779046FB98D92575D88EA052.edm" localSheetId="8" hidden="1">#REF!</definedName>
    <definedName name="_bdm.B7ADAF57779046FB98D92575D88EA052.edm" hidden="1">#REF!</definedName>
    <definedName name="_bdm.CAF4FB6FAE7D4F6DB04ED90FC5F56A8A.edm" localSheetId="11" hidden="1">#REF!</definedName>
    <definedName name="_bdm.CAF4FB6FAE7D4F6DB04ED90FC5F56A8A.edm" localSheetId="7" hidden="1">#REF!</definedName>
    <definedName name="_bdm.CAF4FB6FAE7D4F6DB04ED90FC5F56A8A.edm" localSheetId="12" hidden="1">#REF!</definedName>
    <definedName name="_bdm.CAF4FB6FAE7D4F6DB04ED90FC5F56A8A.edm" localSheetId="8" hidden="1">#REF!</definedName>
    <definedName name="_bdm.CAF4FB6FAE7D4F6DB04ED90FC5F56A8A.edm" hidden="1">#REF!</definedName>
    <definedName name="_bdm.E8B440B1020748E0A74C372D3D5130D4.edm" hidden="1">#REF!</definedName>
    <definedName name="_bdm.f508a048d3ed4f179d0d5001345de178.edm" hidden="1">#REF!</definedName>
    <definedName name="_bdm.FastTrackBookmark.9_26_2019_6_53_25_PM.edm" hidden="1">#REF!</definedName>
    <definedName name="_CMS120" localSheetId="11">#REF!</definedName>
    <definedName name="_CMS120" localSheetId="7">#REF!</definedName>
    <definedName name="_CMS120" localSheetId="9">#REF!</definedName>
    <definedName name="_CMS120" localSheetId="13">#REF!</definedName>
    <definedName name="_CMS120" localSheetId="12">#REF!</definedName>
    <definedName name="_CMS120" localSheetId="8">#REF!</definedName>
    <definedName name="_CMS120">#REF!</definedName>
    <definedName name="_CMS310" localSheetId="11">#REF!</definedName>
    <definedName name="_CMS310" localSheetId="7">#REF!</definedName>
    <definedName name="_CMS310" localSheetId="9">#REF!</definedName>
    <definedName name="_CMS310" localSheetId="13">#REF!</definedName>
    <definedName name="_CMS310" localSheetId="12">#REF!</definedName>
    <definedName name="_CMS310" localSheetId="8">#REF!</definedName>
    <definedName name="_CMS310">#REF!</definedName>
    <definedName name="_CMS320" localSheetId="11">#REF!</definedName>
    <definedName name="_CMS320" localSheetId="7">#REF!</definedName>
    <definedName name="_CMS320" localSheetId="9">#REF!</definedName>
    <definedName name="_CMS320" localSheetId="13">#REF!</definedName>
    <definedName name="_CMS320" localSheetId="12">#REF!</definedName>
    <definedName name="_CMS320" localSheetId="8">#REF!</definedName>
    <definedName name="_CMS320">#REF!</definedName>
    <definedName name="_CMS350">'[16]Cash Accounts'!$A$1</definedName>
    <definedName name="_CMS400" localSheetId="11">#REF!</definedName>
    <definedName name="_CMS400" localSheetId="7">#REF!</definedName>
    <definedName name="_CMS400" localSheetId="9">#REF!</definedName>
    <definedName name="_CMS400" localSheetId="13">#REF!</definedName>
    <definedName name="_CMS400" localSheetId="12">#REF!</definedName>
    <definedName name="_CMS400" localSheetId="8">#REF!</definedName>
    <definedName name="_CMS400">#REF!</definedName>
    <definedName name="_CMS415" localSheetId="11">#REF!</definedName>
    <definedName name="_CMS415" localSheetId="7">#REF!</definedName>
    <definedName name="_CMS415" localSheetId="9">#REF!</definedName>
    <definedName name="_CMS415" localSheetId="13">#REF!</definedName>
    <definedName name="_CMS415" localSheetId="12">#REF!</definedName>
    <definedName name="_CMS415" localSheetId="8">#REF!</definedName>
    <definedName name="_CMS415">#REF!</definedName>
    <definedName name="_CMS420" localSheetId="11">#REF!</definedName>
    <definedName name="_CMS420" localSheetId="7">#REF!</definedName>
    <definedName name="_CMS420" localSheetId="9">#REF!</definedName>
    <definedName name="_CMS420" localSheetId="13">#REF!</definedName>
    <definedName name="_CMS420" localSheetId="12">#REF!</definedName>
    <definedName name="_CMS420" localSheetId="8">#REF!</definedName>
    <definedName name="_CMS420">#REF!</definedName>
    <definedName name="_CMS450">'[16]AR Invoice Review'!$A$1</definedName>
    <definedName name="_CMS510" localSheetId="11">#REF!</definedName>
    <definedName name="_CMS510" localSheetId="7">#REF!</definedName>
    <definedName name="_CMS510" localSheetId="9">#REF!</definedName>
    <definedName name="_CMS510" localSheetId="13">#REF!</definedName>
    <definedName name="_CMS510" localSheetId="12">#REF!</definedName>
    <definedName name="_CMS510" localSheetId="8">#REF!</definedName>
    <definedName name="_CMS510">#REF!</definedName>
    <definedName name="_CMS512" localSheetId="11">#REF!</definedName>
    <definedName name="_CMS512" localSheetId="7">#REF!</definedName>
    <definedName name="_CMS512" localSheetId="9">#REF!</definedName>
    <definedName name="_CMS512" localSheetId="13">#REF!</definedName>
    <definedName name="_CMS512" localSheetId="12">#REF!</definedName>
    <definedName name="_CMS512" localSheetId="8">#REF!</definedName>
    <definedName name="_CMS512">#REF!</definedName>
    <definedName name="_CMS515" localSheetId="11">#REF!</definedName>
    <definedName name="_CMS515" localSheetId="7">#REF!</definedName>
    <definedName name="_CMS515" localSheetId="9">#REF!</definedName>
    <definedName name="_CMS515" localSheetId="13">#REF!</definedName>
    <definedName name="_CMS515" localSheetId="12">#REF!</definedName>
    <definedName name="_CMS515" localSheetId="8">#REF!</definedName>
    <definedName name="_CMS515">#REF!</definedName>
    <definedName name="_CMS580" localSheetId="11">#REF!</definedName>
    <definedName name="_CMS580" localSheetId="7">#REF!</definedName>
    <definedName name="_CMS580" localSheetId="9">#REF!</definedName>
    <definedName name="_CMS580" localSheetId="13">#REF!</definedName>
    <definedName name="_CMS580" localSheetId="12">#REF!</definedName>
    <definedName name="_CMS580" localSheetId="8">#REF!</definedName>
    <definedName name="_CMS580">#REF!</definedName>
    <definedName name="_CMS805" localSheetId="11">#REF!</definedName>
    <definedName name="_CMS805" localSheetId="7">#REF!</definedName>
    <definedName name="_CMS805" localSheetId="9">#REF!</definedName>
    <definedName name="_CMS805" localSheetId="13">#REF!</definedName>
    <definedName name="_CMS805" localSheetId="12">#REF!</definedName>
    <definedName name="_CMS805" localSheetId="8">#REF!</definedName>
    <definedName name="_CMS805">#REF!</definedName>
    <definedName name="_CMS815" localSheetId="11">#REF!</definedName>
    <definedName name="_CMS815" localSheetId="7">#REF!</definedName>
    <definedName name="_CMS815" localSheetId="9">#REF!</definedName>
    <definedName name="_CMS815" localSheetId="13">#REF!</definedName>
    <definedName name="_CMS815" localSheetId="12">#REF!</definedName>
    <definedName name="_CMS815" localSheetId="8">#REF!</definedName>
    <definedName name="_CMS815">#REF!</definedName>
    <definedName name="_CMS910">'[16]Tax Liabilities'!$A$1</definedName>
    <definedName name="_DAT25" localSheetId="11">#REF!</definedName>
    <definedName name="_DAT25" localSheetId="7">#REF!</definedName>
    <definedName name="_DAT25" localSheetId="12">#REF!</definedName>
    <definedName name="_DAT25" localSheetId="8">#REF!</definedName>
    <definedName name="_DAT25">#REF!</definedName>
    <definedName name="_EKG0628">'[17]EKG Jun28'!$A$16:$N$484</definedName>
    <definedName name="_EKG0630">'[17]EKG Jun30'!$A$16:$K$433</definedName>
    <definedName name="_Fill" hidden="1">'[18]Old MEA Statistics'!$B$250</definedName>
    <definedName name="_Key1" localSheetId="11" hidden="1">#REF!</definedName>
    <definedName name="_Key1" localSheetId="7" hidden="1">#REF!</definedName>
    <definedName name="_Key1" localSheetId="12" hidden="1">#REF!</definedName>
    <definedName name="_Key1" localSheetId="8" hidden="1">#REF!</definedName>
    <definedName name="_Key1" hidden="1">#REF!</definedName>
    <definedName name="_key2" localSheetId="11" hidden="1">#REF!</definedName>
    <definedName name="_key2" localSheetId="7" hidden="1">#REF!</definedName>
    <definedName name="_key2" localSheetId="12" hidden="1">#REF!</definedName>
    <definedName name="_key2" localSheetId="8" hidden="1">#REF!</definedName>
    <definedName name="_key2" hidden="1">#REF!</definedName>
    <definedName name="_LR2">[4]glptls1.RPT!$D$460:$K$752</definedName>
    <definedName name="_net1">0.000289351854007691</definedName>
    <definedName name="_NPL1998" localSheetId="11">#REF!</definedName>
    <definedName name="_NPL1998" localSheetId="7">#REF!</definedName>
    <definedName name="_NPL1998" localSheetId="12">#REF!</definedName>
    <definedName name="_NPL1998" localSheetId="8">#REF!</definedName>
    <definedName name="_NPL1998">#REF!</definedName>
    <definedName name="_NPL1999" localSheetId="11">#REF!</definedName>
    <definedName name="_NPL1999" localSheetId="7">#REF!</definedName>
    <definedName name="_NPL1999" localSheetId="12">#REF!</definedName>
    <definedName name="_NPL1999" localSheetId="8">#REF!</definedName>
    <definedName name="_NPL1999">#REF!</definedName>
    <definedName name="_NPL2000" localSheetId="11">#REF!</definedName>
    <definedName name="_NPL2000" localSheetId="7">#REF!</definedName>
    <definedName name="_NPL2000" localSheetId="12">#REF!</definedName>
    <definedName name="_NPL2000" localSheetId="8">#REF!</definedName>
    <definedName name="_NPL2000">#REF!</definedName>
    <definedName name="_NPL2001" localSheetId="11">#REF!</definedName>
    <definedName name="_NPL2001" localSheetId="7">#REF!</definedName>
    <definedName name="_NPL2001" localSheetId="12">#REF!</definedName>
    <definedName name="_NPL2001" localSheetId="8">#REF!</definedName>
    <definedName name="_NPL2001">#REF!</definedName>
    <definedName name="_NPL2002" localSheetId="11">#REF!</definedName>
    <definedName name="_NPL2002" localSheetId="7">#REF!</definedName>
    <definedName name="_NPL2002" localSheetId="12">#REF!</definedName>
    <definedName name="_NPL2002" localSheetId="8">#REF!</definedName>
    <definedName name="_NPL2002">#REF!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CH08" localSheetId="11">#REF!</definedName>
    <definedName name="_SCH08" localSheetId="7">#REF!</definedName>
    <definedName name="_SCH08" localSheetId="9">#REF!</definedName>
    <definedName name="_SCH08" localSheetId="13">#REF!</definedName>
    <definedName name="_SCH08" localSheetId="12">#REF!</definedName>
    <definedName name="_SCH08" localSheetId="8">#REF!</definedName>
    <definedName name="_SCH08">#REF!</definedName>
    <definedName name="_SCH27" localSheetId="11">#REF!</definedName>
    <definedName name="_SCH27" localSheetId="7">#REF!</definedName>
    <definedName name="_SCH27" localSheetId="9">#REF!</definedName>
    <definedName name="_SCH27" localSheetId="13">#REF!</definedName>
    <definedName name="_SCH27" localSheetId="12">#REF!</definedName>
    <definedName name="_SCH27" localSheetId="8">#REF!</definedName>
    <definedName name="_SCH27">#REF!</definedName>
    <definedName name="_SCH29" localSheetId="11">#REF!</definedName>
    <definedName name="_SCH29" localSheetId="7">#REF!</definedName>
    <definedName name="_SCH29" localSheetId="9">#REF!</definedName>
    <definedName name="_SCH29" localSheetId="13">#REF!</definedName>
    <definedName name="_SCH29" localSheetId="12">#REF!</definedName>
    <definedName name="_SCH29" localSheetId="8">#REF!</definedName>
    <definedName name="_SCH29">#REF!</definedName>
    <definedName name="_SCH30" localSheetId="11">#REF!</definedName>
    <definedName name="_SCH30" localSheetId="7">#REF!</definedName>
    <definedName name="_SCH30" localSheetId="9">#REF!</definedName>
    <definedName name="_SCH30" localSheetId="13">#REF!</definedName>
    <definedName name="_SCH30" localSheetId="12">#REF!</definedName>
    <definedName name="_SCH30" localSheetId="8">#REF!</definedName>
    <definedName name="_SCH30">#REF!</definedName>
    <definedName name="_SCH31" localSheetId="11">#REF!</definedName>
    <definedName name="_SCH31" localSheetId="7">#REF!</definedName>
    <definedName name="_SCH31" localSheetId="9">#REF!</definedName>
    <definedName name="_SCH31" localSheetId="13">#REF!</definedName>
    <definedName name="_SCH31" localSheetId="12">#REF!</definedName>
    <definedName name="_SCH31" localSheetId="8">#REF!</definedName>
    <definedName name="_SCH31">#REF!</definedName>
    <definedName name="_SCH32" localSheetId="11">#REF!</definedName>
    <definedName name="_SCH32" localSheetId="7">#REF!</definedName>
    <definedName name="_SCH32" localSheetId="9">#REF!</definedName>
    <definedName name="_SCH32" localSheetId="13">#REF!</definedName>
    <definedName name="_SCH32" localSheetId="12">#REF!</definedName>
    <definedName name="_SCH32" localSheetId="8">#REF!</definedName>
    <definedName name="_SCH32">#REF!</definedName>
    <definedName name="_SCH33" localSheetId="11">#REF!</definedName>
    <definedName name="_SCH33" localSheetId="7">#REF!</definedName>
    <definedName name="_SCH33" localSheetId="9">#REF!</definedName>
    <definedName name="_SCH33" localSheetId="13">#REF!</definedName>
    <definedName name="_SCH33" localSheetId="12">#REF!</definedName>
    <definedName name="_SCH33" localSheetId="8">#REF!</definedName>
    <definedName name="_SCH33">#REF!</definedName>
    <definedName name="_SCH37" localSheetId="11">#REF!</definedName>
    <definedName name="_SCH37" localSheetId="7">#REF!</definedName>
    <definedName name="_SCH37" localSheetId="9">#REF!</definedName>
    <definedName name="_SCH37" localSheetId="13">#REF!</definedName>
    <definedName name="_SCH37" localSheetId="12">#REF!</definedName>
    <definedName name="_SCH37" localSheetId="8">#REF!</definedName>
    <definedName name="_SCH37">#REF!</definedName>
    <definedName name="_shi2" localSheetId="11">#REF!</definedName>
    <definedName name="_shi2" localSheetId="7">#REF!</definedName>
    <definedName name="_shi2" localSheetId="12">#REF!</definedName>
    <definedName name="_shi2" localSheetId="8">#REF!</definedName>
    <definedName name="_shi2">#REF!</definedName>
    <definedName name="_shi3" localSheetId="11">#REF!</definedName>
    <definedName name="_shi3" localSheetId="7">#REF!</definedName>
    <definedName name="_shi3" localSheetId="12">#REF!</definedName>
    <definedName name="_shi3" localSheetId="8">#REF!</definedName>
    <definedName name="_shi3">#REF!</definedName>
    <definedName name="_shi4" localSheetId="11">#REF!</definedName>
    <definedName name="_shi4" localSheetId="7">#REF!</definedName>
    <definedName name="_shi4" localSheetId="12">#REF!</definedName>
    <definedName name="_shi4" localSheetId="8">#REF!</definedName>
    <definedName name="_shi4">#REF!</definedName>
    <definedName name="_shi5" localSheetId="11">#REF!</definedName>
    <definedName name="_shi5" localSheetId="7">#REF!</definedName>
    <definedName name="_shi5" localSheetId="12">#REF!</definedName>
    <definedName name="_shi5" localSheetId="8">#REF!</definedName>
    <definedName name="_shi5">#REF!</definedName>
    <definedName name="_shi6" localSheetId="11">#REF!</definedName>
    <definedName name="_shi6" localSheetId="7">#REF!</definedName>
    <definedName name="_shi6" localSheetId="12">#REF!</definedName>
    <definedName name="_shi6" localSheetId="8">#REF!</definedName>
    <definedName name="_shi6">#REF!</definedName>
    <definedName name="_shi7" localSheetId="11">#REF!</definedName>
    <definedName name="_shi7" localSheetId="7">#REF!</definedName>
    <definedName name="_shi7" localSheetId="12">#REF!</definedName>
    <definedName name="_shi7" localSheetId="8">#REF!</definedName>
    <definedName name="_shi7">#REF!</definedName>
    <definedName name="_shi8" localSheetId="11">#REF!</definedName>
    <definedName name="_shi8" localSheetId="7">#REF!</definedName>
    <definedName name="_shi8" localSheetId="12">#REF!</definedName>
    <definedName name="_shi8" localSheetId="8">#REF!</definedName>
    <definedName name="_shi8">#REF!</definedName>
    <definedName name="_SHR1">'[19]Customize Your Invoice'!$D$30</definedName>
    <definedName name="_Sort" localSheetId="11" hidden="1">#REF!</definedName>
    <definedName name="_Sort" localSheetId="7" hidden="1">#REF!</definedName>
    <definedName name="_Sort" localSheetId="12" hidden="1">#REF!</definedName>
    <definedName name="_Sort" localSheetId="8" hidden="1">#REF!</definedName>
    <definedName name="_Sort" hidden="1">#REF!</definedName>
    <definedName name="_table_out" localSheetId="11" hidden="1">#REF!</definedName>
    <definedName name="_table_out" localSheetId="7" hidden="1">#REF!</definedName>
    <definedName name="_table_out" localSheetId="12" hidden="1">#REF!</definedName>
    <definedName name="_table_out" localSheetId="8" hidden="1">#REF!</definedName>
    <definedName name="_table_out" hidden="1">#REF!</definedName>
    <definedName name="_Table1_In1" localSheetId="11" hidden="1">#REF!</definedName>
    <definedName name="_Table1_In1" localSheetId="7" hidden="1">#REF!</definedName>
    <definedName name="_Table1_In1" localSheetId="12" hidden="1">#REF!</definedName>
    <definedName name="_Table1_In1" localSheetId="8" hidden="1">#REF!</definedName>
    <definedName name="_Table1_In1" hidden="1">#REF!</definedName>
    <definedName name="_Table1_Out" localSheetId="11" hidden="1">#REF!</definedName>
    <definedName name="_Table1_Out" localSheetId="7" hidden="1">#REF!</definedName>
    <definedName name="_Table1_Out" localSheetId="12" hidden="1">#REF!</definedName>
    <definedName name="_Table1_Out" localSheetId="8" hidden="1">#REF!</definedName>
    <definedName name="_Table1_Out" hidden="1">#REF!</definedName>
    <definedName name="_Table2_In1" localSheetId="11" hidden="1">#REF!</definedName>
    <definedName name="_Table2_In1" localSheetId="7" hidden="1">#REF!</definedName>
    <definedName name="_Table2_In1" localSheetId="12" hidden="1">#REF!</definedName>
    <definedName name="_Table2_In1" localSheetId="8" hidden="1">#REF!</definedName>
    <definedName name="_Table2_In1" hidden="1">#REF!</definedName>
    <definedName name="_Table2_In2" localSheetId="11" hidden="1">#REF!</definedName>
    <definedName name="_Table2_In2" localSheetId="7" hidden="1">#REF!</definedName>
    <definedName name="_Table2_In2" localSheetId="12" hidden="1">#REF!</definedName>
    <definedName name="_Table2_In2" localSheetId="8" hidden="1">#REF!</definedName>
    <definedName name="_Table2_In2" hidden="1">#REF!</definedName>
    <definedName name="_Table2_Out" localSheetId="11" hidden="1">#REF!</definedName>
    <definedName name="_Table2_Out" localSheetId="7" hidden="1">#REF!</definedName>
    <definedName name="_Table2_Out" localSheetId="12" hidden="1">#REF!</definedName>
    <definedName name="_Table2_Out" localSheetId="8" hidden="1">#REF!</definedName>
    <definedName name="_Table2_Out" hidden="1">#REF!</definedName>
    <definedName name="_Table3_In2" localSheetId="11" hidden="1">#REF!</definedName>
    <definedName name="_Table3_In2" localSheetId="7" hidden="1">#REF!</definedName>
    <definedName name="_Table3_In2" localSheetId="12" hidden="1">#REF!</definedName>
    <definedName name="_Table3_In2" localSheetId="8" hidden="1">#REF!</definedName>
    <definedName name="_Table3_In2" hidden="1">#REF!</definedName>
    <definedName name="_TP1" localSheetId="11" hidden="1">#REF!</definedName>
    <definedName name="_TP1" localSheetId="7" hidden="1">#REF!</definedName>
    <definedName name="_TP1" localSheetId="12" hidden="1">#REF!</definedName>
    <definedName name="_TP1" localSheetId="8" hidden="1">#REF!</definedName>
    <definedName name="_TP1" hidden="1">#REF!</definedName>
    <definedName name="_TP10" localSheetId="11" hidden="1">#REF!</definedName>
    <definedName name="_TP10" localSheetId="7" hidden="1">#REF!</definedName>
    <definedName name="_TP10" localSheetId="12" hidden="1">#REF!</definedName>
    <definedName name="_TP10" localSheetId="8" hidden="1">#REF!</definedName>
    <definedName name="_TP10" hidden="1">#REF!</definedName>
    <definedName name="_TP11" localSheetId="11" hidden="1">#REF!</definedName>
    <definedName name="_TP11" localSheetId="7" hidden="1">#REF!</definedName>
    <definedName name="_TP11" localSheetId="12" hidden="1">#REF!</definedName>
    <definedName name="_TP11" localSheetId="8" hidden="1">#REF!</definedName>
    <definedName name="_TP11" hidden="1">#REF!</definedName>
    <definedName name="_TP2" localSheetId="11" hidden="1">#REF!</definedName>
    <definedName name="_TP2" localSheetId="7" hidden="1">#REF!</definedName>
    <definedName name="_TP2" localSheetId="12" hidden="1">#REF!</definedName>
    <definedName name="_TP2" localSheetId="8" hidden="1">#REF!</definedName>
    <definedName name="_TP2" hidden="1">#REF!</definedName>
    <definedName name="_TP3" localSheetId="11" hidden="1">#REF!</definedName>
    <definedName name="_TP3" localSheetId="7" hidden="1">#REF!</definedName>
    <definedName name="_TP3" localSheetId="12" hidden="1">#REF!</definedName>
    <definedName name="_TP3" localSheetId="8" hidden="1">#REF!</definedName>
    <definedName name="_TP3" hidden="1">#REF!</definedName>
    <definedName name="_TP4" localSheetId="11" hidden="1">#REF!</definedName>
    <definedName name="_TP4" localSheetId="7" hidden="1">#REF!</definedName>
    <definedName name="_TP4" localSheetId="12" hidden="1">#REF!</definedName>
    <definedName name="_TP4" localSheetId="8" hidden="1">#REF!</definedName>
    <definedName name="_TP4" hidden="1">#REF!</definedName>
    <definedName name="_TP5" localSheetId="11" hidden="1">#REF!</definedName>
    <definedName name="_TP5" localSheetId="7" hidden="1">#REF!</definedName>
    <definedName name="_TP5" localSheetId="12" hidden="1">#REF!</definedName>
    <definedName name="_TP5" localSheetId="8" hidden="1">#REF!</definedName>
    <definedName name="_TP5" hidden="1">#REF!</definedName>
    <definedName name="_TP6" localSheetId="11" hidden="1">#REF!</definedName>
    <definedName name="_TP6" localSheetId="7" hidden="1">#REF!</definedName>
    <definedName name="_TP6" localSheetId="12" hidden="1">#REF!</definedName>
    <definedName name="_TP6" localSheetId="8" hidden="1">#REF!</definedName>
    <definedName name="_TP6" hidden="1">#REF!</definedName>
    <definedName name="_TP7" localSheetId="11" hidden="1">#REF!</definedName>
    <definedName name="_TP7" localSheetId="7" hidden="1">#REF!</definedName>
    <definedName name="_TP7" localSheetId="12" hidden="1">#REF!</definedName>
    <definedName name="_TP7" localSheetId="8" hidden="1">#REF!</definedName>
    <definedName name="_TP7" hidden="1">#REF!</definedName>
    <definedName name="_TP8" localSheetId="11" hidden="1">#REF!</definedName>
    <definedName name="_TP8" localSheetId="7" hidden="1">#REF!</definedName>
    <definedName name="_TP8" localSheetId="12" hidden="1">#REF!</definedName>
    <definedName name="_TP8" localSheetId="8" hidden="1">#REF!</definedName>
    <definedName name="_TP8" hidden="1">#REF!</definedName>
    <definedName name="_TP9" localSheetId="11" hidden="1">#REF!</definedName>
    <definedName name="_TP9" localSheetId="7" hidden="1">#REF!</definedName>
    <definedName name="_TP9" localSheetId="12" hidden="1">#REF!</definedName>
    <definedName name="_TP9" localSheetId="8" hidden="1">#REF!</definedName>
    <definedName name="_TP9" hidden="1">#REF!</definedName>
    <definedName name="_VAL1" localSheetId="11">#REF!</definedName>
    <definedName name="_VAL1" localSheetId="7">#REF!</definedName>
    <definedName name="_VAL1" localSheetId="12">#REF!</definedName>
    <definedName name="_VAL1" localSheetId="8">#REF!</definedName>
    <definedName name="_VAL1">#REF!</definedName>
    <definedName name="_VAL2" localSheetId="11">#REF!</definedName>
    <definedName name="_VAL2" localSheetId="7">#REF!</definedName>
    <definedName name="_VAL2" localSheetId="12">#REF!</definedName>
    <definedName name="_VAL2" localSheetId="8">#REF!</definedName>
    <definedName name="_VAL2">#REF!</definedName>
    <definedName name="_Val3" localSheetId="11">#REF!</definedName>
    <definedName name="_Val3" localSheetId="7">#REF!</definedName>
    <definedName name="_Val3" localSheetId="12">#REF!</definedName>
    <definedName name="_Val3" localSheetId="8">#REF!</definedName>
    <definedName name="_Val3">#REF!</definedName>
    <definedName name="_val4" localSheetId="11">#REF!</definedName>
    <definedName name="_val4" localSheetId="7">#REF!</definedName>
    <definedName name="_val4" localSheetId="12">#REF!</definedName>
    <definedName name="_val4" localSheetId="8">#REF!</definedName>
    <definedName name="_val4">#REF!</definedName>
    <definedName name="_Val5" localSheetId="11">#REF!</definedName>
    <definedName name="_Val5" localSheetId="7">#REF!</definedName>
    <definedName name="_Val5" localSheetId="12">#REF!</definedName>
    <definedName name="_Val5" localSheetId="8">#REF!</definedName>
    <definedName name="_Val5">#REF!</definedName>
    <definedName name="_Val6" localSheetId="11">#REF!</definedName>
    <definedName name="_Val6" localSheetId="7">#REF!</definedName>
    <definedName name="_Val6" localSheetId="12">#REF!</definedName>
    <definedName name="_Val6" localSheetId="8">#REF!</definedName>
    <definedName name="_Val6">#REF!</definedName>
    <definedName name="_x10" localSheetId="11" hidden="1">#REF!</definedName>
    <definedName name="_x10" localSheetId="7" hidden="1">#REF!</definedName>
    <definedName name="_x10" localSheetId="12" hidden="1">#REF!</definedName>
    <definedName name="_x10" localSheetId="8" hidden="1">#REF!</definedName>
    <definedName name="_x10" hidden="1">#REF!</definedName>
    <definedName name="_x11" localSheetId="11" hidden="1">#REF!</definedName>
    <definedName name="_x11" localSheetId="7" hidden="1">#REF!</definedName>
    <definedName name="_x11" localSheetId="12" hidden="1">#REF!</definedName>
    <definedName name="_x11" localSheetId="8" hidden="1">#REF!</definedName>
    <definedName name="_x11" hidden="1">#REF!</definedName>
    <definedName name="_x12" localSheetId="11" hidden="1">#REF!</definedName>
    <definedName name="_x12" localSheetId="7" hidden="1">#REF!</definedName>
    <definedName name="_x12" localSheetId="12" hidden="1">#REF!</definedName>
    <definedName name="_x12" localSheetId="8" hidden="1">#REF!</definedName>
    <definedName name="_x12" hidden="1">#REF!</definedName>
    <definedName name="_x13" localSheetId="11" hidden="1">#REF!</definedName>
    <definedName name="_x13" localSheetId="7" hidden="1">#REF!</definedName>
    <definedName name="_x13" localSheetId="12" hidden="1">#REF!</definedName>
    <definedName name="_x13" localSheetId="8" hidden="1">#REF!</definedName>
    <definedName name="_x13" hidden="1">#REF!</definedName>
    <definedName name="_x14" localSheetId="11" hidden="1">#REF!</definedName>
    <definedName name="_x14" localSheetId="7" hidden="1">#REF!</definedName>
    <definedName name="_x14" localSheetId="12" hidden="1">#REF!</definedName>
    <definedName name="_x14" localSheetId="8" hidden="1">#REF!</definedName>
    <definedName name="_x14" hidden="1">#REF!</definedName>
    <definedName name="_x15" localSheetId="11" hidden="1">#REF!</definedName>
    <definedName name="_x15" localSheetId="7" hidden="1">#REF!</definedName>
    <definedName name="_x15" localSheetId="12" hidden="1">#REF!</definedName>
    <definedName name="_x15" localSheetId="8" hidden="1">#REF!</definedName>
    <definedName name="_x15" hidden="1">#REF!</definedName>
    <definedName name="_x16" localSheetId="11" hidden="1">#REF!</definedName>
    <definedName name="_x16" localSheetId="7" hidden="1">#REF!</definedName>
    <definedName name="_x16" localSheetId="12" hidden="1">#REF!</definedName>
    <definedName name="_x16" localSheetId="8" hidden="1">#REF!</definedName>
    <definedName name="_x16" hidden="1">#REF!</definedName>
    <definedName name="_x17" localSheetId="11" hidden="1">#REF!</definedName>
    <definedName name="_x17" localSheetId="7" hidden="1">#REF!</definedName>
    <definedName name="_x17" localSheetId="12" hidden="1">#REF!</definedName>
    <definedName name="_x17" localSheetId="8" hidden="1">#REF!</definedName>
    <definedName name="_x17" hidden="1">#REF!</definedName>
    <definedName name="_x2" localSheetId="11" hidden="1">#REF!</definedName>
    <definedName name="_x2" localSheetId="7" hidden="1">#REF!</definedName>
    <definedName name="_x2" localSheetId="12" hidden="1">#REF!</definedName>
    <definedName name="_x2" localSheetId="8" hidden="1">#REF!</definedName>
    <definedName name="_x2" hidden="1">#REF!</definedName>
    <definedName name="_x3" localSheetId="11" hidden="1">#REF!</definedName>
    <definedName name="_x3" localSheetId="7" hidden="1">#REF!</definedName>
    <definedName name="_x3" localSheetId="12" hidden="1">#REF!</definedName>
    <definedName name="_x3" localSheetId="8" hidden="1">#REF!</definedName>
    <definedName name="_x3" hidden="1">#REF!</definedName>
    <definedName name="_x4" localSheetId="11" hidden="1">#REF!</definedName>
    <definedName name="_x4" localSheetId="7" hidden="1">#REF!</definedName>
    <definedName name="_x4" localSheetId="12" hidden="1">#REF!</definedName>
    <definedName name="_x4" localSheetId="8" hidden="1">#REF!</definedName>
    <definedName name="_x4" hidden="1">#REF!</definedName>
    <definedName name="_x5" localSheetId="11" hidden="1">#REF!</definedName>
    <definedName name="_x5" localSheetId="7" hidden="1">#REF!</definedName>
    <definedName name="_x5" localSheetId="12" hidden="1">#REF!</definedName>
    <definedName name="_x5" localSheetId="8" hidden="1">#REF!</definedName>
    <definedName name="_x5" hidden="1">#REF!</definedName>
    <definedName name="_x6" localSheetId="11" hidden="1">#REF!</definedName>
    <definedName name="_x6" localSheetId="7" hidden="1">#REF!</definedName>
    <definedName name="_x6" localSheetId="12" hidden="1">#REF!</definedName>
    <definedName name="_x6" localSheetId="8" hidden="1">#REF!</definedName>
    <definedName name="_x6" hidden="1">#REF!</definedName>
    <definedName name="_x7" localSheetId="11" hidden="1">#REF!</definedName>
    <definedName name="_x7" localSheetId="7" hidden="1">#REF!</definedName>
    <definedName name="_x7" localSheetId="12" hidden="1">#REF!</definedName>
    <definedName name="_x7" localSheetId="8" hidden="1">#REF!</definedName>
    <definedName name="_x7" hidden="1">#REF!</definedName>
    <definedName name="_x8" localSheetId="11" hidden="1">#REF!</definedName>
    <definedName name="_x8" localSheetId="7" hidden="1">#REF!</definedName>
    <definedName name="_x8" localSheetId="12" hidden="1">#REF!</definedName>
    <definedName name="_x8" localSheetId="8" hidden="1">#REF!</definedName>
    <definedName name="_x8" hidden="1">#REF!</definedName>
    <definedName name="_x9" localSheetId="11" hidden="1">#REF!</definedName>
    <definedName name="_x9" localSheetId="7" hidden="1">#REF!</definedName>
    <definedName name="_x9" localSheetId="12" hidden="1">#REF!</definedName>
    <definedName name="_x9" localSheetId="8" hidden="1">#REF!</definedName>
    <definedName name="_x9" hidden="1">#REF!</definedName>
    <definedName name="_xx2" localSheetId="11" hidden="1">#REF!</definedName>
    <definedName name="_xx2" localSheetId="7" hidden="1">#REF!</definedName>
    <definedName name="_xx2" localSheetId="12" hidden="1">#REF!</definedName>
    <definedName name="_xx2" localSheetId="8" hidden="1">#REF!</definedName>
    <definedName name="_xx2" hidden="1">#REF!</definedName>
    <definedName name="a" localSheetId="11">'[1]AR Rec. (11)'!#REF!</definedName>
    <definedName name="a" localSheetId="7">'[1]AR Rec. (11)'!#REF!</definedName>
    <definedName name="a" localSheetId="9">'[1]AR Rec. (11)'!#REF!</definedName>
    <definedName name="a" localSheetId="13">'[1]AR Rec. (11)'!#REF!</definedName>
    <definedName name="a" localSheetId="12">'[1]AR Rec. (11)'!#REF!</definedName>
    <definedName name="a" localSheetId="8">'[1]AR Rec. (11)'!#REF!</definedName>
    <definedName name="a">'[1]AR Rec. (11)'!#REF!</definedName>
    <definedName name="A_postflip">'[20]1.Inputs'!$R$14</definedName>
    <definedName name="aa" localSheetId="1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" localSheetId="7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" localSheetId="1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" localSheetId="10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" localSheetId="1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" localSheetId="8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AAA" hidden="1">#N/A</definedName>
    <definedName name="aaaa" localSheetId="11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" localSheetId="7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" localSheetId="14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" localSheetId="10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" localSheetId="12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" localSheetId="8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ubn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c">[21]GEAUDIT!$C$8</definedName>
    <definedName name="acc" localSheetId="11">#REF!</definedName>
    <definedName name="acc" localSheetId="7">#REF!</definedName>
    <definedName name="acc" localSheetId="12">#REF!</definedName>
    <definedName name="acc" localSheetId="8">#REF!</definedName>
    <definedName name="acc">#REF!</definedName>
    <definedName name="AccRd" localSheetId="11" hidden="1">#REF!</definedName>
    <definedName name="AccRd" localSheetId="7" hidden="1">#REF!</definedName>
    <definedName name="AccRd" localSheetId="12" hidden="1">#REF!</definedName>
    <definedName name="AccRd" localSheetId="8" hidden="1">#REF!</definedName>
    <definedName name="AccRd" hidden="1">#REF!</definedName>
    <definedName name="accrued" localSheetId="11">#REF!</definedName>
    <definedName name="accrued" localSheetId="7">#REF!</definedName>
    <definedName name="accrued" localSheetId="12">#REF!</definedName>
    <definedName name="accrued" localSheetId="8">#REF!</definedName>
    <definedName name="accrued">#REF!</definedName>
    <definedName name="Accumulated_Depreciation">#REF!</definedName>
    <definedName name="Action5">#N/A</definedName>
    <definedName name="ActivateButtons">#N/A</definedName>
    <definedName name="AddBook" localSheetId="11">#REF!</definedName>
    <definedName name="AddBook" localSheetId="7">#REF!</definedName>
    <definedName name="AddBook" localSheetId="9">#REF!</definedName>
    <definedName name="AddBook" localSheetId="13">#REF!</definedName>
    <definedName name="AddBook" localSheetId="12">#REF!</definedName>
    <definedName name="AddBook" localSheetId="8">#REF!</definedName>
    <definedName name="AddBook">#REF!</definedName>
    <definedName name="ad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FUDC_Debt">#REF!</definedName>
    <definedName name="AFUDC_Equity">#REF!</definedName>
    <definedName name="agf" hidden="1">[22]INVTREND!$B$85:$B$106</definedName>
    <definedName name="AGING">#N/A</definedName>
    <definedName name="ahebg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ocators_Abbrv" localSheetId="11">#REF!</definedName>
    <definedName name="Allocators_Abbrv" localSheetId="7">#REF!</definedName>
    <definedName name="Allocators_Abbrv" localSheetId="12">#REF!</definedName>
    <definedName name="Allocators_Abbrv" localSheetId="8">#REF!</definedName>
    <definedName name="Allocators_Abbrv">#REF!</definedName>
    <definedName name="Allocators_Full" localSheetId="11">#REF!</definedName>
    <definedName name="Allocators_Full" localSheetId="7">#REF!</definedName>
    <definedName name="Allocators_Full" localSheetId="12">#REF!</definedName>
    <definedName name="Allocators_Full" localSheetId="8">#REF!</definedName>
    <definedName name="Allocators_Full">#REF!</definedName>
    <definedName name="alternativestable" localSheetId="11">[23]Assumptions!$A$48:$J$55</definedName>
    <definedName name="alternativestable" localSheetId="7">[23]Assumptions!$A$48:$J$55</definedName>
    <definedName name="alternativestable" localSheetId="12">[23]Assumptions!$A$48:$J$55</definedName>
    <definedName name="alternativestable" localSheetId="8">[23]Assumptions!$A$48:$J$55</definedName>
    <definedName name="alternativestable">[24]Assumptions!$A$48:$J$55</definedName>
    <definedName name="AMES" localSheetId="11">[25]CPR!#REF!</definedName>
    <definedName name="AMES" localSheetId="7">[25]CPR!#REF!</definedName>
    <definedName name="AMES" localSheetId="12">[25]CPR!#REF!</definedName>
    <definedName name="AMES" localSheetId="8">[25]CPR!#REF!</definedName>
    <definedName name="AMES">[25]CPR!#REF!</definedName>
    <definedName name="Amortization_Expense">#REF!</definedName>
    <definedName name="Analyst" localSheetId="11">#REF!</definedName>
    <definedName name="Analyst" localSheetId="7">#REF!</definedName>
    <definedName name="Analyst" localSheetId="9">#REF!</definedName>
    <definedName name="Analyst" localSheetId="13">#REF!</definedName>
    <definedName name="Analyst" localSheetId="12">#REF!</definedName>
    <definedName name="Analyst" localSheetId="8">#REF!</definedName>
    <definedName name="Analyst">#REF!</definedName>
    <definedName name="Analyst_Initials" localSheetId="11">#REF!</definedName>
    <definedName name="Analyst_Initials" localSheetId="7">#REF!</definedName>
    <definedName name="Analyst_Initials" localSheetId="9">#REF!</definedName>
    <definedName name="Analyst_Initials" localSheetId="13">#REF!</definedName>
    <definedName name="Analyst_Initials" localSheetId="12">#REF!</definedName>
    <definedName name="Analyst_Initials" localSheetId="8">#REF!</definedName>
    <definedName name="Analyst_Initials">#REF!</definedName>
    <definedName name="APAging">[26]APspread!$A$1:$O$51</definedName>
    <definedName name="APcon" localSheetId="11">#REF!</definedName>
    <definedName name="APcon" localSheetId="7">#REF!</definedName>
    <definedName name="APcon" localSheetId="9">#REF!</definedName>
    <definedName name="APcon" localSheetId="13">#REF!</definedName>
    <definedName name="APcon" localSheetId="12">#REF!</definedName>
    <definedName name="APcon" localSheetId="8">#REF!</definedName>
    <definedName name="APcon">#REF!</definedName>
    <definedName name="APConcent">[26]APtop10!$A$1:$AB$52</definedName>
    <definedName name="APControl">[26]APcontrol!$A$1:$P$61</definedName>
    <definedName name="APIndArea" localSheetId="11">#REF!</definedName>
    <definedName name="APIndArea" localSheetId="7">#REF!</definedName>
    <definedName name="APIndArea" localSheetId="9">#REF!</definedName>
    <definedName name="APIndArea" localSheetId="13">#REF!</definedName>
    <definedName name="APIndArea" localSheetId="12">#REF!</definedName>
    <definedName name="APIndArea" localSheetId="8">#REF!</definedName>
    <definedName name="APIndArea">#REF!</definedName>
    <definedName name="Approach" localSheetId="11">#REF!</definedName>
    <definedName name="Approach" localSheetId="7">#REF!</definedName>
    <definedName name="Approach" localSheetId="12">#REF!</definedName>
    <definedName name="Approach" localSheetId="8">#REF!</definedName>
    <definedName name="Approach">#REF!</definedName>
    <definedName name="approver" localSheetId="11" hidden="1">#REF!</definedName>
    <definedName name="approver" localSheetId="7" hidden="1">#REF!</definedName>
    <definedName name="approver" localSheetId="12" hidden="1">#REF!</definedName>
    <definedName name="approver" localSheetId="8" hidden="1">#REF!</definedName>
    <definedName name="approver" hidden="1">#REF!</definedName>
    <definedName name="Apr" localSheetId="11">#REF!</definedName>
    <definedName name="Apr" localSheetId="7">#REF!</definedName>
    <definedName name="Apr" localSheetId="12">#REF!</definedName>
    <definedName name="Apr" localSheetId="8">#REF!</definedName>
    <definedName name="Apr">#REF!</definedName>
    <definedName name="ar" localSheetId="11">#REF!</definedName>
    <definedName name="ar" localSheetId="7">#REF!</definedName>
    <definedName name="ar" localSheetId="9">#REF!</definedName>
    <definedName name="ar" localSheetId="13">#REF!</definedName>
    <definedName name="ar" localSheetId="12">#REF!</definedName>
    <definedName name="ar" localSheetId="8">#REF!</definedName>
    <definedName name="ar">#REF!</definedName>
    <definedName name="ARAging" localSheetId="11" hidden="1">{#N/A,#N/A,FALSE,"Agingtrend"}</definedName>
    <definedName name="ARAging" localSheetId="7" hidden="1">{#N/A,#N/A,FALSE,"Agingtrend"}</definedName>
    <definedName name="ARAging" localSheetId="14" hidden="1">{#N/A,#N/A,FALSE,"Agingtrend"}</definedName>
    <definedName name="ARAging" localSheetId="10" hidden="1">{#N/A,#N/A,FALSE,"Agingtrend"}</definedName>
    <definedName name="ARAging" localSheetId="12" hidden="1">{#N/A,#N/A,FALSE,"Agingtrend"}</definedName>
    <definedName name="ARAging" localSheetId="8" hidden="1">{#N/A,#N/A,FALSE,"Agingtrend"}</definedName>
    <definedName name="ARAging" hidden="1">{#N/A,#N/A,FALSE,"Agingtrend"}</definedName>
    <definedName name="ARIndArea" localSheetId="11">#REF!</definedName>
    <definedName name="ARIndArea" localSheetId="7">#REF!</definedName>
    <definedName name="ARIndArea" localSheetId="9">#REF!</definedName>
    <definedName name="ARIndArea" localSheetId="13">#REF!</definedName>
    <definedName name="ARIndArea" localSheetId="12">#REF!</definedName>
    <definedName name="ARIndArea" localSheetId="8">#REF!</definedName>
    <definedName name="ARIndArea">#REF!</definedName>
    <definedName name="ARmaint" localSheetId="11" hidden="1">#REF!</definedName>
    <definedName name="ARmaint" localSheetId="7" hidden="1">#REF!</definedName>
    <definedName name="ARmaint" localSheetId="12" hidden="1">#REF!</definedName>
    <definedName name="ARmaint" localSheetId="8" hidden="1">#REF!</definedName>
    <definedName name="ARmaint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1" hidden="1">#REF!</definedName>
    <definedName name="AS2TickmarkLS" localSheetId="7" hidden="1">#REF!</definedName>
    <definedName name="AS2TickmarkLS" localSheetId="12" hidden="1">#REF!</definedName>
    <definedName name="AS2TickmarkLS" localSheetId="8" hidden="1">#REF!</definedName>
    <definedName name="AS2TickmarkLS" hidden="1">#REF!</definedName>
    <definedName name="AS2VersionLS" hidden="1">300</definedName>
    <definedName name="AsBuilt" localSheetId="11" hidden="1">#REF!</definedName>
    <definedName name="AsBuilt" localSheetId="7" hidden="1">#REF!</definedName>
    <definedName name="AsBuilt" localSheetId="12" hidden="1">#REF!</definedName>
    <definedName name="AsBuilt" localSheetId="8" hidden="1">#REF!</definedName>
    <definedName name="AsBuilt" hidden="1">#REF!</definedName>
    <definedName name="ASD" localSheetId="11">#REF!</definedName>
    <definedName name="ASD" localSheetId="7">#REF!</definedName>
    <definedName name="ASD" localSheetId="12">#REF!</definedName>
    <definedName name="ASD" localSheetId="8">#REF!</definedName>
    <definedName name="ASD">#REF!</definedName>
    <definedName name="ASD_LACTUALS_name" localSheetId="11">#REF!</definedName>
    <definedName name="ASD_LACTUALS_name" localSheetId="7">#REF!</definedName>
    <definedName name="ASD_LACTUALS_name" localSheetId="12">#REF!</definedName>
    <definedName name="ASD_LACTUALS_name" localSheetId="8">#REF!</definedName>
    <definedName name="ASD_LACTUALS_name">#REF!</definedName>
    <definedName name="ASD_LACTUALS_name2">#REF!</definedName>
    <definedName name="ASD_name" localSheetId="11">#REF!</definedName>
    <definedName name="ASD_name" localSheetId="7">#REF!</definedName>
    <definedName name="ASD_name" localSheetId="12">#REF!</definedName>
    <definedName name="ASD_name" localSheetId="8">#REF!</definedName>
    <definedName name="ASD_name">#REF!</definedName>
    <definedName name="ASSEMBLY" localSheetId="11" hidden="1">#REF!</definedName>
    <definedName name="ASSEMBLY" localSheetId="7" hidden="1">#REF!</definedName>
    <definedName name="ASSEMBLY" localSheetId="12" hidden="1">#REF!</definedName>
    <definedName name="ASSEMBLY" localSheetId="8" hidden="1">#REF!</definedName>
    <definedName name="ASSEMBLY" hidden="1">#REF!</definedName>
    <definedName name="Assemm" localSheetId="11" hidden="1">#REF!</definedName>
    <definedName name="Assemm" localSheetId="7" hidden="1">#REF!</definedName>
    <definedName name="Assemm" localSheetId="12" hidden="1">#REF!</definedName>
    <definedName name="Assemm" localSheetId="8" hidden="1">#REF!</definedName>
    <definedName name="Assemm" hidden="1">#REF!</definedName>
    <definedName name="assistant" localSheetId="11" hidden="1">#REF!</definedName>
    <definedName name="assistant" localSheetId="7" hidden="1">#REF!</definedName>
    <definedName name="assistant" localSheetId="12" hidden="1">#REF!</definedName>
    <definedName name="assistant" localSheetId="8" hidden="1">#REF!</definedName>
    <definedName name="assistant" hidden="1">#REF!</definedName>
    <definedName name="ATB_TargetChgCell1" localSheetId="11" hidden="1">#REF!</definedName>
    <definedName name="ATB_TargetChgCell1" localSheetId="7" hidden="1">#REF!</definedName>
    <definedName name="ATB_TargetChgCell1" localSheetId="12" hidden="1">#REF!</definedName>
    <definedName name="ATB_TargetChgCell1" localSheetId="8" hidden="1">#REF!</definedName>
    <definedName name="ATB_TargetChgCell1" hidden="1">#REF!</definedName>
    <definedName name="ATB_TargetChgCell2" localSheetId="11" hidden="1">#REF!</definedName>
    <definedName name="ATB_TargetChgCell2" localSheetId="7" hidden="1">#REF!</definedName>
    <definedName name="ATB_TargetChgCell2" localSheetId="12" hidden="1">#REF!</definedName>
    <definedName name="ATB_TargetChgCell2" localSheetId="8" hidden="1">#REF!</definedName>
    <definedName name="ATB_TargetChgCell2" hidden="1">#REF!</definedName>
    <definedName name="ATB_TargetChgCell4" localSheetId="11" hidden="1">#REF!</definedName>
    <definedName name="ATB_TargetChgCell4" localSheetId="7" hidden="1">#REF!</definedName>
    <definedName name="ATB_TargetChgCell4" localSheetId="12" hidden="1">#REF!</definedName>
    <definedName name="ATB_TargetChgCell4" localSheetId="8" hidden="1">#REF!</definedName>
    <definedName name="ATB_TargetChgCell4" hidden="1">#REF!</definedName>
    <definedName name="ATB_TargetSetCell1" localSheetId="11" hidden="1">#REF!</definedName>
    <definedName name="ATB_TargetSetCell1" localSheetId="7" hidden="1">#REF!</definedName>
    <definedName name="ATB_TargetSetCell1" localSheetId="12" hidden="1">#REF!</definedName>
    <definedName name="ATB_TargetSetCell1" localSheetId="8" hidden="1">#REF!</definedName>
    <definedName name="ATB_TargetSetCell1" hidden="1">#REF!</definedName>
    <definedName name="ATB_TargetSetCell2" localSheetId="11" hidden="1">#REF!</definedName>
    <definedName name="ATB_TargetSetCell2" localSheetId="7" hidden="1">#REF!</definedName>
    <definedName name="ATB_TargetSetCell2" localSheetId="12" hidden="1">#REF!</definedName>
    <definedName name="ATB_TargetSetCell2" localSheetId="8" hidden="1">#REF!</definedName>
    <definedName name="ATB_TargetSetCell2" hidden="1">#REF!</definedName>
    <definedName name="ATB_TargetSetCell4" localSheetId="11" hidden="1">#REF!</definedName>
    <definedName name="ATB_TargetSetCell4" localSheetId="7" hidden="1">#REF!</definedName>
    <definedName name="ATB_TargetSetCell4" localSheetId="12" hidden="1">#REF!</definedName>
    <definedName name="ATB_TargetSetCell4" localSheetId="8" hidden="1">#REF!</definedName>
    <definedName name="ATB_TargetSetCell4" hidden="1">#REF!</definedName>
    <definedName name="Attr">'[27]Attrition Summary'!$A$5:$EQ$142</definedName>
    <definedName name="Attr2">'[28]Attrition Summary'!$A$5:$EQ$142</definedName>
    <definedName name="Attr3">'[29]Attrition Summary'!$A$5:$EQ$142</definedName>
    <definedName name="attr4">'[30]Attrition Summary'!$A$5:$EQ$142</definedName>
    <definedName name="attr5">'[31]Attrition Summary'!$A$6:$EQ$143</definedName>
    <definedName name="atype" localSheetId="11">#REF!</definedName>
    <definedName name="atype" localSheetId="7">#REF!</definedName>
    <definedName name="atype" localSheetId="9">#REF!</definedName>
    <definedName name="atype" localSheetId="13">#REF!</definedName>
    <definedName name="atype" localSheetId="12">#REF!</definedName>
    <definedName name="atype" localSheetId="8">#REF!</definedName>
    <definedName name="atype">#REF!</definedName>
    <definedName name="Audit_Date" localSheetId="11">#REF!</definedName>
    <definedName name="Audit_Date" localSheetId="7">#REF!</definedName>
    <definedName name="Audit_Date" localSheetId="9">#REF!</definedName>
    <definedName name="Audit_Date" localSheetId="13">#REF!</definedName>
    <definedName name="Audit_Date" localSheetId="12">#REF!</definedName>
    <definedName name="Audit_Date" localSheetId="8">#REF!</definedName>
    <definedName name="Audit_Date">#REF!</definedName>
    <definedName name="Audit_End">[32]GEAUDIT!$C$10</definedName>
    <definedName name="Audit_Period">[32]GEAUDIT!$C$8</definedName>
    <definedName name="Audit_Section" localSheetId="11">#REF!</definedName>
    <definedName name="Audit_Section" localSheetId="7">#REF!</definedName>
    <definedName name="Audit_Section" localSheetId="9">#REF!</definedName>
    <definedName name="Audit_Section" localSheetId="13">#REF!</definedName>
    <definedName name="Audit_Section" localSheetId="12">#REF!</definedName>
    <definedName name="Audit_Section" localSheetId="8">#REF!</definedName>
    <definedName name="Audit_Section">#REF!</definedName>
    <definedName name="Auditor_Initials" localSheetId="11">#REF!</definedName>
    <definedName name="Auditor_Initials" localSheetId="7">#REF!</definedName>
    <definedName name="Auditor_Initials" localSheetId="9">#REF!</definedName>
    <definedName name="Auditor_Initials" localSheetId="13">#REF!</definedName>
    <definedName name="Auditor_Initials" localSheetId="12">#REF!</definedName>
    <definedName name="Auditor_Initials" localSheetId="8">#REF!</definedName>
    <definedName name="Auditor_Initials">#REF!</definedName>
    <definedName name="Auditor_Name" localSheetId="11">#REF!</definedName>
    <definedName name="Auditor_Name" localSheetId="7">#REF!</definedName>
    <definedName name="Auditor_Name" localSheetId="9">#REF!</definedName>
    <definedName name="Auditor_Name" localSheetId="13">#REF!</definedName>
    <definedName name="Auditor_Name" localSheetId="12">#REF!</definedName>
    <definedName name="Auditor_Name" localSheetId="8">#REF!</definedName>
    <definedName name="Auditor_Name">#REF!</definedName>
    <definedName name="AuditPrograms" localSheetId="11">#REF!</definedName>
    <definedName name="AuditPrograms" localSheetId="7">#REF!</definedName>
    <definedName name="AuditPrograms" localSheetId="9">#REF!</definedName>
    <definedName name="AuditPrograms" localSheetId="13">#REF!</definedName>
    <definedName name="AuditPrograms" localSheetId="12">#REF!</definedName>
    <definedName name="AuditPrograms" localSheetId="8">#REF!</definedName>
    <definedName name="AuditPrograms">#REF!</definedName>
    <definedName name="AuxLoad" localSheetId="11">[33]Assumptions!$I$11</definedName>
    <definedName name="AuxLoad" localSheetId="7">[33]Assumptions!$I$11</definedName>
    <definedName name="AuxLoad">[33]Assumptions!$I$11</definedName>
    <definedName name="Average" localSheetId="11" hidden="1">#REF!</definedName>
    <definedName name="Average" localSheetId="7" hidden="1">#REF!</definedName>
    <definedName name="Average" localSheetId="12" hidden="1">#REF!</definedName>
    <definedName name="Average" localSheetId="8" hidden="1">#REF!</definedName>
    <definedName name="Average" hidden="1">#REF!</definedName>
    <definedName name="Average2" localSheetId="11" hidden="1">#REF!</definedName>
    <definedName name="Average2" localSheetId="7" hidden="1">#REF!</definedName>
    <definedName name="Average2" localSheetId="12" hidden="1">#REF!</definedName>
    <definedName name="Average2" localSheetId="8" hidden="1">#REF!</definedName>
    <definedName name="Average2" hidden="1">#REF!</definedName>
    <definedName name="avrate">'[34]ULC C$ BS'!$C$75</definedName>
    <definedName name="b">'[35]Cash Lead Schedule '!$AB$2</definedName>
    <definedName name="BAD">#N/A</definedName>
    <definedName name="BALMES" localSheetId="11">[36]CPR!#REF!</definedName>
    <definedName name="BALMES" localSheetId="7">[36]CPR!#REF!</definedName>
    <definedName name="BALMES" localSheetId="12">[36]CPR!#REF!</definedName>
    <definedName name="BALMES" localSheetId="8">[36]CPR!#REF!</definedName>
    <definedName name="BALMES">[36]CPR!#REF!</definedName>
    <definedName name="balufdh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P">'[37]CCF calcs'!$C$35</definedName>
    <definedName name="BAP_Cap_Rates" localSheetId="11">#REF!</definedName>
    <definedName name="BAP_Cap_Rates" localSheetId="7">#REF!</definedName>
    <definedName name="BAP_Cap_Rates" localSheetId="12">#REF!</definedName>
    <definedName name="BAP_Cap_Rates" localSheetId="8">#REF!</definedName>
    <definedName name="BAP_Cap_Rates">#REF!</definedName>
    <definedName name="BAP_Common_Shares" localSheetId="11">'[38]CCF calcs'!#REF!</definedName>
    <definedName name="BAP_Common_Shares" localSheetId="7">'[38]CCF calcs'!#REF!</definedName>
    <definedName name="BAP_Common_Shares" localSheetId="12">'[38]CCF calcs'!#REF!</definedName>
    <definedName name="BAP_Common_Shares" localSheetId="8">'[38]CCF calcs'!#REF!</definedName>
    <definedName name="BAP_Common_Shares">'[38]CCF calcs'!#REF!</definedName>
    <definedName name="BAP_Dist_Tax_Rates" localSheetId="11">#REF!</definedName>
    <definedName name="BAP_Dist_Tax_Rates" localSheetId="7">#REF!</definedName>
    <definedName name="BAP_Dist_Tax_Rates" localSheetId="12">#REF!</definedName>
    <definedName name="BAP_Dist_Tax_Rates" localSheetId="8">#REF!</definedName>
    <definedName name="BAP_Dist_Tax_Rates">#REF!</definedName>
    <definedName name="BAP_Fin_Margin" localSheetId="11">#REF!</definedName>
    <definedName name="BAP_Fin_Margin" localSheetId="7">#REF!</definedName>
    <definedName name="BAP_Fin_Margin" localSheetId="12">#REF!</definedName>
    <definedName name="BAP_Fin_Margin" localSheetId="8">#REF!</definedName>
    <definedName name="BAP_Fin_Margin">#REF!</definedName>
    <definedName name="BAP_Gen_Val_Data">[38]Intro!$F$11</definedName>
    <definedName name="BAP_Guideline_Company" localSheetId="11">#REF!</definedName>
    <definedName name="BAP_Guideline_Company" localSheetId="7">#REF!</definedName>
    <definedName name="BAP_Guideline_Company" localSheetId="12">#REF!</definedName>
    <definedName name="BAP_Guideline_Company" localSheetId="8">#REF!</definedName>
    <definedName name="BAP_Guideline_Company">#REF!</definedName>
    <definedName name="BAP_Instruction_Staff" localSheetId="11">#REF!</definedName>
    <definedName name="BAP_Instruction_Staff" localSheetId="7">#REF!</definedName>
    <definedName name="BAP_Instruction_Staff" localSheetId="12">#REF!</definedName>
    <definedName name="BAP_Instruction_Staff" localSheetId="8">#REF!</definedName>
    <definedName name="BAP_Instruction_Staff">#REF!</definedName>
    <definedName name="BAP_Instruction_Val" localSheetId="11">#REF!</definedName>
    <definedName name="BAP_Instruction_Val" localSheetId="7">#REF!</definedName>
    <definedName name="BAP_Instruction_Val" localSheetId="12">#REF!</definedName>
    <definedName name="BAP_Instruction_Val" localSheetId="8">#REF!</definedName>
    <definedName name="BAP_Instruction_Val">#REF!</definedName>
    <definedName name="BAP_Maintainable_EBITDA" localSheetId="11">#REF!</definedName>
    <definedName name="BAP_Maintainable_EBITDA" localSheetId="7">#REF!</definedName>
    <definedName name="BAP_Maintainable_EBITDA" localSheetId="12">#REF!</definedName>
    <definedName name="BAP_Maintainable_EBITDA" localSheetId="8">#REF!</definedName>
    <definedName name="BAP_Maintainable_EBITDA">#REF!</definedName>
    <definedName name="BAP_Owner_Salary" localSheetId="11">#REF!</definedName>
    <definedName name="BAP_Owner_Salary" localSheetId="7">#REF!</definedName>
    <definedName name="BAP_Owner_Salary" localSheetId="12">#REF!</definedName>
    <definedName name="BAP_Owner_Salary" localSheetId="8">#REF!</definedName>
    <definedName name="BAP_Owner_Salary">#REF!</definedName>
    <definedName name="BAP_Pref_Shares" localSheetId="11">#REF!</definedName>
    <definedName name="BAP_Pref_Shares" localSheetId="7">#REF!</definedName>
    <definedName name="BAP_Pref_Shares" localSheetId="12">#REF!</definedName>
    <definedName name="BAP_Pref_Shares" localSheetId="8">#REF!</definedName>
    <definedName name="BAP_Pref_Shares">#REF!</definedName>
    <definedName name="BAP_Redundant" localSheetId="11">#REF!</definedName>
    <definedName name="BAP_Redundant" localSheetId="7">#REF!</definedName>
    <definedName name="BAP_Redundant" localSheetId="12">#REF!</definedName>
    <definedName name="BAP_Redundant" localSheetId="8">#REF!</definedName>
    <definedName name="BAP_Redundant">#REF!</definedName>
    <definedName name="BAP_Rules_of_Thumb" localSheetId="11">#REF!</definedName>
    <definedName name="BAP_Rules_of_Thumb" localSheetId="7">#REF!</definedName>
    <definedName name="BAP_Rules_of_Thumb" localSheetId="12">#REF!</definedName>
    <definedName name="BAP_Rules_of_Thumb" localSheetId="8">#REF!</definedName>
    <definedName name="BAP_Rules_of_Thumb">#REF!</definedName>
    <definedName name="BAP_WACC" localSheetId="11">#REF!</definedName>
    <definedName name="BAP_WACC" localSheetId="7">#REF!</definedName>
    <definedName name="BAP_WACC" localSheetId="12">#REF!</definedName>
    <definedName name="BAP_WACC" localSheetId="8">#REF!</definedName>
    <definedName name="BAP_WACC">#REF!</definedName>
    <definedName name="Basis_Minonk">'[20]1.Inputs'!$K$58</definedName>
    <definedName name="Basis_Sandy">'[20]1.Inputs'!$K$56</definedName>
    <definedName name="Basis_Senate">'[20]1.Inputs'!$K$57</definedName>
    <definedName name="BasisDisplay" localSheetId="11">#REF!</definedName>
    <definedName name="BasisDisplay" localSheetId="7">#REF!</definedName>
    <definedName name="BasisDisplay" localSheetId="9">#REF!</definedName>
    <definedName name="BasisDisplay" localSheetId="13">#REF!</definedName>
    <definedName name="BasisDisplay" localSheetId="12">#REF!</definedName>
    <definedName name="BasisDisplay" localSheetId="8">#REF!</definedName>
    <definedName name="BasisDisplay">#REF!</definedName>
    <definedName name="bb" localSheetId="11">#REF!</definedName>
    <definedName name="bb" localSheetId="7">#REF!</definedName>
    <definedName name="bb" localSheetId="9">#REF!</definedName>
    <definedName name="bb" localSheetId="13">#REF!</definedName>
    <definedName name="bb" localSheetId="12">#REF!</definedName>
    <definedName name="bb" localSheetId="8">#REF!</definedName>
    <definedName name="bb">#REF!</definedName>
    <definedName name="BBase1">#N/A</definedName>
    <definedName name="BBase2">#N/A</definedName>
    <definedName name="BBase3">#N/A</definedName>
    <definedName name="bdat1" localSheetId="11">#REF!</definedName>
    <definedName name="bdat1" localSheetId="7">#REF!</definedName>
    <definedName name="bdat1" localSheetId="12">#REF!</definedName>
    <definedName name="bdat1" localSheetId="8">#REF!</definedName>
    <definedName name="bdat1">#REF!</definedName>
    <definedName name="Begin_Date" localSheetId="11">#REF!</definedName>
    <definedName name="Begin_Date" localSheetId="7">#REF!</definedName>
    <definedName name="Begin_Date" localSheetId="9">#REF!</definedName>
    <definedName name="Begin_Date" localSheetId="13">#REF!</definedName>
    <definedName name="Begin_Date" localSheetId="12">#REF!</definedName>
    <definedName name="Begin_Date" localSheetId="8">#REF!</definedName>
    <definedName name="Begin_Date">#REF!</definedName>
    <definedName name="BG_Del" hidden="1">15</definedName>
    <definedName name="BG_Ins" hidden="1">4</definedName>
    <definedName name="BG_Mod" hidden="1">6</definedName>
    <definedName name="bjnd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PH1" localSheetId="11" hidden="1">#REF!</definedName>
    <definedName name="BLPH1" localSheetId="7" hidden="1">#REF!</definedName>
    <definedName name="BLPH1" localSheetId="12" hidden="1">#REF!</definedName>
    <definedName name="BLPH1" localSheetId="8" hidden="1">#REF!</definedName>
    <definedName name="BLPH1" hidden="1">#REF!</definedName>
    <definedName name="BLPH10" localSheetId="11" hidden="1">#REF!</definedName>
    <definedName name="BLPH10" localSheetId="7" hidden="1">#REF!</definedName>
    <definedName name="BLPH10" localSheetId="12" hidden="1">#REF!</definedName>
    <definedName name="BLPH10" localSheetId="8" hidden="1">#REF!</definedName>
    <definedName name="BLPH10" hidden="1">#REF!</definedName>
    <definedName name="BLPH11" localSheetId="11" hidden="1">#REF!</definedName>
    <definedName name="BLPH11" localSheetId="7" hidden="1">#REF!</definedName>
    <definedName name="BLPH11" localSheetId="12" hidden="1">#REF!</definedName>
    <definedName name="BLPH11" localSheetId="8" hidden="1">#REF!</definedName>
    <definedName name="BLPH11" hidden="1">#REF!</definedName>
    <definedName name="BLPH12" localSheetId="11" hidden="1">#REF!</definedName>
    <definedName name="BLPH12" localSheetId="7" hidden="1">#REF!</definedName>
    <definedName name="BLPH12" localSheetId="12" hidden="1">#REF!</definedName>
    <definedName name="BLPH12" localSheetId="8" hidden="1">#REF!</definedName>
    <definedName name="BLPH12" hidden="1">#REF!</definedName>
    <definedName name="BLPH13" localSheetId="11" hidden="1">#REF!</definedName>
    <definedName name="BLPH13" localSheetId="7" hidden="1">#REF!</definedName>
    <definedName name="BLPH13" localSheetId="12" hidden="1">#REF!</definedName>
    <definedName name="BLPH13" localSheetId="8" hidden="1">#REF!</definedName>
    <definedName name="BLPH13" hidden="1">#REF!</definedName>
    <definedName name="BLPH14" localSheetId="11" hidden="1">#REF!</definedName>
    <definedName name="BLPH14" localSheetId="7" hidden="1">#REF!</definedName>
    <definedName name="BLPH14" localSheetId="12" hidden="1">#REF!</definedName>
    <definedName name="BLPH14" localSheetId="8" hidden="1">#REF!</definedName>
    <definedName name="BLPH14" hidden="1">#REF!</definedName>
    <definedName name="BLPH15" localSheetId="11" hidden="1">#REF!</definedName>
    <definedName name="BLPH15" localSheetId="7" hidden="1">#REF!</definedName>
    <definedName name="BLPH15" localSheetId="12" hidden="1">#REF!</definedName>
    <definedName name="BLPH15" localSheetId="8" hidden="1">#REF!</definedName>
    <definedName name="BLPH15" hidden="1">#REF!</definedName>
    <definedName name="BLPH16" localSheetId="11" hidden="1">#REF!</definedName>
    <definedName name="BLPH16" localSheetId="7" hidden="1">#REF!</definedName>
    <definedName name="BLPH16" localSheetId="12" hidden="1">#REF!</definedName>
    <definedName name="BLPH16" localSheetId="8" hidden="1">#REF!</definedName>
    <definedName name="BLPH16" hidden="1">#REF!</definedName>
    <definedName name="BLPH17" localSheetId="11" hidden="1">#REF!</definedName>
    <definedName name="BLPH17" localSheetId="7" hidden="1">#REF!</definedName>
    <definedName name="BLPH17" localSheetId="12" hidden="1">#REF!</definedName>
    <definedName name="BLPH17" localSheetId="8" hidden="1">#REF!</definedName>
    <definedName name="BLPH17" hidden="1">#REF!</definedName>
    <definedName name="BLPH18" localSheetId="11" hidden="1">#REF!</definedName>
    <definedName name="BLPH18" localSheetId="7" hidden="1">#REF!</definedName>
    <definedName name="BLPH18" localSheetId="12" hidden="1">#REF!</definedName>
    <definedName name="BLPH18" localSheetId="8" hidden="1">#REF!</definedName>
    <definedName name="BLPH18" hidden="1">#REF!</definedName>
    <definedName name="BLPH19" localSheetId="11" hidden="1">#REF!</definedName>
    <definedName name="BLPH19" localSheetId="7" hidden="1">#REF!</definedName>
    <definedName name="BLPH19" localSheetId="12" hidden="1">#REF!</definedName>
    <definedName name="BLPH19" localSheetId="8" hidden="1">#REF!</definedName>
    <definedName name="BLPH19" hidden="1">#REF!</definedName>
    <definedName name="BLPH2" localSheetId="11" hidden="1">#REF!</definedName>
    <definedName name="BLPH2" localSheetId="7" hidden="1">#REF!</definedName>
    <definedName name="BLPH2" localSheetId="12" hidden="1">#REF!</definedName>
    <definedName name="BLPH2" localSheetId="8" hidden="1">#REF!</definedName>
    <definedName name="BLPH2" hidden="1">#REF!</definedName>
    <definedName name="BLPH20" localSheetId="11" hidden="1">#REF!</definedName>
    <definedName name="BLPH20" localSheetId="7" hidden="1">#REF!</definedName>
    <definedName name="BLPH20" localSheetId="12" hidden="1">#REF!</definedName>
    <definedName name="BLPH20" localSheetId="8" hidden="1">#REF!</definedName>
    <definedName name="BLPH20" hidden="1">#REF!</definedName>
    <definedName name="BLPH21" localSheetId="11" hidden="1">#REF!</definedName>
    <definedName name="BLPH21" localSheetId="7" hidden="1">#REF!</definedName>
    <definedName name="BLPH21" localSheetId="12" hidden="1">#REF!</definedName>
    <definedName name="BLPH21" localSheetId="8" hidden="1">#REF!</definedName>
    <definedName name="BLPH21" hidden="1">#REF!</definedName>
    <definedName name="BLPH22" localSheetId="11" hidden="1">#REF!</definedName>
    <definedName name="BLPH22" localSheetId="7" hidden="1">#REF!</definedName>
    <definedName name="BLPH22" localSheetId="12" hidden="1">#REF!</definedName>
    <definedName name="BLPH22" localSheetId="8" hidden="1">#REF!</definedName>
    <definedName name="BLPH22" hidden="1">#REF!</definedName>
    <definedName name="BLPH23" localSheetId="11" hidden="1">#REF!</definedName>
    <definedName name="BLPH23" localSheetId="7" hidden="1">#REF!</definedName>
    <definedName name="BLPH23" localSheetId="12" hidden="1">#REF!</definedName>
    <definedName name="BLPH23" localSheetId="8" hidden="1">#REF!</definedName>
    <definedName name="BLPH23" hidden="1">#REF!</definedName>
    <definedName name="BLPH24" localSheetId="11" hidden="1">#REF!</definedName>
    <definedName name="BLPH24" localSheetId="7" hidden="1">#REF!</definedName>
    <definedName name="BLPH24" localSheetId="12" hidden="1">#REF!</definedName>
    <definedName name="BLPH24" localSheetId="8" hidden="1">#REF!</definedName>
    <definedName name="BLPH24" hidden="1">#REF!</definedName>
    <definedName name="BLPH25" localSheetId="11" hidden="1">#REF!</definedName>
    <definedName name="BLPH25" localSheetId="7" hidden="1">#REF!</definedName>
    <definedName name="BLPH25" localSheetId="12" hidden="1">#REF!</definedName>
    <definedName name="BLPH25" localSheetId="8" hidden="1">#REF!</definedName>
    <definedName name="BLPH25" hidden="1">#REF!</definedName>
    <definedName name="BLPH26" localSheetId="11" hidden="1">#REF!</definedName>
    <definedName name="BLPH26" localSheetId="7" hidden="1">#REF!</definedName>
    <definedName name="BLPH26" localSheetId="12" hidden="1">#REF!</definedName>
    <definedName name="BLPH26" localSheetId="8" hidden="1">#REF!</definedName>
    <definedName name="BLPH26" hidden="1">#REF!</definedName>
    <definedName name="BLPH27" localSheetId="11" hidden="1">#REF!</definedName>
    <definedName name="BLPH27" localSheetId="7" hidden="1">#REF!</definedName>
    <definedName name="BLPH27" localSheetId="12" hidden="1">#REF!</definedName>
    <definedName name="BLPH27" localSheetId="8" hidden="1">#REF!</definedName>
    <definedName name="BLPH27" hidden="1">#REF!</definedName>
    <definedName name="BLPH28" localSheetId="11" hidden="1">#REF!</definedName>
    <definedName name="BLPH28" localSheetId="7" hidden="1">#REF!</definedName>
    <definedName name="BLPH28" localSheetId="12" hidden="1">#REF!</definedName>
    <definedName name="BLPH28" localSheetId="8" hidden="1">#REF!</definedName>
    <definedName name="BLPH28" hidden="1">#REF!</definedName>
    <definedName name="BLPH29" localSheetId="11" hidden="1">#REF!</definedName>
    <definedName name="BLPH29" localSheetId="7" hidden="1">#REF!</definedName>
    <definedName name="BLPH29" localSheetId="12" hidden="1">#REF!</definedName>
    <definedName name="BLPH29" localSheetId="8" hidden="1">#REF!</definedName>
    <definedName name="BLPH29" hidden="1">#REF!</definedName>
    <definedName name="BLPH3" localSheetId="11" hidden="1">#REF!</definedName>
    <definedName name="BLPH3" localSheetId="7" hidden="1">#REF!</definedName>
    <definedName name="BLPH3" localSheetId="12" hidden="1">#REF!</definedName>
    <definedName name="BLPH3" localSheetId="8" hidden="1">#REF!</definedName>
    <definedName name="BLPH3" hidden="1">#REF!</definedName>
    <definedName name="BLPH30" localSheetId="11" hidden="1">#REF!</definedName>
    <definedName name="BLPH30" localSheetId="7" hidden="1">#REF!</definedName>
    <definedName name="BLPH30" localSheetId="12" hidden="1">#REF!</definedName>
    <definedName name="BLPH30" localSheetId="8" hidden="1">#REF!</definedName>
    <definedName name="BLPH30" hidden="1">#REF!</definedName>
    <definedName name="BLPH31" localSheetId="11" hidden="1">#REF!</definedName>
    <definedName name="BLPH31" localSheetId="7" hidden="1">#REF!</definedName>
    <definedName name="BLPH31" localSheetId="12" hidden="1">#REF!</definedName>
    <definedName name="BLPH31" localSheetId="8" hidden="1">#REF!</definedName>
    <definedName name="BLPH31" hidden="1">#REF!</definedName>
    <definedName name="BLPH32" localSheetId="11" hidden="1">#REF!</definedName>
    <definedName name="BLPH32" localSheetId="7" hidden="1">#REF!</definedName>
    <definedName name="BLPH32" localSheetId="12" hidden="1">#REF!</definedName>
    <definedName name="BLPH32" localSheetId="8" hidden="1">#REF!</definedName>
    <definedName name="BLPH32" hidden="1">#REF!</definedName>
    <definedName name="BLPH33" localSheetId="11" hidden="1">#REF!</definedName>
    <definedName name="BLPH33" localSheetId="7" hidden="1">#REF!</definedName>
    <definedName name="BLPH33" localSheetId="12" hidden="1">#REF!</definedName>
    <definedName name="BLPH33" localSheetId="8" hidden="1">#REF!</definedName>
    <definedName name="BLPH33" hidden="1">#REF!</definedName>
    <definedName name="BLPH34" localSheetId="11" hidden="1">#REF!</definedName>
    <definedName name="BLPH34" localSheetId="7" hidden="1">#REF!</definedName>
    <definedName name="BLPH34" localSheetId="12" hidden="1">#REF!</definedName>
    <definedName name="BLPH34" localSheetId="8" hidden="1">#REF!</definedName>
    <definedName name="BLPH34" hidden="1">#REF!</definedName>
    <definedName name="BLPH35" localSheetId="11" hidden="1">#REF!</definedName>
    <definedName name="BLPH35" localSheetId="7" hidden="1">#REF!</definedName>
    <definedName name="BLPH35" localSheetId="12" hidden="1">#REF!</definedName>
    <definedName name="BLPH35" localSheetId="8" hidden="1">#REF!</definedName>
    <definedName name="BLPH35" hidden="1">#REF!</definedName>
    <definedName name="BLPH36" localSheetId="11" hidden="1">#REF!</definedName>
    <definedName name="BLPH36" localSheetId="7" hidden="1">#REF!</definedName>
    <definedName name="BLPH36" localSheetId="12" hidden="1">#REF!</definedName>
    <definedName name="BLPH36" localSheetId="8" hidden="1">#REF!</definedName>
    <definedName name="BLPH36" hidden="1">#REF!</definedName>
    <definedName name="BLPH37" localSheetId="11" hidden="1">#REF!</definedName>
    <definedName name="BLPH37" localSheetId="7" hidden="1">#REF!</definedName>
    <definedName name="BLPH37" localSheetId="12" hidden="1">#REF!</definedName>
    <definedName name="BLPH37" localSheetId="8" hidden="1">#REF!</definedName>
    <definedName name="BLPH37" hidden="1">#REF!</definedName>
    <definedName name="BLPH38" localSheetId="11" hidden="1">#REF!</definedName>
    <definedName name="BLPH38" localSheetId="7" hidden="1">#REF!</definedName>
    <definedName name="BLPH38" localSheetId="12" hidden="1">#REF!</definedName>
    <definedName name="BLPH38" localSheetId="8" hidden="1">#REF!</definedName>
    <definedName name="BLPH38" hidden="1">#REF!</definedName>
    <definedName name="BLPH39" localSheetId="11" hidden="1">#REF!</definedName>
    <definedName name="BLPH39" localSheetId="7" hidden="1">#REF!</definedName>
    <definedName name="BLPH39" localSheetId="12" hidden="1">#REF!</definedName>
    <definedName name="BLPH39" localSheetId="8" hidden="1">#REF!</definedName>
    <definedName name="BLPH39" hidden="1">#REF!</definedName>
    <definedName name="BLPH4" localSheetId="11" hidden="1">#REF!</definedName>
    <definedName name="BLPH4" localSheetId="7" hidden="1">#REF!</definedName>
    <definedName name="BLPH4" localSheetId="12" hidden="1">#REF!</definedName>
    <definedName name="BLPH4" localSheetId="8" hidden="1">#REF!</definedName>
    <definedName name="BLPH4" hidden="1">#REF!</definedName>
    <definedName name="BLPH40" localSheetId="11" hidden="1">#REF!</definedName>
    <definedName name="BLPH40" localSheetId="7" hidden="1">#REF!</definedName>
    <definedName name="BLPH40" localSheetId="12" hidden="1">#REF!</definedName>
    <definedName name="BLPH40" localSheetId="8" hidden="1">#REF!</definedName>
    <definedName name="BLPH40" hidden="1">#REF!</definedName>
    <definedName name="BLPH41" localSheetId="11" hidden="1">#REF!</definedName>
    <definedName name="BLPH41" localSheetId="7" hidden="1">#REF!</definedName>
    <definedName name="BLPH41" localSheetId="12" hidden="1">#REF!</definedName>
    <definedName name="BLPH41" localSheetId="8" hidden="1">#REF!</definedName>
    <definedName name="BLPH41" hidden="1">#REF!</definedName>
    <definedName name="BLPH42" localSheetId="11" hidden="1">#REF!</definedName>
    <definedName name="BLPH42" localSheetId="7" hidden="1">#REF!</definedName>
    <definedName name="BLPH42" localSheetId="12" hidden="1">#REF!</definedName>
    <definedName name="BLPH42" localSheetId="8" hidden="1">#REF!</definedName>
    <definedName name="BLPH42" hidden="1">#REF!</definedName>
    <definedName name="BLPH43" localSheetId="11" hidden="1">#REF!</definedName>
    <definedName name="BLPH43" localSheetId="7" hidden="1">#REF!</definedName>
    <definedName name="BLPH43" localSheetId="12" hidden="1">#REF!</definedName>
    <definedName name="BLPH43" localSheetId="8" hidden="1">#REF!</definedName>
    <definedName name="BLPH43" hidden="1">#REF!</definedName>
    <definedName name="BLPH44" localSheetId="11" hidden="1">#REF!</definedName>
    <definedName name="BLPH44" localSheetId="7" hidden="1">#REF!</definedName>
    <definedName name="BLPH44" localSheetId="12" hidden="1">#REF!</definedName>
    <definedName name="BLPH44" localSheetId="8" hidden="1">#REF!</definedName>
    <definedName name="BLPH44" hidden="1">#REF!</definedName>
    <definedName name="BLPH45" localSheetId="11" hidden="1">#REF!</definedName>
    <definedName name="BLPH45" localSheetId="7" hidden="1">#REF!</definedName>
    <definedName name="BLPH45" localSheetId="12" hidden="1">#REF!</definedName>
    <definedName name="BLPH45" localSheetId="8" hidden="1">#REF!</definedName>
    <definedName name="BLPH45" hidden="1">#REF!</definedName>
    <definedName name="BLPH46" localSheetId="11" hidden="1">#REF!</definedName>
    <definedName name="BLPH46" localSheetId="7" hidden="1">#REF!</definedName>
    <definedName name="BLPH46" localSheetId="12" hidden="1">#REF!</definedName>
    <definedName name="BLPH46" localSheetId="8" hidden="1">#REF!</definedName>
    <definedName name="BLPH46" hidden="1">#REF!</definedName>
    <definedName name="BLPH47" localSheetId="11" hidden="1">#REF!</definedName>
    <definedName name="BLPH47" localSheetId="7" hidden="1">#REF!</definedName>
    <definedName name="BLPH47" localSheetId="12" hidden="1">#REF!</definedName>
    <definedName name="BLPH47" localSheetId="8" hidden="1">#REF!</definedName>
    <definedName name="BLPH47" hidden="1">#REF!</definedName>
    <definedName name="BLPH5" localSheetId="11" hidden="1">#REF!</definedName>
    <definedName name="BLPH5" localSheetId="7" hidden="1">#REF!</definedName>
    <definedName name="BLPH5" localSheetId="12" hidden="1">#REF!</definedName>
    <definedName name="BLPH5" localSheetId="8" hidden="1">#REF!</definedName>
    <definedName name="BLPH5" hidden="1">#REF!</definedName>
    <definedName name="BLPH6" localSheetId="11" hidden="1">#REF!</definedName>
    <definedName name="BLPH6" localSheetId="7" hidden="1">#REF!</definedName>
    <definedName name="BLPH6" localSheetId="12" hidden="1">#REF!</definedName>
    <definedName name="BLPH6" localSheetId="8" hidden="1">#REF!</definedName>
    <definedName name="BLPH6" hidden="1">#REF!</definedName>
    <definedName name="BLPH7" localSheetId="11" hidden="1">#REF!</definedName>
    <definedName name="BLPH7" localSheetId="7" hidden="1">#REF!</definedName>
    <definedName name="BLPH7" localSheetId="12" hidden="1">#REF!</definedName>
    <definedName name="BLPH7" localSheetId="8" hidden="1">#REF!</definedName>
    <definedName name="BLPH7" hidden="1">#REF!</definedName>
    <definedName name="BLPH8" localSheetId="11" hidden="1">#REF!</definedName>
    <definedName name="BLPH8" localSheetId="7" hidden="1">#REF!</definedName>
    <definedName name="BLPH8" localSheetId="12" hidden="1">#REF!</definedName>
    <definedName name="BLPH8" localSheetId="8" hidden="1">#REF!</definedName>
    <definedName name="BLPH8" hidden="1">#REF!</definedName>
    <definedName name="BLPH9" localSheetId="11" hidden="1">#REF!</definedName>
    <definedName name="BLPH9" localSheetId="7" hidden="1">#REF!</definedName>
    <definedName name="BLPH9" localSheetId="12" hidden="1">#REF!</definedName>
    <definedName name="BLPH9" localSheetId="8" hidden="1">#REF!</definedName>
    <definedName name="BLPH9" hidden="1">#REF!</definedName>
    <definedName name="bonds" localSheetId="11" hidden="1">#REF!</definedName>
    <definedName name="bonds" localSheetId="7" hidden="1">#REF!</definedName>
    <definedName name="bonds" localSheetId="12" hidden="1">#REF!</definedName>
    <definedName name="bonds" localSheetId="8" hidden="1">#REF!</definedName>
    <definedName name="bonds" hidden="1">#REF!</definedName>
    <definedName name="BOPtax" localSheetId="11" hidden="1">#REF!</definedName>
    <definedName name="BOPtax" localSheetId="7" hidden="1">#REF!</definedName>
    <definedName name="BOPtax" localSheetId="12" hidden="1">#REF!</definedName>
    <definedName name="BOPtax" localSheetId="8" hidden="1">#REF!</definedName>
    <definedName name="BOPtax" hidden="1">#REF!</definedName>
    <definedName name="BOPtax1" localSheetId="11" hidden="1">#REF!</definedName>
    <definedName name="BOPtax1" localSheetId="7" hidden="1">#REF!</definedName>
    <definedName name="BOPtax1" localSheetId="12" hidden="1">#REF!</definedName>
    <definedName name="BOPtax1" localSheetId="8" hidden="1">#REF!</definedName>
    <definedName name="BOPtax1" hidden="1">#REF!</definedName>
    <definedName name="br">'[39]BHF WP-5'!$B$12:$I$226</definedName>
    <definedName name="bruce">#REF!</definedName>
    <definedName name="BSCom" hidden="1">11</definedName>
    <definedName name="bskjnd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utton_area_1" localSheetId="11">#REF!</definedName>
    <definedName name="button_area_1" localSheetId="7">#REF!</definedName>
    <definedName name="button_area_1" localSheetId="12">#REF!</definedName>
    <definedName name="button_area_1" localSheetId="8">#REF!</definedName>
    <definedName name="button_area_1">#REF!</definedName>
    <definedName name="BUV" localSheetId="11">#REF!</definedName>
    <definedName name="BUV" localSheetId="7">#REF!</definedName>
    <definedName name="BUV" localSheetId="12">#REF!</definedName>
    <definedName name="BUV" localSheetId="8">#REF!</definedName>
    <definedName name="BUV">#REF!</definedName>
    <definedName name="C_">#REF!</definedName>
    <definedName name="Cable101" localSheetId="11" hidden="1">#REF!</definedName>
    <definedName name="Cable101" localSheetId="7" hidden="1">#REF!</definedName>
    <definedName name="Cable101" localSheetId="12" hidden="1">#REF!</definedName>
    <definedName name="Cable101" localSheetId="8" hidden="1">#REF!</definedName>
    <definedName name="Cable101" hidden="1">#REF!</definedName>
    <definedName name="Cable1010" localSheetId="11" hidden="1">#REF!</definedName>
    <definedName name="Cable1010" localSheetId="7" hidden="1">#REF!</definedName>
    <definedName name="Cable1010" localSheetId="12" hidden="1">#REF!</definedName>
    <definedName name="Cable1010" localSheetId="8" hidden="1">#REF!</definedName>
    <definedName name="Cable1010" hidden="1">#REF!</definedName>
    <definedName name="Cable1011" localSheetId="11" hidden="1">#REF!</definedName>
    <definedName name="Cable1011" localSheetId="7" hidden="1">#REF!</definedName>
    <definedName name="Cable1011" localSheetId="12" hidden="1">#REF!</definedName>
    <definedName name="Cable1011" localSheetId="8" hidden="1">#REF!</definedName>
    <definedName name="Cable1011" hidden="1">#REF!</definedName>
    <definedName name="Cable102" localSheetId="11" hidden="1">#REF!</definedName>
    <definedName name="Cable102" localSheetId="7" hidden="1">#REF!</definedName>
    <definedName name="Cable102" localSheetId="12" hidden="1">#REF!</definedName>
    <definedName name="Cable102" localSheetId="8" hidden="1">#REF!</definedName>
    <definedName name="Cable102" hidden="1">#REF!</definedName>
    <definedName name="Cable103" localSheetId="11" hidden="1">#REF!</definedName>
    <definedName name="Cable103" localSheetId="7" hidden="1">#REF!</definedName>
    <definedName name="Cable103" localSheetId="12" hidden="1">#REF!</definedName>
    <definedName name="Cable103" localSheetId="8" hidden="1">#REF!</definedName>
    <definedName name="Cable103" hidden="1">#REF!</definedName>
    <definedName name="Cable104" localSheetId="11" hidden="1">#REF!</definedName>
    <definedName name="Cable104" localSheetId="7" hidden="1">#REF!</definedName>
    <definedName name="Cable104" localSheetId="12" hidden="1">#REF!</definedName>
    <definedName name="Cable104" localSheetId="8" hidden="1">#REF!</definedName>
    <definedName name="Cable104" hidden="1">#REF!</definedName>
    <definedName name="Cable105" localSheetId="11" hidden="1">#REF!</definedName>
    <definedName name="Cable105" localSheetId="7" hidden="1">#REF!</definedName>
    <definedName name="Cable105" localSheetId="12" hidden="1">#REF!</definedName>
    <definedName name="Cable105" localSheetId="8" hidden="1">#REF!</definedName>
    <definedName name="Cable105" hidden="1">#REF!</definedName>
    <definedName name="Cable106" localSheetId="11" hidden="1">#REF!</definedName>
    <definedName name="Cable106" localSheetId="7" hidden="1">#REF!</definedName>
    <definedName name="Cable106" localSheetId="12" hidden="1">#REF!</definedName>
    <definedName name="Cable106" localSheetId="8" hidden="1">#REF!</definedName>
    <definedName name="Cable106" hidden="1">#REF!</definedName>
    <definedName name="Cable107" localSheetId="11" hidden="1">#REF!</definedName>
    <definedName name="Cable107" localSheetId="7" hidden="1">#REF!</definedName>
    <definedName name="Cable107" localSheetId="12" hidden="1">#REF!</definedName>
    <definedName name="Cable107" localSheetId="8" hidden="1">#REF!</definedName>
    <definedName name="Cable107" hidden="1">#REF!</definedName>
    <definedName name="Cable108" localSheetId="11" hidden="1">#REF!</definedName>
    <definedName name="Cable108" localSheetId="7" hidden="1">#REF!</definedName>
    <definedName name="Cable108" localSheetId="12" hidden="1">#REF!</definedName>
    <definedName name="Cable108" localSheetId="8" hidden="1">#REF!</definedName>
    <definedName name="Cable108" hidden="1">#REF!</definedName>
    <definedName name="Cable109" localSheetId="11" hidden="1">#REF!</definedName>
    <definedName name="Cable109" localSheetId="7" hidden="1">#REF!</definedName>
    <definedName name="Cable109" localSheetId="12" hidden="1">#REF!</definedName>
    <definedName name="Cable109" localSheetId="8" hidden="1">#REF!</definedName>
    <definedName name="Cable109" hidden="1">#REF!</definedName>
    <definedName name="Cable11" localSheetId="11" hidden="1">#REF!</definedName>
    <definedName name="Cable11" localSheetId="7" hidden="1">#REF!</definedName>
    <definedName name="Cable11" localSheetId="12" hidden="1">#REF!</definedName>
    <definedName name="Cable11" localSheetId="8" hidden="1">#REF!</definedName>
    <definedName name="Cable11" hidden="1">#REF!</definedName>
    <definedName name="Cable110" localSheetId="11" hidden="1">#REF!</definedName>
    <definedName name="Cable110" localSheetId="7" hidden="1">#REF!</definedName>
    <definedName name="Cable110" localSheetId="12" hidden="1">#REF!</definedName>
    <definedName name="Cable110" localSheetId="8" hidden="1">#REF!</definedName>
    <definedName name="Cable110" hidden="1">#REF!</definedName>
    <definedName name="Cable111" localSheetId="11" hidden="1">#REF!</definedName>
    <definedName name="Cable111" localSheetId="7" hidden="1">#REF!</definedName>
    <definedName name="Cable111" localSheetId="12" hidden="1">#REF!</definedName>
    <definedName name="Cable111" localSheetId="8" hidden="1">#REF!</definedName>
    <definedName name="Cable111" hidden="1">#REF!</definedName>
    <definedName name="Cable12" localSheetId="11" hidden="1">#REF!</definedName>
    <definedName name="Cable12" localSheetId="7" hidden="1">#REF!</definedName>
    <definedName name="Cable12" localSheetId="12" hidden="1">#REF!</definedName>
    <definedName name="Cable12" localSheetId="8" hidden="1">#REF!</definedName>
    <definedName name="Cable12" hidden="1">#REF!</definedName>
    <definedName name="Cable13" localSheetId="11" hidden="1">#REF!</definedName>
    <definedName name="Cable13" localSheetId="7" hidden="1">#REF!</definedName>
    <definedName name="Cable13" localSheetId="12" hidden="1">#REF!</definedName>
    <definedName name="Cable13" localSheetId="8" hidden="1">#REF!</definedName>
    <definedName name="Cable13" hidden="1">#REF!</definedName>
    <definedName name="Cable14" localSheetId="11" hidden="1">#REF!</definedName>
    <definedName name="Cable14" localSheetId="7" hidden="1">#REF!</definedName>
    <definedName name="Cable14" localSheetId="12" hidden="1">#REF!</definedName>
    <definedName name="Cable14" localSheetId="8" hidden="1">#REF!</definedName>
    <definedName name="Cable14" hidden="1">#REF!</definedName>
    <definedName name="Cable15" localSheetId="11" hidden="1">#REF!</definedName>
    <definedName name="Cable15" localSheetId="7" hidden="1">#REF!</definedName>
    <definedName name="Cable15" localSheetId="12" hidden="1">#REF!</definedName>
    <definedName name="Cable15" localSheetId="8" hidden="1">#REF!</definedName>
    <definedName name="Cable15" hidden="1">#REF!</definedName>
    <definedName name="Cable16" localSheetId="11" hidden="1">#REF!</definedName>
    <definedName name="Cable16" localSheetId="7" hidden="1">#REF!</definedName>
    <definedName name="Cable16" localSheetId="12" hidden="1">#REF!</definedName>
    <definedName name="Cable16" localSheetId="8" hidden="1">#REF!</definedName>
    <definedName name="Cable16" hidden="1">#REF!</definedName>
    <definedName name="Cable17" localSheetId="11" hidden="1">#REF!</definedName>
    <definedName name="Cable17" localSheetId="7" hidden="1">#REF!</definedName>
    <definedName name="Cable17" localSheetId="12" hidden="1">#REF!</definedName>
    <definedName name="Cable17" localSheetId="8" hidden="1">#REF!</definedName>
    <definedName name="Cable17" hidden="1">#REF!</definedName>
    <definedName name="Cable18" localSheetId="11" hidden="1">#REF!</definedName>
    <definedName name="Cable18" localSheetId="7" hidden="1">#REF!</definedName>
    <definedName name="Cable18" localSheetId="12" hidden="1">#REF!</definedName>
    <definedName name="Cable18" localSheetId="8" hidden="1">#REF!</definedName>
    <definedName name="Cable18" hidden="1">#REF!</definedName>
    <definedName name="Cable19" localSheetId="11" hidden="1">#REF!</definedName>
    <definedName name="Cable19" localSheetId="7" hidden="1">#REF!</definedName>
    <definedName name="Cable19" localSheetId="12" hidden="1">#REF!</definedName>
    <definedName name="Cable19" localSheetId="8" hidden="1">#REF!</definedName>
    <definedName name="Cable19" hidden="1">#REF!</definedName>
    <definedName name="Cable41" localSheetId="11" hidden="1">#REF!</definedName>
    <definedName name="Cable41" localSheetId="7" hidden="1">#REF!</definedName>
    <definedName name="Cable41" localSheetId="12" hidden="1">#REF!</definedName>
    <definedName name="Cable41" localSheetId="8" hidden="1">#REF!</definedName>
    <definedName name="Cable41" hidden="1">#REF!</definedName>
    <definedName name="Cable410" localSheetId="11" hidden="1">#REF!</definedName>
    <definedName name="Cable410" localSheetId="7" hidden="1">#REF!</definedName>
    <definedName name="Cable410" localSheetId="12" hidden="1">#REF!</definedName>
    <definedName name="Cable410" localSheetId="8" hidden="1">#REF!</definedName>
    <definedName name="Cable410" hidden="1">#REF!</definedName>
    <definedName name="Cable411" localSheetId="11" hidden="1">#REF!</definedName>
    <definedName name="Cable411" localSheetId="7" hidden="1">#REF!</definedName>
    <definedName name="Cable411" localSheetId="12" hidden="1">#REF!</definedName>
    <definedName name="Cable411" localSheetId="8" hidden="1">#REF!</definedName>
    <definedName name="Cable411" hidden="1">#REF!</definedName>
    <definedName name="Cable42" localSheetId="11" hidden="1">#REF!</definedName>
    <definedName name="Cable42" localSheetId="7" hidden="1">#REF!</definedName>
    <definedName name="Cable42" localSheetId="12" hidden="1">#REF!</definedName>
    <definedName name="Cable42" localSheetId="8" hidden="1">#REF!</definedName>
    <definedName name="Cable42" hidden="1">#REF!</definedName>
    <definedName name="Cable43" localSheetId="11" hidden="1">#REF!</definedName>
    <definedName name="Cable43" localSheetId="7" hidden="1">#REF!</definedName>
    <definedName name="Cable43" localSheetId="12" hidden="1">#REF!</definedName>
    <definedName name="Cable43" localSheetId="8" hidden="1">#REF!</definedName>
    <definedName name="Cable43" hidden="1">#REF!</definedName>
    <definedName name="Cable44" localSheetId="11" hidden="1">#REF!</definedName>
    <definedName name="Cable44" localSheetId="7" hidden="1">#REF!</definedName>
    <definedName name="Cable44" localSheetId="12" hidden="1">#REF!</definedName>
    <definedName name="Cable44" localSheetId="8" hidden="1">#REF!</definedName>
    <definedName name="Cable44" hidden="1">#REF!</definedName>
    <definedName name="Cable45" localSheetId="11" hidden="1">#REF!</definedName>
    <definedName name="Cable45" localSheetId="7" hidden="1">#REF!</definedName>
    <definedName name="Cable45" localSheetId="12" hidden="1">#REF!</definedName>
    <definedName name="Cable45" localSheetId="8" hidden="1">#REF!</definedName>
    <definedName name="Cable45" hidden="1">#REF!</definedName>
    <definedName name="Cable46" localSheetId="11" hidden="1">#REF!</definedName>
    <definedName name="Cable46" localSheetId="7" hidden="1">#REF!</definedName>
    <definedName name="Cable46" localSheetId="12" hidden="1">#REF!</definedName>
    <definedName name="Cable46" localSheetId="8" hidden="1">#REF!</definedName>
    <definedName name="Cable46" hidden="1">#REF!</definedName>
    <definedName name="Cable47" localSheetId="11" hidden="1">#REF!</definedName>
    <definedName name="Cable47" localSheetId="7" hidden="1">#REF!</definedName>
    <definedName name="Cable47" localSheetId="12" hidden="1">#REF!</definedName>
    <definedName name="Cable47" localSheetId="8" hidden="1">#REF!</definedName>
    <definedName name="Cable47" hidden="1">#REF!</definedName>
    <definedName name="Cable48" localSheetId="11" hidden="1">#REF!</definedName>
    <definedName name="Cable48" localSheetId="7" hidden="1">#REF!</definedName>
    <definedName name="Cable48" localSheetId="12" hidden="1">#REF!</definedName>
    <definedName name="Cable48" localSheetId="8" hidden="1">#REF!</definedName>
    <definedName name="Cable48" hidden="1">#REF!</definedName>
    <definedName name="Cable49" localSheetId="11" hidden="1">#REF!</definedName>
    <definedName name="Cable49" localSheetId="7" hidden="1">#REF!</definedName>
    <definedName name="Cable49" localSheetId="12" hidden="1">#REF!</definedName>
    <definedName name="Cable49" localSheetId="8" hidden="1">#REF!</definedName>
    <definedName name="Cable49" hidden="1">#REF!</definedName>
    <definedName name="Cable51" localSheetId="11" hidden="1">#REF!</definedName>
    <definedName name="Cable51" localSheetId="7" hidden="1">#REF!</definedName>
    <definedName name="Cable51" localSheetId="12" hidden="1">#REF!</definedName>
    <definedName name="Cable51" localSheetId="8" hidden="1">#REF!</definedName>
    <definedName name="Cable51" hidden="1">#REF!</definedName>
    <definedName name="Cable510" localSheetId="11" hidden="1">#REF!</definedName>
    <definedName name="Cable510" localSheetId="7" hidden="1">#REF!</definedName>
    <definedName name="Cable510" localSheetId="12" hidden="1">#REF!</definedName>
    <definedName name="Cable510" localSheetId="8" hidden="1">#REF!</definedName>
    <definedName name="Cable510" hidden="1">#REF!</definedName>
    <definedName name="Cable511" localSheetId="11" hidden="1">#REF!</definedName>
    <definedName name="Cable511" localSheetId="7" hidden="1">#REF!</definedName>
    <definedName name="Cable511" localSheetId="12" hidden="1">#REF!</definedName>
    <definedName name="Cable511" localSheetId="8" hidden="1">#REF!</definedName>
    <definedName name="Cable511" hidden="1">#REF!</definedName>
    <definedName name="Cable52" localSheetId="11" hidden="1">#REF!</definedName>
    <definedName name="Cable52" localSheetId="7" hidden="1">#REF!</definedName>
    <definedName name="Cable52" localSheetId="12" hidden="1">#REF!</definedName>
    <definedName name="Cable52" localSheetId="8" hidden="1">#REF!</definedName>
    <definedName name="Cable52" hidden="1">#REF!</definedName>
    <definedName name="Cable53" localSheetId="11" hidden="1">#REF!</definedName>
    <definedName name="Cable53" localSheetId="7" hidden="1">#REF!</definedName>
    <definedName name="Cable53" localSheetId="12" hidden="1">#REF!</definedName>
    <definedName name="Cable53" localSheetId="8" hidden="1">#REF!</definedName>
    <definedName name="Cable53" hidden="1">#REF!</definedName>
    <definedName name="Cable54" localSheetId="11" hidden="1">#REF!</definedName>
    <definedName name="Cable54" localSheetId="7" hidden="1">#REF!</definedName>
    <definedName name="Cable54" localSheetId="12" hidden="1">#REF!</definedName>
    <definedName name="Cable54" localSheetId="8" hidden="1">#REF!</definedName>
    <definedName name="Cable54" hidden="1">#REF!</definedName>
    <definedName name="Cable55" localSheetId="11" hidden="1">#REF!</definedName>
    <definedName name="Cable55" localSheetId="7" hidden="1">#REF!</definedName>
    <definedName name="Cable55" localSheetId="12" hidden="1">#REF!</definedName>
    <definedName name="Cable55" localSheetId="8" hidden="1">#REF!</definedName>
    <definedName name="Cable55" hidden="1">#REF!</definedName>
    <definedName name="Cable56" localSheetId="11" hidden="1">#REF!</definedName>
    <definedName name="Cable56" localSheetId="7" hidden="1">#REF!</definedName>
    <definedName name="Cable56" localSheetId="12" hidden="1">#REF!</definedName>
    <definedName name="Cable56" localSheetId="8" hidden="1">#REF!</definedName>
    <definedName name="Cable56" hidden="1">#REF!</definedName>
    <definedName name="Cable57" localSheetId="11" hidden="1">#REF!</definedName>
    <definedName name="Cable57" localSheetId="7" hidden="1">#REF!</definedName>
    <definedName name="Cable57" localSheetId="12" hidden="1">#REF!</definedName>
    <definedName name="Cable57" localSheetId="8" hidden="1">#REF!</definedName>
    <definedName name="Cable57" hidden="1">#REF!</definedName>
    <definedName name="Cable58" localSheetId="11" hidden="1">#REF!</definedName>
    <definedName name="Cable58" localSheetId="7" hidden="1">#REF!</definedName>
    <definedName name="Cable58" localSheetId="12" hidden="1">#REF!</definedName>
    <definedName name="Cable58" localSheetId="8" hidden="1">#REF!</definedName>
    <definedName name="Cable58" hidden="1">#REF!</definedName>
    <definedName name="Cable59" localSheetId="11" hidden="1">#REF!</definedName>
    <definedName name="Cable59" localSheetId="7" hidden="1">#REF!</definedName>
    <definedName name="Cable59" localSheetId="12" hidden="1">#REF!</definedName>
    <definedName name="Cable59" localSheetId="8" hidden="1">#REF!</definedName>
    <definedName name="Cable59" hidden="1">#REF!</definedName>
    <definedName name="Cable71" localSheetId="11" hidden="1">#REF!</definedName>
    <definedName name="Cable71" localSheetId="7" hidden="1">#REF!</definedName>
    <definedName name="Cable71" localSheetId="12" hidden="1">#REF!</definedName>
    <definedName name="Cable71" localSheetId="8" hidden="1">#REF!</definedName>
    <definedName name="Cable71" hidden="1">#REF!</definedName>
    <definedName name="Cable710" localSheetId="11" hidden="1">#REF!</definedName>
    <definedName name="Cable710" localSheetId="7" hidden="1">#REF!</definedName>
    <definedName name="Cable710" localSheetId="12" hidden="1">#REF!</definedName>
    <definedName name="Cable710" localSheetId="8" hidden="1">#REF!</definedName>
    <definedName name="Cable710" hidden="1">#REF!</definedName>
    <definedName name="Cable711" localSheetId="11" hidden="1">#REF!</definedName>
    <definedName name="Cable711" localSheetId="7" hidden="1">#REF!</definedName>
    <definedName name="Cable711" localSheetId="12" hidden="1">#REF!</definedName>
    <definedName name="Cable711" localSheetId="8" hidden="1">#REF!</definedName>
    <definedName name="Cable711" hidden="1">#REF!</definedName>
    <definedName name="Cable72" localSheetId="11" hidden="1">#REF!</definedName>
    <definedName name="Cable72" localSheetId="7" hidden="1">#REF!</definedName>
    <definedName name="Cable72" localSheetId="12" hidden="1">#REF!</definedName>
    <definedName name="Cable72" localSheetId="8" hidden="1">#REF!</definedName>
    <definedName name="Cable72" hidden="1">#REF!</definedName>
    <definedName name="Cable73" localSheetId="11" hidden="1">#REF!</definedName>
    <definedName name="Cable73" localSheetId="7" hidden="1">#REF!</definedName>
    <definedName name="Cable73" localSheetId="12" hidden="1">#REF!</definedName>
    <definedName name="Cable73" localSheetId="8" hidden="1">#REF!</definedName>
    <definedName name="Cable73" hidden="1">#REF!</definedName>
    <definedName name="Cable74" localSheetId="11" hidden="1">#REF!</definedName>
    <definedName name="Cable74" localSheetId="7" hidden="1">#REF!</definedName>
    <definedName name="Cable74" localSheetId="12" hidden="1">#REF!</definedName>
    <definedName name="Cable74" localSheetId="8" hidden="1">#REF!</definedName>
    <definedName name="Cable74" hidden="1">#REF!</definedName>
    <definedName name="Cable75" localSheetId="11" hidden="1">#REF!</definedName>
    <definedName name="Cable75" localSheetId="7" hidden="1">#REF!</definedName>
    <definedName name="Cable75" localSheetId="12" hidden="1">#REF!</definedName>
    <definedName name="Cable75" localSheetId="8" hidden="1">#REF!</definedName>
    <definedName name="Cable75" hidden="1">#REF!</definedName>
    <definedName name="Cable76" localSheetId="11" hidden="1">#REF!</definedName>
    <definedName name="Cable76" localSheetId="7" hidden="1">#REF!</definedName>
    <definedName name="Cable76" localSheetId="12" hidden="1">#REF!</definedName>
    <definedName name="Cable76" localSheetId="8" hidden="1">#REF!</definedName>
    <definedName name="Cable76" hidden="1">#REF!</definedName>
    <definedName name="Cable77" localSheetId="11" hidden="1">#REF!</definedName>
    <definedName name="Cable77" localSheetId="7" hidden="1">#REF!</definedName>
    <definedName name="Cable77" localSheetId="12" hidden="1">#REF!</definedName>
    <definedName name="Cable77" localSheetId="8" hidden="1">#REF!</definedName>
    <definedName name="Cable77" hidden="1">#REF!</definedName>
    <definedName name="Cable78" localSheetId="11" hidden="1">#REF!</definedName>
    <definedName name="Cable78" localSheetId="7" hidden="1">#REF!</definedName>
    <definedName name="Cable78" localSheetId="12" hidden="1">#REF!</definedName>
    <definedName name="Cable78" localSheetId="8" hidden="1">#REF!</definedName>
    <definedName name="Cable78" hidden="1">#REF!</definedName>
    <definedName name="Cable79" localSheetId="11" hidden="1">#REF!</definedName>
    <definedName name="Cable79" localSheetId="7" hidden="1">#REF!</definedName>
    <definedName name="Cable79" localSheetId="12" hidden="1">#REF!</definedName>
    <definedName name="Cable79" localSheetId="8" hidden="1">#REF!</definedName>
    <definedName name="Cable79" hidden="1">#REF!</definedName>
    <definedName name="cal_B" localSheetId="11">#REF!</definedName>
    <definedName name="cal_B" localSheetId="7">#REF!</definedName>
    <definedName name="cal_B" localSheetId="12">#REF!</definedName>
    <definedName name="cal_B" localSheetId="8">#REF!</definedName>
    <definedName name="cal_B">#REF!</definedName>
    <definedName name="Can" localSheetId="11">#REF!</definedName>
    <definedName name="Can" localSheetId="7">#REF!</definedName>
    <definedName name="Can" localSheetId="9">#REF!</definedName>
    <definedName name="Can" localSheetId="13">#REF!</definedName>
    <definedName name="Can" localSheetId="12">#REF!</definedName>
    <definedName name="Can" localSheetId="8">#REF!</definedName>
    <definedName name="Can">#REF!</definedName>
    <definedName name="Can_BS" localSheetId="11">#REF!</definedName>
    <definedName name="Can_BS" localSheetId="7">#REF!</definedName>
    <definedName name="Can_BS" localSheetId="9">#REF!</definedName>
    <definedName name="Can_BS" localSheetId="13">#REF!</definedName>
    <definedName name="Can_BS" localSheetId="12">#REF!</definedName>
    <definedName name="Can_BS" localSheetId="8">#REF!</definedName>
    <definedName name="Can_BS">#REF!</definedName>
    <definedName name="Can_Budget" localSheetId="11">#REF!</definedName>
    <definedName name="Can_Budget" localSheetId="7">#REF!</definedName>
    <definedName name="Can_Budget" localSheetId="9">#REF!</definedName>
    <definedName name="Can_Budget" localSheetId="13">#REF!</definedName>
    <definedName name="Can_Budget" localSheetId="12">#REF!</definedName>
    <definedName name="Can_Budget" localSheetId="8">#REF!</definedName>
    <definedName name="Can_Budget">#REF!</definedName>
    <definedName name="Can_Budget_YTD" localSheetId="11">#REF!</definedName>
    <definedName name="Can_Budget_YTD" localSheetId="7">#REF!</definedName>
    <definedName name="Can_Budget_YTD" localSheetId="9">#REF!</definedName>
    <definedName name="Can_Budget_YTD" localSheetId="13">#REF!</definedName>
    <definedName name="Can_Budget_YTD" localSheetId="12">#REF!</definedName>
    <definedName name="Can_Budget_YTD" localSheetId="8">#REF!</definedName>
    <definedName name="Can_Budget_YTD">#REF!</definedName>
    <definedName name="can_hdcount">'[40]STC Cons'!$A$165:$AA$218</definedName>
    <definedName name="Can_Prior_Yr" localSheetId="11">#REF!</definedName>
    <definedName name="Can_Prior_Yr" localSheetId="7">#REF!</definedName>
    <definedName name="Can_Prior_Yr" localSheetId="9">#REF!</definedName>
    <definedName name="Can_Prior_Yr" localSheetId="13">#REF!</definedName>
    <definedName name="Can_Prior_Yr" localSheetId="12">#REF!</definedName>
    <definedName name="Can_Prior_Yr" localSheetId="8">#REF!</definedName>
    <definedName name="Can_Prior_Yr">#REF!</definedName>
    <definedName name="Can_Prior_Yr_YTD" localSheetId="11">#REF!</definedName>
    <definedName name="Can_Prior_Yr_YTD" localSheetId="7">#REF!</definedName>
    <definedName name="Can_Prior_Yr_YTD" localSheetId="9">#REF!</definedName>
    <definedName name="Can_Prior_Yr_YTD" localSheetId="13">#REF!</definedName>
    <definedName name="Can_Prior_Yr_YTD" localSheetId="12">#REF!</definedName>
    <definedName name="Can_Prior_Yr_YTD" localSheetId="8">#REF!</definedName>
    <definedName name="Can_Prior_Yr_YTD">#REF!</definedName>
    <definedName name="Can_YTD" localSheetId="11">#REF!</definedName>
    <definedName name="Can_YTD" localSheetId="7">#REF!</definedName>
    <definedName name="Can_YTD" localSheetId="9">#REF!</definedName>
    <definedName name="Can_YTD" localSheetId="13">#REF!</definedName>
    <definedName name="Can_YTD" localSheetId="12">#REF!</definedName>
    <definedName name="Can_YTD" localSheetId="8">#REF!</definedName>
    <definedName name="Can_YTD">#REF!</definedName>
    <definedName name="cap_fac" localSheetId="11">#REF!</definedName>
    <definedName name="cap_fac" localSheetId="7">#REF!</definedName>
    <definedName name="cap_fac" localSheetId="12">#REF!</definedName>
    <definedName name="cap_fac" localSheetId="8">#REF!</definedName>
    <definedName name="cap_fac">#REF!</definedName>
    <definedName name="Capital_Lease_Obligations">#REF!</definedName>
    <definedName name="Capital_Lease_Property">#REF!</definedName>
    <definedName name="Case_No">[41]Input_Sheet!$B$2</definedName>
    <definedName name="CaseName">[42]Summary!$B$115</definedName>
    <definedName name="CASH" localSheetId="11">'[43]CALG ACT'!#REF!</definedName>
    <definedName name="CASH" localSheetId="7">'[43]CALG ACT'!#REF!</definedName>
    <definedName name="CASH" localSheetId="12">'[43]CALG ACT'!#REF!</definedName>
    <definedName name="CASH" localSheetId="8">'[43]CALG ACT'!#REF!</definedName>
    <definedName name="CASH">'[43]CALG ACT'!#REF!</definedName>
    <definedName name="cashflipdate">'[20]1.Inputs'!$H$44</definedName>
    <definedName name="CASHIndArea" localSheetId="11">#REF!</definedName>
    <definedName name="CASHIndArea" localSheetId="7">#REF!</definedName>
    <definedName name="CASHIndArea" localSheetId="9">#REF!</definedName>
    <definedName name="CASHIndArea" localSheetId="13">#REF!</definedName>
    <definedName name="CASHIndArea" localSheetId="12">#REF!</definedName>
    <definedName name="CASHIndArea" localSheetId="8">#REF!</definedName>
    <definedName name="CASHIndArea">#REF!</definedName>
    <definedName name="CC">'[19]Customize Your Invoice'!$G$22:$G$25</definedName>
    <definedName name="CCT" localSheetId="11">'[44]ANM Energy'!#REF!</definedName>
    <definedName name="CCT" localSheetId="7">'[44]ANM Energy'!#REF!</definedName>
    <definedName name="CCT" localSheetId="12">'[44]ANM Energy'!#REF!</definedName>
    <definedName name="CCT" localSheetId="8">'[44]ANM Energy'!#REF!</definedName>
    <definedName name="CCT">'[44]ANM Energy'!#REF!</definedName>
    <definedName name="CDAssemWTG" localSheetId="11" hidden="1">#REF!</definedName>
    <definedName name="CDAssemWTG" localSheetId="7" hidden="1">#REF!</definedName>
    <definedName name="CDAssemWTG" localSheetId="12" hidden="1">#REF!</definedName>
    <definedName name="CDAssemWTG" localSheetId="8" hidden="1">#REF!</definedName>
    <definedName name="CDAssemWTG" hidden="1">#REF!</definedName>
    <definedName name="CDbasicWTG" localSheetId="11" hidden="1">#REF!</definedName>
    <definedName name="CDbasicWTG" localSheetId="7" hidden="1">#REF!</definedName>
    <definedName name="CDbasicWTG" localSheetId="12" hidden="1">#REF!</definedName>
    <definedName name="CDbasicWTG" localSheetId="8" hidden="1">#REF!</definedName>
    <definedName name="CDbasicWTG" hidden="1">#REF!</definedName>
    <definedName name="CDdeliveryWTG" localSheetId="11" hidden="1">#REF!</definedName>
    <definedName name="CDdeliveryWTG" localSheetId="7" hidden="1">#REF!</definedName>
    <definedName name="CDdeliveryWTG" localSheetId="12" hidden="1">#REF!</definedName>
    <definedName name="CDdeliveryWTG" localSheetId="8" hidden="1">#REF!</definedName>
    <definedName name="CDdeliveryWTG" hidden="1">#REF!</definedName>
    <definedName name="CDfoundation" localSheetId="11" hidden="1">#REF!</definedName>
    <definedName name="CDfoundation" localSheetId="7" hidden="1">#REF!</definedName>
    <definedName name="CDfoundation" localSheetId="12" hidden="1">#REF!</definedName>
    <definedName name="CDfoundation" localSheetId="8" hidden="1">#REF!</definedName>
    <definedName name="CDfoundation" hidden="1">#REF!</definedName>
    <definedName name="Cell">"C"</definedName>
    <definedName name="celltips_area" localSheetId="11">#REF!</definedName>
    <definedName name="celltips_area" localSheetId="7">#REF!</definedName>
    <definedName name="celltips_area" localSheetId="12">#REF!</definedName>
    <definedName name="celltips_area" localSheetId="8">#REF!</definedName>
    <definedName name="celltips_area">#REF!</definedName>
    <definedName name="ChangeRange" localSheetId="11" hidden="1">[45]!ChangeRange</definedName>
    <definedName name="ChangeRange" localSheetId="7" hidden="1">[45]!ChangeRange</definedName>
    <definedName name="ChangeRange" localSheetId="12" hidden="1">[45]!ChangeRange</definedName>
    <definedName name="ChangeRange" localSheetId="8" hidden="1">[45]!ChangeRange</definedName>
    <definedName name="ChangeRange" hidden="1">[45]!ChangeRange</definedName>
    <definedName name="ChangeRangeTrans" localSheetId="11" hidden="1">[45]!ChangeRangeTrans</definedName>
    <definedName name="ChangeRangeTrans" localSheetId="7" hidden="1">[45]!ChangeRangeTrans</definedName>
    <definedName name="ChangeRangeTrans" localSheetId="12" hidden="1">[45]!ChangeRangeTrans</definedName>
    <definedName name="ChangeRangeTrans" localSheetId="8" hidden="1">[45]!ChangeRangeTrans</definedName>
    <definedName name="ChangeRangeTrans" hidden="1">[45]!ChangeRangeTrans</definedName>
    <definedName name="Check" localSheetId="11">#REF!</definedName>
    <definedName name="Check" localSheetId="7">#REF!</definedName>
    <definedName name="Check" localSheetId="12">#REF!</definedName>
    <definedName name="Check" localSheetId="8">#REF!</definedName>
    <definedName name="Check">#REF!</definedName>
    <definedName name="check." localSheetId="11">#REF!</definedName>
    <definedName name="check." localSheetId="7">#REF!</definedName>
    <definedName name="check." localSheetId="12">#REF!</definedName>
    <definedName name="check." localSheetId="8">#REF!</definedName>
    <definedName name="check.">#REF!</definedName>
    <definedName name="China_Cost" localSheetId="11">[46]Assumptions!$E$48</definedName>
    <definedName name="China_Cost" localSheetId="7">[46]Assumptions!$E$48</definedName>
    <definedName name="China_Cost">[46]Assumptions!$E$48</definedName>
    <definedName name="China_Frt" localSheetId="11">[46]Assumptions!$E$49</definedName>
    <definedName name="China_Frt" localSheetId="7">[46]Assumptions!$E$49</definedName>
    <definedName name="China_Frt">[46]Assumptions!$E$49</definedName>
    <definedName name="China_Volume" localSheetId="11">[46]Assumptions!$E$47</definedName>
    <definedName name="China_Volume" localSheetId="7">[46]Assumptions!$E$47</definedName>
    <definedName name="China_Volume">[46]Assumptions!$E$47</definedName>
    <definedName name="CIQWBGuid" hidden="1">"Vancouver Island Assets - Apr 17.xls"</definedName>
    <definedName name="Clarity.Template.ExpandCollapse.ColIndicator" localSheetId="11">#REF!</definedName>
    <definedName name="Clarity.Template.ExpandCollapse.ColIndicator" localSheetId="7">#REF!</definedName>
    <definedName name="Clarity.Template.ExpandCollapse.ColIndicator" localSheetId="12">#REF!</definedName>
    <definedName name="Clarity.Template.ExpandCollapse.ColIndicator" localSheetId="8">#REF!</definedName>
    <definedName name="Clarity.Template.ExpandCollapse.ColIndicator">#REF!</definedName>
    <definedName name="Clarity.Template.ExpandCollapse.Cols.Range_0" localSheetId="11">#REF!</definedName>
    <definedName name="Clarity.Template.ExpandCollapse.Cols.Range_0" localSheetId="7">#REF!</definedName>
    <definedName name="Clarity.Template.ExpandCollapse.Cols.Range_0" localSheetId="12">#REF!</definedName>
    <definedName name="Clarity.Template.ExpandCollapse.Cols.Range_0" localSheetId="8">#REF!</definedName>
    <definedName name="Clarity.Template.ExpandCollapse.Cols.Range_0">#REF!</definedName>
    <definedName name="Clarity.Template.ExpandCollapse.Cols.Range_0.Expanded">TRUE</definedName>
    <definedName name="Clarity.Template.ExpandCollapse.Cols.Range_1" localSheetId="11">#REF!</definedName>
    <definedName name="Clarity.Template.ExpandCollapse.Cols.Range_1" localSheetId="7">#REF!</definedName>
    <definedName name="Clarity.Template.ExpandCollapse.Cols.Range_1" localSheetId="12">#REF!</definedName>
    <definedName name="Clarity.Template.ExpandCollapse.Cols.Range_1" localSheetId="8">#REF!</definedName>
    <definedName name="Clarity.Template.ExpandCollapse.Cols.Range_1">#REF!</definedName>
    <definedName name="Clarity.Template.ExpandCollapse.Cols.Range_1.Expanded">FALSE</definedName>
    <definedName name="Clarity.Template.ExpandCollapse.RowIndicator" localSheetId="11">#REF!</definedName>
    <definedName name="Clarity.Template.ExpandCollapse.RowIndicator" localSheetId="7">#REF!</definedName>
    <definedName name="Clarity.Template.ExpandCollapse.RowIndicator" localSheetId="12">#REF!</definedName>
    <definedName name="Clarity.Template.ExpandCollapse.RowIndicator" localSheetId="8">#REF!</definedName>
    <definedName name="Clarity.Template.ExpandCollapse.RowIndicator">#REF!</definedName>
    <definedName name="Clarity.Template.ExpandCollapse.Rows.Range_0" localSheetId="11">#REF!</definedName>
    <definedName name="Clarity.Template.ExpandCollapse.Rows.Range_0" localSheetId="7">#REF!</definedName>
    <definedName name="Clarity.Template.ExpandCollapse.Rows.Range_0" localSheetId="12">#REF!</definedName>
    <definedName name="Clarity.Template.ExpandCollapse.Rows.Range_0" localSheetId="8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11">#REF!</definedName>
    <definedName name="Clarity.Template.ExpandCollapse.Rows.Range_1" localSheetId="7">#REF!</definedName>
    <definedName name="Clarity.Template.ExpandCollapse.Rows.Range_1" localSheetId="12">#REF!</definedName>
    <definedName name="Clarity.Template.ExpandCollapse.Rows.Range_1" localSheetId="8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11">#REF!</definedName>
    <definedName name="Clarity.Template.ExpandCollapse.Rows.Range_10" localSheetId="7">#REF!</definedName>
    <definedName name="Clarity.Template.ExpandCollapse.Rows.Range_10" localSheetId="12">#REF!</definedName>
    <definedName name="Clarity.Template.ExpandCollapse.Rows.Range_10" localSheetId="8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11">#REF!</definedName>
    <definedName name="Clarity.Template.ExpandCollapse.Rows.Range_11" localSheetId="7">#REF!</definedName>
    <definedName name="Clarity.Template.ExpandCollapse.Rows.Range_11" localSheetId="12">#REF!</definedName>
    <definedName name="Clarity.Template.ExpandCollapse.Rows.Range_11" localSheetId="8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11">#REF!</definedName>
    <definedName name="Clarity.Template.ExpandCollapse.Rows.Range_12" localSheetId="7">#REF!</definedName>
    <definedName name="Clarity.Template.ExpandCollapse.Rows.Range_12" localSheetId="12">#REF!</definedName>
    <definedName name="Clarity.Template.ExpandCollapse.Rows.Range_12" localSheetId="8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11">#REF!</definedName>
    <definedName name="Clarity.Template.ExpandCollapse.Rows.Range_13" localSheetId="7">#REF!</definedName>
    <definedName name="Clarity.Template.ExpandCollapse.Rows.Range_13" localSheetId="12">#REF!</definedName>
    <definedName name="Clarity.Template.ExpandCollapse.Rows.Range_13" localSheetId="8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11">#REF!</definedName>
    <definedName name="Clarity.Template.ExpandCollapse.Rows.Range_14" localSheetId="7">#REF!</definedName>
    <definedName name="Clarity.Template.ExpandCollapse.Rows.Range_14" localSheetId="12">#REF!</definedName>
    <definedName name="Clarity.Template.ExpandCollapse.Rows.Range_14" localSheetId="8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11">#REF!</definedName>
    <definedName name="Clarity.Template.ExpandCollapse.Rows.Range_15" localSheetId="7">#REF!</definedName>
    <definedName name="Clarity.Template.ExpandCollapse.Rows.Range_15" localSheetId="12">#REF!</definedName>
    <definedName name="Clarity.Template.ExpandCollapse.Rows.Range_15" localSheetId="8">#REF!</definedName>
    <definedName name="Clarity.Template.ExpandCollapse.Rows.Range_15">#REF!</definedName>
    <definedName name="Clarity.Template.ExpandCollapse.Rows.Range_15.Expanded">FALSE</definedName>
    <definedName name="Clarity.Template.ExpandCollapse.Rows.Range_16" localSheetId="11">#REF!</definedName>
    <definedName name="Clarity.Template.ExpandCollapse.Rows.Range_16" localSheetId="7">#REF!</definedName>
    <definedName name="Clarity.Template.ExpandCollapse.Rows.Range_16" localSheetId="12">#REF!</definedName>
    <definedName name="Clarity.Template.ExpandCollapse.Rows.Range_16" localSheetId="8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11">#REF!</definedName>
    <definedName name="Clarity.Template.ExpandCollapse.Rows.Range_17" localSheetId="7">#REF!</definedName>
    <definedName name="Clarity.Template.ExpandCollapse.Rows.Range_17" localSheetId="12">#REF!</definedName>
    <definedName name="Clarity.Template.ExpandCollapse.Rows.Range_17" localSheetId="8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11">#REF!</definedName>
    <definedName name="Clarity.Template.ExpandCollapse.Rows.Range_18" localSheetId="7">#REF!</definedName>
    <definedName name="Clarity.Template.ExpandCollapse.Rows.Range_18" localSheetId="12">#REF!</definedName>
    <definedName name="Clarity.Template.ExpandCollapse.Rows.Range_18" localSheetId="8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11">#REF!</definedName>
    <definedName name="Clarity.Template.ExpandCollapse.Rows.Range_19" localSheetId="7">#REF!</definedName>
    <definedName name="Clarity.Template.ExpandCollapse.Rows.Range_19" localSheetId="12">#REF!</definedName>
    <definedName name="Clarity.Template.ExpandCollapse.Rows.Range_19" localSheetId="8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11">#REF!</definedName>
    <definedName name="Clarity.Template.ExpandCollapse.Rows.Range_2" localSheetId="7">#REF!</definedName>
    <definedName name="Clarity.Template.ExpandCollapse.Rows.Range_2" localSheetId="12">#REF!</definedName>
    <definedName name="Clarity.Template.ExpandCollapse.Rows.Range_2" localSheetId="8">#REF!</definedName>
    <definedName name="Clarity.Template.ExpandCollapse.Rows.Range_2">#REF!</definedName>
    <definedName name="Clarity.Template.ExpandCollapse.Rows.Range_2.Expanded">FALSE</definedName>
    <definedName name="Clarity.Template.ExpandCollapse.Rows.Range_20" localSheetId="11">#REF!</definedName>
    <definedName name="Clarity.Template.ExpandCollapse.Rows.Range_20" localSheetId="7">#REF!</definedName>
    <definedName name="Clarity.Template.ExpandCollapse.Rows.Range_20" localSheetId="12">#REF!</definedName>
    <definedName name="Clarity.Template.ExpandCollapse.Rows.Range_20" localSheetId="8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11">#REF!</definedName>
    <definedName name="Clarity.Template.ExpandCollapse.Rows.Range_21" localSheetId="7">#REF!</definedName>
    <definedName name="Clarity.Template.ExpandCollapse.Rows.Range_21" localSheetId="12">#REF!</definedName>
    <definedName name="Clarity.Template.ExpandCollapse.Rows.Range_21" localSheetId="8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11">#REF!</definedName>
    <definedName name="Clarity.Template.ExpandCollapse.Rows.Range_22" localSheetId="7">#REF!</definedName>
    <definedName name="Clarity.Template.ExpandCollapse.Rows.Range_22" localSheetId="12">#REF!</definedName>
    <definedName name="Clarity.Template.ExpandCollapse.Rows.Range_22" localSheetId="8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11">#REF!</definedName>
    <definedName name="Clarity.Template.ExpandCollapse.Rows.Range_23" localSheetId="7">#REF!</definedName>
    <definedName name="Clarity.Template.ExpandCollapse.Rows.Range_23" localSheetId="12">#REF!</definedName>
    <definedName name="Clarity.Template.ExpandCollapse.Rows.Range_23" localSheetId="8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11">#REF!</definedName>
    <definedName name="Clarity.Template.ExpandCollapse.Rows.Range_24" localSheetId="7">#REF!</definedName>
    <definedName name="Clarity.Template.ExpandCollapse.Rows.Range_24" localSheetId="12">#REF!</definedName>
    <definedName name="Clarity.Template.ExpandCollapse.Rows.Range_24" localSheetId="8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11">#REF!</definedName>
    <definedName name="Clarity.Template.ExpandCollapse.Rows.Range_25" localSheetId="7">#REF!</definedName>
    <definedName name="Clarity.Template.ExpandCollapse.Rows.Range_25" localSheetId="12">#REF!</definedName>
    <definedName name="Clarity.Template.ExpandCollapse.Rows.Range_25" localSheetId="8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11">#REF!</definedName>
    <definedName name="Clarity.Template.ExpandCollapse.Rows.Range_26" localSheetId="7">#REF!</definedName>
    <definedName name="Clarity.Template.ExpandCollapse.Rows.Range_26" localSheetId="12">#REF!</definedName>
    <definedName name="Clarity.Template.ExpandCollapse.Rows.Range_26" localSheetId="8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11">#REF!</definedName>
    <definedName name="Clarity.Template.ExpandCollapse.Rows.Range_27" localSheetId="7">#REF!</definedName>
    <definedName name="Clarity.Template.ExpandCollapse.Rows.Range_27" localSheetId="12">#REF!</definedName>
    <definedName name="Clarity.Template.ExpandCollapse.Rows.Range_27" localSheetId="8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11">#REF!</definedName>
    <definedName name="Clarity.Template.ExpandCollapse.Rows.Range_28" localSheetId="7">#REF!</definedName>
    <definedName name="Clarity.Template.ExpandCollapse.Rows.Range_28" localSheetId="12">#REF!</definedName>
    <definedName name="Clarity.Template.ExpandCollapse.Rows.Range_28" localSheetId="8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11">#REF!</definedName>
    <definedName name="Clarity.Template.ExpandCollapse.Rows.Range_29" localSheetId="7">#REF!</definedName>
    <definedName name="Clarity.Template.ExpandCollapse.Rows.Range_29" localSheetId="12">#REF!</definedName>
    <definedName name="Clarity.Template.ExpandCollapse.Rows.Range_29" localSheetId="8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11">#REF!</definedName>
    <definedName name="Clarity.Template.ExpandCollapse.Rows.Range_3" localSheetId="7">#REF!</definedName>
    <definedName name="Clarity.Template.ExpandCollapse.Rows.Range_3" localSheetId="12">#REF!</definedName>
    <definedName name="Clarity.Template.ExpandCollapse.Rows.Range_3" localSheetId="8">#REF!</definedName>
    <definedName name="Clarity.Template.ExpandCollapse.Rows.Range_3">#REF!</definedName>
    <definedName name="Clarity.Template.ExpandCollapse.Rows.Range_3.Expanded">FALSE</definedName>
    <definedName name="Clarity.Template.ExpandCollapse.Rows.Range_30" localSheetId="11">#REF!</definedName>
    <definedName name="Clarity.Template.ExpandCollapse.Rows.Range_30" localSheetId="7">#REF!</definedName>
    <definedName name="Clarity.Template.ExpandCollapse.Rows.Range_30" localSheetId="12">#REF!</definedName>
    <definedName name="Clarity.Template.ExpandCollapse.Rows.Range_30" localSheetId="8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11">#REF!</definedName>
    <definedName name="Clarity.Template.ExpandCollapse.Rows.Range_31" localSheetId="7">#REF!</definedName>
    <definedName name="Clarity.Template.ExpandCollapse.Rows.Range_31" localSheetId="12">#REF!</definedName>
    <definedName name="Clarity.Template.ExpandCollapse.Rows.Range_31" localSheetId="8">#REF!</definedName>
    <definedName name="Clarity.Template.ExpandCollapse.Rows.Range_31">#REF!</definedName>
    <definedName name="Clarity.Template.ExpandCollapse.Rows.Range_31.Expanded">TRUE</definedName>
    <definedName name="Clarity.Template.ExpandCollapse.Rows.Range_32" localSheetId="11">#REF!</definedName>
    <definedName name="Clarity.Template.ExpandCollapse.Rows.Range_32" localSheetId="7">#REF!</definedName>
    <definedName name="Clarity.Template.ExpandCollapse.Rows.Range_32" localSheetId="12">#REF!</definedName>
    <definedName name="Clarity.Template.ExpandCollapse.Rows.Range_32" localSheetId="8">#REF!</definedName>
    <definedName name="Clarity.Template.ExpandCollapse.Rows.Range_32">#REF!</definedName>
    <definedName name="Clarity.Template.ExpandCollapse.Rows.Range_32.Expanded">TRUE</definedName>
    <definedName name="Clarity.Template.ExpandCollapse.Rows.Range_33" localSheetId="11">#REF!</definedName>
    <definedName name="Clarity.Template.ExpandCollapse.Rows.Range_33" localSheetId="7">#REF!</definedName>
    <definedName name="Clarity.Template.ExpandCollapse.Rows.Range_33" localSheetId="12">#REF!</definedName>
    <definedName name="Clarity.Template.ExpandCollapse.Rows.Range_33" localSheetId="8">#REF!</definedName>
    <definedName name="Clarity.Template.ExpandCollapse.Rows.Range_33">#REF!</definedName>
    <definedName name="Clarity.Template.ExpandCollapse.Rows.Range_33.Expanded">FALSE</definedName>
    <definedName name="Clarity.Template.ExpandCollapse.Rows.Range_34.Expanded">TRUE</definedName>
    <definedName name="Clarity.Template.ExpandCollapse.Rows.Range_4" localSheetId="11">#REF!</definedName>
    <definedName name="Clarity.Template.ExpandCollapse.Rows.Range_4" localSheetId="7">#REF!</definedName>
    <definedName name="Clarity.Template.ExpandCollapse.Rows.Range_4" localSheetId="12">#REF!</definedName>
    <definedName name="Clarity.Template.ExpandCollapse.Rows.Range_4" localSheetId="8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11">#REF!</definedName>
    <definedName name="Clarity.Template.ExpandCollapse.Rows.Range_5" localSheetId="7">#REF!</definedName>
    <definedName name="Clarity.Template.ExpandCollapse.Rows.Range_5" localSheetId="12">#REF!</definedName>
    <definedName name="Clarity.Template.ExpandCollapse.Rows.Range_5" localSheetId="8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11">#REF!</definedName>
    <definedName name="Clarity.Template.ExpandCollapse.Rows.Range_6" localSheetId="7">#REF!</definedName>
    <definedName name="Clarity.Template.ExpandCollapse.Rows.Range_6" localSheetId="12">#REF!</definedName>
    <definedName name="Clarity.Template.ExpandCollapse.Rows.Range_6" localSheetId="8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11">#REF!</definedName>
    <definedName name="Clarity.Template.ExpandCollapse.Rows.Range_7" localSheetId="7">#REF!</definedName>
    <definedName name="Clarity.Template.ExpandCollapse.Rows.Range_7" localSheetId="12">#REF!</definedName>
    <definedName name="Clarity.Template.ExpandCollapse.Rows.Range_7" localSheetId="8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11">#REF!</definedName>
    <definedName name="Clarity.Template.ExpandCollapse.Rows.Range_8" localSheetId="7">#REF!</definedName>
    <definedName name="Clarity.Template.ExpandCollapse.Rows.Range_8" localSheetId="12">#REF!</definedName>
    <definedName name="Clarity.Template.ExpandCollapse.Rows.Range_8" localSheetId="8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11">#REF!</definedName>
    <definedName name="Clarity.Template.ExpandCollapse.Rows.Range_9" localSheetId="7">#REF!</definedName>
    <definedName name="Clarity.Template.ExpandCollapse.Rows.Range_9" localSheetId="12">#REF!</definedName>
    <definedName name="Clarity.Template.ExpandCollapse.Rows.Range_9" localSheetId="8">#REF!</definedName>
    <definedName name="Clarity.Template.ExpandCollapse.Rows.Range_9">#REF!</definedName>
    <definedName name="Clarity.Template.ExpandCollapse.Rows.Range_9.Expanded">TRUE</definedName>
    <definedName name="Classifications" localSheetId="11">#REF!</definedName>
    <definedName name="Classifications" localSheetId="7">#REF!</definedName>
    <definedName name="Classifications" localSheetId="12">#REF!</definedName>
    <definedName name="Classifications" localSheetId="8">#REF!</definedName>
    <definedName name="Classifications">#REF!</definedName>
    <definedName name="CLEAR" localSheetId="11">#REF!</definedName>
    <definedName name="CLEAR" localSheetId="7">#REF!</definedName>
    <definedName name="CLEAR" localSheetId="9">#REF!</definedName>
    <definedName name="CLEAR" localSheetId="13">#REF!</definedName>
    <definedName name="CLEAR" localSheetId="12">#REF!</definedName>
    <definedName name="CLEAR" localSheetId="8">#REF!</definedName>
    <definedName name="CLEAR">#REF!</definedName>
    <definedName name="CLIENT" localSheetId="11">#REF!</definedName>
    <definedName name="CLIENT" localSheetId="7">#REF!</definedName>
    <definedName name="CLIENT" localSheetId="9">#REF!</definedName>
    <definedName name="CLIENT" localSheetId="13">#REF!</definedName>
    <definedName name="CLIENT" localSheetId="12">#REF!</definedName>
    <definedName name="CLIENT" localSheetId="8">#REF!</definedName>
    <definedName name="CLIENT">#REF!</definedName>
    <definedName name="Client_Name" localSheetId="11">#REF!</definedName>
    <definedName name="Client_Name" localSheetId="7">#REF!</definedName>
    <definedName name="Client_Name" localSheetId="9">#REF!</definedName>
    <definedName name="Client_Name" localSheetId="13">#REF!</definedName>
    <definedName name="Client_Name" localSheetId="12">#REF!</definedName>
    <definedName name="Client_Name" localSheetId="8">#REF!</definedName>
    <definedName name="Client_Name">#REF!</definedName>
    <definedName name="Co_Name">[41]Input_Sheet!$B$1</definedName>
    <definedName name="COD">[42]Summary!$P$26</definedName>
    <definedName name="COD_Minonk">'[47]Dashboard-Minonk'!$B$13</definedName>
    <definedName name="COD_Sandy">'[48]Dashboard-Sandy'!$B$13</definedName>
    <definedName name="COD_Senate">'[49]Dashboard-Senate'!$B$13</definedName>
    <definedName name="CollateralRecon" localSheetId="11">#REF!</definedName>
    <definedName name="CollateralRecon" localSheetId="7">#REF!</definedName>
    <definedName name="CollateralRecon" localSheetId="9">#REF!</definedName>
    <definedName name="CollateralRecon" localSheetId="13">#REF!</definedName>
    <definedName name="CollateralRecon" localSheetId="12">#REF!</definedName>
    <definedName name="CollateralRecon" localSheetId="8">#REF!</definedName>
    <definedName name="CollateralRecon">#REF!</definedName>
    <definedName name="ColumnRanges.ColBudget">'[50]8600 - LPSCO Water BS'!#REF!</definedName>
    <definedName name="ColumnRanges.Column_PrYr" localSheetId="11">'[51]2017 GL '!#REF!</definedName>
    <definedName name="ColumnRanges.Column_PrYr" localSheetId="7">'[51]2017 GL '!#REF!</definedName>
    <definedName name="ColumnRanges.Column_PrYr" localSheetId="12">'[51]2017 GL '!#REF!</definedName>
    <definedName name="ColumnRanges.Column_PrYr" localSheetId="8">'[51]2017 GL '!#REF!</definedName>
    <definedName name="ColumnRanges.Column_PrYr">'[51]2017 GL '!#REF!</definedName>
    <definedName name="ColumnRanges.Column001CurAct" localSheetId="11">#REF!</definedName>
    <definedName name="ColumnRanges.Column001CurAct" localSheetId="7">#REF!</definedName>
    <definedName name="ColumnRanges.Column001CurAct" localSheetId="12">#REF!</definedName>
    <definedName name="ColumnRanges.Column001CurAct" localSheetId="8">#REF!</definedName>
    <definedName name="ColumnRanges.Column001CurAct">#REF!</definedName>
    <definedName name="ColumnRanges.Column002CurBud" localSheetId="11">#REF!</definedName>
    <definedName name="ColumnRanges.Column002CurBud" localSheetId="7">#REF!</definedName>
    <definedName name="ColumnRanges.Column002CurBud" localSheetId="12">#REF!</definedName>
    <definedName name="ColumnRanges.Column002CurBud" localSheetId="8">#REF!</definedName>
    <definedName name="ColumnRanges.Column002CurBud">#REF!</definedName>
    <definedName name="ColumnRanges.Column005Mthbdgt" localSheetId="11">#REF!</definedName>
    <definedName name="ColumnRanges.Column005Mthbdgt" localSheetId="7">#REF!</definedName>
    <definedName name="ColumnRanges.Column005Mthbdgt" localSheetId="12">#REF!</definedName>
    <definedName name="ColumnRanges.Column005Mthbdgt" localSheetId="8">#REF!</definedName>
    <definedName name="ColumnRanges.Column005Mthbdgt">#REF!</definedName>
    <definedName name="ColumnRanges.ColumnAction" localSheetId="11">#REF!</definedName>
    <definedName name="ColumnRanges.ColumnAction" localSheetId="7">#REF!</definedName>
    <definedName name="ColumnRanges.ColumnAction" localSheetId="12">#REF!</definedName>
    <definedName name="ColumnRanges.ColumnAction" localSheetId="8">#REF!</definedName>
    <definedName name="ColumnRanges.ColumnAction">#REF!</definedName>
    <definedName name="ColumnRanges.ColumnCapexRetrieve">#REF!</definedName>
    <definedName name="ColumnRanges.ColumnCustOpexFY">#REF!</definedName>
    <definedName name="ColumnRanges.ColumnMeta" localSheetId="11">#REF!</definedName>
    <definedName name="ColumnRanges.ColumnMeta" localSheetId="7">#REF!</definedName>
    <definedName name="ColumnRanges.ColumnMeta" localSheetId="12">#REF!</definedName>
    <definedName name="ColumnRanges.ColumnMeta" localSheetId="8">#REF!</definedName>
    <definedName name="ColumnRanges.ColumnMeta">#REF!</definedName>
    <definedName name="ColumnRanges.ColumnPage" localSheetId="11">#REF!</definedName>
    <definedName name="ColumnRanges.ColumnPage" localSheetId="7">#REF!</definedName>
    <definedName name="ColumnRanges.ColumnPage" localSheetId="12">#REF!</definedName>
    <definedName name="ColumnRanges.ColumnPage" localSheetId="8">#REF!</definedName>
    <definedName name="ColumnRanges.ColumnPage">#REF!</definedName>
    <definedName name="ColumnRanges.ColumnPageFilter">#REF!</definedName>
    <definedName name="ColumnRanges.ColumnRange1" localSheetId="11">#REF!</definedName>
    <definedName name="ColumnRanges.ColumnRange1" localSheetId="7">#REF!</definedName>
    <definedName name="ColumnRanges.ColumnRange1" localSheetId="12">#REF!</definedName>
    <definedName name="ColumnRanges.ColumnRange1" localSheetId="8">#REF!</definedName>
    <definedName name="ColumnRanges.ColumnRange1">#REF!</definedName>
    <definedName name="ColumnRanges.ColumnRangeAction" localSheetId="11">#REF!</definedName>
    <definedName name="ColumnRanges.ColumnRangeAction" localSheetId="7">#REF!</definedName>
    <definedName name="ColumnRanges.ColumnRangeAction" localSheetId="12">#REF!</definedName>
    <definedName name="ColumnRanges.ColumnRangeAction" localSheetId="8">#REF!</definedName>
    <definedName name="ColumnRanges.ColumnRangeAction">#REF!</definedName>
    <definedName name="ColumnRanges.ColumnRangeBudget">#REF!</definedName>
    <definedName name="ColumnRanges.ColumnRangeMeta" localSheetId="11">#REF!</definedName>
    <definedName name="ColumnRanges.ColumnRangeMeta" localSheetId="7">#REF!</definedName>
    <definedName name="ColumnRanges.ColumnRangeMeta" localSheetId="12">#REF!</definedName>
    <definedName name="ColumnRanges.ColumnRangeMeta" localSheetId="8">#REF!</definedName>
    <definedName name="ColumnRanges.ColumnRangeMeta">#REF!</definedName>
    <definedName name="ColumnRanges.ColumnRangePage" localSheetId="11">#REF!</definedName>
    <definedName name="ColumnRanges.ColumnRangePage" localSheetId="7">#REF!</definedName>
    <definedName name="ColumnRanges.ColumnRangePage" localSheetId="12">#REF!</definedName>
    <definedName name="ColumnRanges.ColumnRangePage" localSheetId="8">#REF!</definedName>
    <definedName name="ColumnRanges.ColumnRangePage">#REF!</definedName>
    <definedName name="ColumnRanges.ColumnYTDAct" localSheetId="11">#REF!</definedName>
    <definedName name="ColumnRanges.ColumnYTDAct" localSheetId="7">#REF!</definedName>
    <definedName name="ColumnRanges.ColumnYTDAct" localSheetId="12">#REF!</definedName>
    <definedName name="ColumnRanges.ColumnYTDAct" localSheetId="8">#REF!</definedName>
    <definedName name="ColumnRanges.ColumnYTDAct">#REF!</definedName>
    <definedName name="ColumnRanges.ColumnYTDBud" localSheetId="11">#REF!</definedName>
    <definedName name="ColumnRanges.ColumnYTDBud" localSheetId="7">#REF!</definedName>
    <definedName name="ColumnRanges.ColumnYTDBud" localSheetId="12">#REF!</definedName>
    <definedName name="ColumnRanges.ColumnYTDBud" localSheetId="8">#REF!</definedName>
    <definedName name="ColumnRanges.ColumnYTDBud">#REF!</definedName>
    <definedName name="ColumnRanges.cr_QTDAct" localSheetId="11">#REF!</definedName>
    <definedName name="ColumnRanges.cr_QTDAct" localSheetId="7">#REF!</definedName>
    <definedName name="ColumnRanges.cr_QTDAct" localSheetId="12">#REF!</definedName>
    <definedName name="ColumnRanges.cr_QTDAct" localSheetId="8">#REF!</definedName>
    <definedName name="ColumnRanges.cr_QTDAct">#REF!</definedName>
    <definedName name="ColumnRanges.cr_QTDBud" localSheetId="11">#REF!</definedName>
    <definedName name="ColumnRanges.cr_QTDBud" localSheetId="7">#REF!</definedName>
    <definedName name="ColumnRanges.cr_QTDBud" localSheetId="12">#REF!</definedName>
    <definedName name="ColumnRanges.cr_QTDBud" localSheetId="8">#REF!</definedName>
    <definedName name="ColumnRanges.cr_QTDBud">#REF!</definedName>
    <definedName name="Common_Stock">#REF!</definedName>
    <definedName name="Company" localSheetId="11">#REF!</definedName>
    <definedName name="Company" localSheetId="7">#REF!</definedName>
    <definedName name="Company" localSheetId="9">#REF!</definedName>
    <definedName name="Company" localSheetId="13">#REF!</definedName>
    <definedName name="Company" localSheetId="12">#REF!</definedName>
    <definedName name="Company" localSheetId="8">#REF!</definedName>
    <definedName name="Company">#REF!</definedName>
    <definedName name="CompanyNames">[52]Inputs!$A$6:$A$54</definedName>
    <definedName name="Config">[42]Assumptions!$D$19</definedName>
    <definedName name="Consol_BS" localSheetId="11">#REF!</definedName>
    <definedName name="Consol_BS" localSheetId="7">#REF!</definedName>
    <definedName name="Consol_BS" localSheetId="9">#REF!</definedName>
    <definedName name="Consol_BS" localSheetId="13">#REF!</definedName>
    <definedName name="Consol_BS" localSheetId="12">#REF!</definedName>
    <definedName name="Consol_BS" localSheetId="8">#REF!</definedName>
    <definedName name="Consol_BS">#REF!</definedName>
    <definedName name="Consol_BS_Budget" localSheetId="11">#REF!</definedName>
    <definedName name="Consol_BS_Budget" localSheetId="7">#REF!</definedName>
    <definedName name="Consol_BS_Budget" localSheetId="9">#REF!</definedName>
    <definedName name="Consol_BS_Budget" localSheetId="13">#REF!</definedName>
    <definedName name="Consol_BS_Budget" localSheetId="12">#REF!</definedName>
    <definedName name="Consol_BS_Budget" localSheetId="8">#REF!</definedName>
    <definedName name="Consol_BS_Budget">#REF!</definedName>
    <definedName name="Consolidate_budget" localSheetId="11">#REF!</definedName>
    <definedName name="Consolidate_budget" localSheetId="7">#REF!</definedName>
    <definedName name="Consolidate_budget" localSheetId="9">#REF!</definedName>
    <definedName name="Consolidate_budget" localSheetId="13">#REF!</definedName>
    <definedName name="Consolidate_budget" localSheetId="12">#REF!</definedName>
    <definedName name="Consolidate_budget" localSheetId="8">#REF!</definedName>
    <definedName name="Consolidate_budget">#REF!</definedName>
    <definedName name="Consolidated" localSheetId="11">#REF!</definedName>
    <definedName name="Consolidated" localSheetId="7">#REF!</definedName>
    <definedName name="Consolidated" localSheetId="9">#REF!</definedName>
    <definedName name="Consolidated" localSheetId="13">#REF!</definedName>
    <definedName name="Consolidated" localSheetId="12">#REF!</definedName>
    <definedName name="Consolidated" localSheetId="8">#REF!</definedName>
    <definedName name="Consolidated">#REF!</definedName>
    <definedName name="Consolidated_budget_YTD" localSheetId="11">#REF!</definedName>
    <definedName name="Consolidated_budget_YTD" localSheetId="7">#REF!</definedName>
    <definedName name="Consolidated_budget_YTD" localSheetId="9">#REF!</definedName>
    <definedName name="Consolidated_budget_YTD" localSheetId="13">#REF!</definedName>
    <definedName name="Consolidated_budget_YTD" localSheetId="12">#REF!</definedName>
    <definedName name="Consolidated_budget_YTD" localSheetId="8">#REF!</definedName>
    <definedName name="Consolidated_budget_YTD">#REF!</definedName>
    <definedName name="Consolidated_Prior_YR" localSheetId="11">#REF!</definedName>
    <definedName name="Consolidated_Prior_YR" localSheetId="7">#REF!</definedName>
    <definedName name="Consolidated_Prior_YR" localSheetId="9">#REF!</definedName>
    <definedName name="Consolidated_Prior_YR" localSheetId="13">#REF!</definedName>
    <definedName name="Consolidated_Prior_YR" localSheetId="12">#REF!</definedName>
    <definedName name="Consolidated_Prior_YR" localSheetId="8">#REF!</definedName>
    <definedName name="Consolidated_Prior_YR">#REF!</definedName>
    <definedName name="Consolidated_Prior_Yr_YTD" localSheetId="11">#REF!</definedName>
    <definedName name="Consolidated_Prior_Yr_YTD" localSheetId="7">#REF!</definedName>
    <definedName name="Consolidated_Prior_Yr_YTD" localSheetId="9">#REF!</definedName>
    <definedName name="Consolidated_Prior_Yr_YTD" localSheetId="13">#REF!</definedName>
    <definedName name="Consolidated_Prior_Yr_YTD" localSheetId="12">#REF!</definedName>
    <definedName name="Consolidated_Prior_Yr_YTD" localSheetId="8">#REF!</definedName>
    <definedName name="Consolidated_Prior_Yr_YTD">#REF!</definedName>
    <definedName name="Consolidated_YTD" localSheetId="11">#REF!</definedName>
    <definedName name="Consolidated_YTD" localSheetId="7">#REF!</definedName>
    <definedName name="Consolidated_YTD" localSheetId="9">#REF!</definedName>
    <definedName name="Consolidated_YTD" localSheetId="13">#REF!</definedName>
    <definedName name="Consolidated_YTD" localSheetId="12">#REF!</definedName>
    <definedName name="Consolidated_YTD" localSheetId="8">#REF!</definedName>
    <definedName name="Consolidated_YTD">#REF!</definedName>
    <definedName name="CONSOLIDATEDBS" localSheetId="11">#REF!</definedName>
    <definedName name="CONSOLIDATEDBS" localSheetId="7">#REF!</definedName>
    <definedName name="CONSOLIDATEDBS" localSheetId="12">#REF!</definedName>
    <definedName name="CONSOLIDATEDBS" localSheetId="8">#REF!</definedName>
    <definedName name="CONSOLIDATEDBS">#REF!</definedName>
    <definedName name="CONSOLIDATEDIS" localSheetId="11">#REF!</definedName>
    <definedName name="CONSOLIDATEDIS" localSheetId="7">#REF!</definedName>
    <definedName name="CONSOLIDATEDIS" localSheetId="12">#REF!</definedName>
    <definedName name="CONSOLIDATEDIS" localSheetId="8">#REF!</definedName>
    <definedName name="CONSOLIDATEDIS">#REF!</definedName>
    <definedName name="CONSOLIDATEDSET" localSheetId="11">#REF!</definedName>
    <definedName name="CONSOLIDATEDSET" localSheetId="7">#REF!</definedName>
    <definedName name="CONSOLIDATEDSET" localSheetId="12">#REF!</definedName>
    <definedName name="CONSOLIDATEDSET" localSheetId="8">#REF!</definedName>
    <definedName name="CONSOLIDATEDSET">#REF!</definedName>
    <definedName name="CONSOLWITHNOTES" localSheetId="11">#REF!</definedName>
    <definedName name="CONSOLWITHNOTES" localSheetId="7">#REF!</definedName>
    <definedName name="CONSOLWITHNOTES" localSheetId="12">#REF!</definedName>
    <definedName name="CONSOLWITHNOTES" localSheetId="8">#REF!</definedName>
    <definedName name="CONSOLWITHNOTES">#REF!</definedName>
    <definedName name="consprice" localSheetId="11" hidden="1">#REF!</definedName>
    <definedName name="consprice" localSheetId="7" hidden="1">#REF!</definedName>
    <definedName name="consprice" localSheetId="12" hidden="1">#REF!</definedName>
    <definedName name="consprice" localSheetId="8" hidden="1">#REF!</definedName>
    <definedName name="consprice" hidden="1">#REF!</definedName>
    <definedName name="constime" localSheetId="11" hidden="1">#REF!</definedName>
    <definedName name="constime" localSheetId="7" hidden="1">#REF!</definedName>
    <definedName name="constime" localSheetId="12" hidden="1">#REF!</definedName>
    <definedName name="constime" localSheetId="8" hidden="1">#REF!</definedName>
    <definedName name="constime" hidden="1">#REF!</definedName>
    <definedName name="Contact" localSheetId="11">#REF!</definedName>
    <definedName name="Contact" localSheetId="7">#REF!</definedName>
    <definedName name="Contact" localSheetId="9">#REF!</definedName>
    <definedName name="Contact" localSheetId="13">#REF!</definedName>
    <definedName name="Contact" localSheetId="12">#REF!</definedName>
    <definedName name="Contact" localSheetId="8">#REF!</definedName>
    <definedName name="Contact">#REF!</definedName>
    <definedName name="ContentsHelp" localSheetId="11" hidden="1">[45]!ContentsHelp</definedName>
    <definedName name="ContentsHelp" localSheetId="7" hidden="1">[45]!ContentsHelp</definedName>
    <definedName name="ContentsHelp" localSheetId="12" hidden="1">[45]!ContentsHelp</definedName>
    <definedName name="ContentsHelp" localSheetId="8" hidden="1">[45]!ContentsHelp</definedName>
    <definedName name="ContentsHelp" hidden="1">[45]!ContentsHelp</definedName>
    <definedName name="ContentsHelpTrans" localSheetId="11" hidden="1">[45]!ContentsHelpTrans</definedName>
    <definedName name="ContentsHelpTrans" localSheetId="7" hidden="1">[45]!ContentsHelpTrans</definedName>
    <definedName name="ContentsHelpTrans" localSheetId="12" hidden="1">[45]!ContentsHelpTrans</definedName>
    <definedName name="ContentsHelpTrans" localSheetId="8" hidden="1">[45]!ContentsHelpTrans</definedName>
    <definedName name="ContentsHelpTrans" hidden="1">[45]!ContentsHelpTrans</definedName>
    <definedName name="CONTROL" localSheetId="11">#REF!</definedName>
    <definedName name="CONTROL" localSheetId="7">#REF!</definedName>
    <definedName name="CONTROL" localSheetId="12">#REF!</definedName>
    <definedName name="CONTROL" localSheetId="8">#REF!</definedName>
    <definedName name="CONTROL">#REF!</definedName>
    <definedName name="ConvertLotus">#N/A</definedName>
    <definedName name="cory" localSheetId="11" hidden="1">[53]Menu!#REF!</definedName>
    <definedName name="cory" localSheetId="7" hidden="1">[53]Menu!#REF!</definedName>
    <definedName name="cory" localSheetId="12" hidden="1">[53]Menu!#REF!</definedName>
    <definedName name="cory" localSheetId="8" hidden="1">[53]Menu!#REF!</definedName>
    <definedName name="cory" hidden="1">[53]Menu!#REF!</definedName>
    <definedName name="corya" localSheetId="11" hidden="1">#REF!</definedName>
    <definedName name="corya" localSheetId="7" hidden="1">#REF!</definedName>
    <definedName name="corya" localSheetId="12" hidden="1">#REF!</definedName>
    <definedName name="corya" localSheetId="8" hidden="1">#REF!</definedName>
    <definedName name="corya" hidden="1">#REF!</definedName>
    <definedName name="coryal" localSheetId="11" hidden="1">[7]Sheet1!#REF!</definedName>
    <definedName name="coryal" localSheetId="7" hidden="1">[7]Sheet1!#REF!</definedName>
    <definedName name="coryal" localSheetId="12" hidden="1">[7]Sheet1!#REF!</definedName>
    <definedName name="coryal" localSheetId="8" hidden="1">[7]Sheet1!#REF!</definedName>
    <definedName name="coryal" hidden="1">[7]Sheet1!#REF!</definedName>
    <definedName name="coryalb" localSheetId="11" hidden="1">[11]PPTO20002!#REF!</definedName>
    <definedName name="coryalb" localSheetId="7" hidden="1">[11]PPTO20002!#REF!</definedName>
    <definedName name="coryalb" localSheetId="12" hidden="1">[11]PPTO20002!#REF!</definedName>
    <definedName name="coryalb" localSheetId="8" hidden="1">[11]PPTO20002!#REF!</definedName>
    <definedName name="coryalb" hidden="1">[11]PPTO20002!#REF!</definedName>
    <definedName name="CosPhi" localSheetId="11" hidden="1">#REF!</definedName>
    <definedName name="CosPhi" localSheetId="7" hidden="1">#REF!</definedName>
    <definedName name="CosPhi" localSheetId="12" hidden="1">#REF!</definedName>
    <definedName name="CosPhi" localSheetId="8" hidden="1">#REF!</definedName>
    <definedName name="CosPhi" hidden="1">#REF!</definedName>
    <definedName name="Cost_of_Common_Equity">#REF!</definedName>
    <definedName name="Costing" localSheetId="11">#REF!</definedName>
    <definedName name="Costing" localSheetId="7">#REF!</definedName>
    <definedName name="Costing" localSheetId="12">#REF!</definedName>
    <definedName name="Costing" localSheetId="8">#REF!</definedName>
    <definedName name="Costing">#REF!</definedName>
    <definedName name="countymaint" localSheetId="11" hidden="1">#REF!</definedName>
    <definedName name="countymaint" localSheetId="7" hidden="1">#REF!</definedName>
    <definedName name="countymaint" localSheetId="12" hidden="1">#REF!</definedName>
    <definedName name="countymaint" localSheetId="8" hidden="1">#REF!</definedName>
    <definedName name="countymaint" hidden="1">#REF!</definedName>
    <definedName name="covratio" localSheetId="11">'[54]1.Inputs'!#REF!</definedName>
    <definedName name="covratio" localSheetId="7">'[54]1.Inputs'!#REF!</definedName>
    <definedName name="covratio" localSheetId="12">'[54]1.Inputs'!#REF!</definedName>
    <definedName name="covratio" localSheetId="8">'[54]1.Inputs'!#REF!</definedName>
    <definedName name="covratio">'[54]1.Inputs'!#REF!</definedName>
    <definedName name="crane" localSheetId="11" hidden="1">#REF!</definedName>
    <definedName name="crane" localSheetId="7" hidden="1">#REF!</definedName>
    <definedName name="crane" localSheetId="12" hidden="1">#REF!</definedName>
    <definedName name="crane" localSheetId="8" hidden="1">#REF!</definedName>
    <definedName name="crane" hidden="1">#REF!</definedName>
    <definedName name="cre" localSheetId="11">#REF!</definedName>
    <definedName name="cre" localSheetId="7">#REF!</definedName>
    <definedName name="cre" localSheetId="12">#REF!</definedName>
    <definedName name="cre" localSheetId="8">#REF!</definedName>
    <definedName name="cre">#REF!</definedName>
    <definedName name="CreateTable" localSheetId="11" hidden="1">[45]!CreateTable</definedName>
    <definedName name="CreateTable" localSheetId="7" hidden="1">[45]!CreateTable</definedName>
    <definedName name="CreateTable" localSheetId="12" hidden="1">[45]!CreateTable</definedName>
    <definedName name="CreateTable" localSheetId="8" hidden="1">[45]!CreateTable</definedName>
    <definedName name="CreateTable" hidden="1">[45]!CreateTable</definedName>
    <definedName name="CreateTableTrans" localSheetId="11" hidden="1">[45]!CreateTableTrans</definedName>
    <definedName name="CreateTableTrans" localSheetId="7" hidden="1">[45]!CreateTableTrans</definedName>
    <definedName name="CreateTableTrans" localSheetId="12" hidden="1">[45]!CreateTableTrans</definedName>
    <definedName name="CreateTableTrans" localSheetId="8" hidden="1">[45]!CreateTableTrans</definedName>
    <definedName name="CreateTableTrans" hidden="1">[45]!CreateTableTrans</definedName>
    <definedName name="CreditTest" localSheetId="11">[55]CMTest!#REF!</definedName>
    <definedName name="CreditTest" localSheetId="7">[55]CMTest!#REF!</definedName>
    <definedName name="CreditTest" localSheetId="9">[55]CMTest!#REF!</definedName>
    <definedName name="CreditTest" localSheetId="13">[55]CMTest!#REF!</definedName>
    <definedName name="CreditTest" localSheetId="12">[55]CMTest!#REF!</definedName>
    <definedName name="CreditTest" localSheetId="8">[55]CMTest!#REF!</definedName>
    <definedName name="CreditTest">[55]CMTest!#REF!</definedName>
    <definedName name="crystal" localSheetId="11">#REF!</definedName>
    <definedName name="crystal" localSheetId="7">#REF!</definedName>
    <definedName name="crystal" localSheetId="12">#REF!</definedName>
    <definedName name="crystal" localSheetId="8">#REF!</definedName>
    <definedName name="crystal">#REF!</definedName>
    <definedName name="crystal2" localSheetId="11">#REF!</definedName>
    <definedName name="crystal2" localSheetId="7">#REF!</definedName>
    <definedName name="crystal2" localSheetId="12">#REF!</definedName>
    <definedName name="crystal2" localSheetId="8">#REF!</definedName>
    <definedName name="crystal2">#REF!</definedName>
    <definedName name="cta" localSheetId="11">#REF!</definedName>
    <definedName name="cta" localSheetId="7">#REF!</definedName>
    <definedName name="cta" localSheetId="12">#REF!</definedName>
    <definedName name="cta" localSheetId="8">#REF!</definedName>
    <definedName name="cta">#REF!</definedName>
    <definedName name="cte">[56]Supu!$D$13</definedName>
    <definedName name="CurBook" localSheetId="11">#REF!</definedName>
    <definedName name="CurBook" localSheetId="7">#REF!</definedName>
    <definedName name="CurBook" localSheetId="9">#REF!</definedName>
    <definedName name="CurBook" localSheetId="13">#REF!</definedName>
    <definedName name="CurBook" localSheetId="12">#REF!</definedName>
    <definedName name="CurBook" localSheetId="8">#REF!</definedName>
    <definedName name="CurBook">#REF!</definedName>
    <definedName name="CurveAdjStart" localSheetId="11">#REF!</definedName>
    <definedName name="CurveAdjStart" localSheetId="7">#REF!</definedName>
    <definedName name="CurveAdjStart" localSheetId="12">#REF!</definedName>
    <definedName name="CurveAdjStart" localSheetId="8">#REF!</definedName>
    <definedName name="CurveAdjStart">#REF!</definedName>
    <definedName name="Cust_Classes" localSheetId="11">#REF!</definedName>
    <definedName name="Cust_Classes" localSheetId="7">#REF!</definedName>
    <definedName name="Cust_Classes" localSheetId="12">#REF!</definedName>
    <definedName name="Cust_Classes" localSheetId="8">#REF!</definedName>
    <definedName name="Cust_Classes">#REF!</definedName>
    <definedName name="Customer_Accounts">#REF!</definedName>
    <definedName name="Customer_Classifications" localSheetId="11">#REF!</definedName>
    <definedName name="Customer_Classifications" localSheetId="7">#REF!</definedName>
    <definedName name="Customer_Classifications" localSheetId="12">#REF!</definedName>
    <definedName name="Customer_Classifications" localSheetId="8">#REF!</definedName>
    <definedName name="Customer_Classifications">#REF!</definedName>
    <definedName name="Customer_Service">#REF!</definedName>
    <definedName name="CVRSHEET" localSheetId="11">#REF!</definedName>
    <definedName name="CVRSHEET" localSheetId="7">#REF!</definedName>
    <definedName name="CVRSHEET" localSheetId="9">#REF!</definedName>
    <definedName name="CVRSHEET" localSheetId="13">#REF!</definedName>
    <definedName name="CVRSHEET" localSheetId="12">#REF!</definedName>
    <definedName name="CVRSHEET" localSheetId="8">#REF!</definedName>
    <definedName name="CVRSHEET">#REF!</definedName>
    <definedName name="CWIP">#REF!</definedName>
    <definedName name="Cwvu.GREY_ALL." localSheetId="11" hidden="1">#REF!</definedName>
    <definedName name="Cwvu.GREY_ALL." localSheetId="7" hidden="1">#REF!</definedName>
    <definedName name="Cwvu.GREY_ALL." localSheetId="12" hidden="1">#REF!</definedName>
    <definedName name="Cwvu.GREY_ALL." localSheetId="8" hidden="1">#REF!</definedName>
    <definedName name="Cwvu.GREY_ALL." hidden="1">#REF!</definedName>
    <definedName name="d" localSheetId="11">#REF!</definedName>
    <definedName name="d" localSheetId="7">#REF!</definedName>
    <definedName name="d" localSheetId="12">#REF!</definedName>
    <definedName name="d" localSheetId="8">#REF!</definedName>
    <definedName name="d">#REF!</definedName>
    <definedName name="DAEnergy">"Day-Ahead Energy"</definedName>
    <definedName name="dafh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NCPC">"Day-Ahead NCPC"</definedName>
    <definedName name="data">'[57]2003-2004'!$A$2:$D$4536</definedName>
    <definedName name="Data_table" localSheetId="11">'[58]DSO &amp; Inv Turns'!$A$8:$AC$46</definedName>
    <definedName name="Data_table" localSheetId="7">'[58]DSO &amp; Inv Turns'!$A$8:$AC$46</definedName>
    <definedName name="Data_table">'[58]DSO &amp; Inv Turns'!$A$8:$AC$46</definedName>
    <definedName name="data1" localSheetId="11">#REF!</definedName>
    <definedName name="data1" localSheetId="7">#REF!</definedName>
    <definedName name="data1" localSheetId="12">#REF!</definedName>
    <definedName name="data1" localSheetId="8">#REF!</definedName>
    <definedName name="data1">#REF!</definedName>
    <definedName name="data10" localSheetId="11">#REF!</definedName>
    <definedName name="data10" localSheetId="7">#REF!</definedName>
    <definedName name="data10" localSheetId="12">#REF!</definedName>
    <definedName name="data10" localSheetId="8">#REF!</definedName>
    <definedName name="data10">#REF!</definedName>
    <definedName name="data17">'[19]ANM Energy'!$A$25</definedName>
    <definedName name="data2" localSheetId="11">#REF!</definedName>
    <definedName name="data2" localSheetId="7">#REF!</definedName>
    <definedName name="data2" localSheetId="12">#REF!</definedName>
    <definedName name="data2" localSheetId="8">#REF!</definedName>
    <definedName name="data2">#REF!</definedName>
    <definedName name="data22" localSheetId="11">#REF!</definedName>
    <definedName name="data22" localSheetId="7">#REF!</definedName>
    <definedName name="data22" localSheetId="12">#REF!</definedName>
    <definedName name="data22" localSheetId="8">#REF!</definedName>
    <definedName name="data22">#REF!</definedName>
    <definedName name="data23">'[19]ANM Energy'!$A$29</definedName>
    <definedName name="data29">'[19]ANM Energy'!$A$31</definedName>
    <definedName name="DATA3" localSheetId="11">#REF!</definedName>
    <definedName name="DATA3" localSheetId="7">#REF!</definedName>
    <definedName name="DATA3" localSheetId="12">#REF!</definedName>
    <definedName name="DATA3" localSheetId="8">#REF!</definedName>
    <definedName name="DATA3">#REF!</definedName>
    <definedName name="data35" localSheetId="11">'[44]ANM Energy'!#REF!</definedName>
    <definedName name="data35" localSheetId="7">'[44]ANM Energy'!#REF!</definedName>
    <definedName name="data35" localSheetId="12">'[44]ANM Energy'!#REF!</definedName>
    <definedName name="data35" localSheetId="8">'[44]ANM Energy'!#REF!</definedName>
    <definedName name="data35">'[44]ANM Energy'!#REF!</definedName>
    <definedName name="data36" localSheetId="11">'[44]ANM Energy'!#REF!</definedName>
    <definedName name="data36" localSheetId="7">'[44]ANM Energy'!#REF!</definedName>
    <definedName name="data36" localSheetId="12">'[44]ANM Energy'!#REF!</definedName>
    <definedName name="data36" localSheetId="8">'[44]ANM Energy'!#REF!</definedName>
    <definedName name="data36">'[44]ANM Energy'!#REF!</definedName>
    <definedName name="data37" localSheetId="11">'[44]ANM Energy'!#REF!</definedName>
    <definedName name="data37" localSheetId="7">'[44]ANM Energy'!#REF!</definedName>
    <definedName name="data37" localSheetId="12">'[44]ANM Energy'!#REF!</definedName>
    <definedName name="data37" localSheetId="8">'[44]ANM Energy'!#REF!</definedName>
    <definedName name="data37">'[44]ANM Energy'!#REF!</definedName>
    <definedName name="DATA4" localSheetId="11">#REF!</definedName>
    <definedName name="DATA4" localSheetId="7">#REF!</definedName>
    <definedName name="DATA4" localSheetId="12">#REF!</definedName>
    <definedName name="DATA4" localSheetId="8">#REF!</definedName>
    <definedName name="DATA4">#REF!</definedName>
    <definedName name="data41">'[19]ANM Energy'!$A$35</definedName>
    <definedName name="data47">'[19]ANM Energy'!$A$37</definedName>
    <definedName name="data5" localSheetId="11">#REF!</definedName>
    <definedName name="data5" localSheetId="7">#REF!</definedName>
    <definedName name="data5" localSheetId="12">#REF!</definedName>
    <definedName name="data5" localSheetId="8">#REF!</definedName>
    <definedName name="data5">#REF!</definedName>
    <definedName name="data53">'[19]ANM Energy'!$A$39</definedName>
    <definedName name="data55">'[19]ANM Energy'!$D$39</definedName>
    <definedName name="DATA6" localSheetId="11">#REF!</definedName>
    <definedName name="DATA6" localSheetId="7">#REF!</definedName>
    <definedName name="DATA6" localSheetId="12">#REF!</definedName>
    <definedName name="DATA6" localSheetId="8">#REF!</definedName>
    <definedName name="DATA6">#REF!</definedName>
    <definedName name="data65">'[19]ANM Energy'!$C$45</definedName>
    <definedName name="data7" localSheetId="11">'[44]ANM Energy'!#REF!</definedName>
    <definedName name="data7" localSheetId="7">'[44]ANM Energy'!#REF!</definedName>
    <definedName name="data7" localSheetId="12">'[44]ANM Energy'!#REF!</definedName>
    <definedName name="data7" localSheetId="8">'[44]ANM Energy'!#REF!</definedName>
    <definedName name="data7">'[44]ANM Energy'!#REF!</definedName>
    <definedName name="data8">'[19]ANM Energy'!$D$15</definedName>
    <definedName name="DATA9" localSheetId="11">#REF!</definedName>
    <definedName name="DATA9" localSheetId="7">#REF!</definedName>
    <definedName name="DATA9" localSheetId="12">#REF!</definedName>
    <definedName name="DATA9" localSheetId="8">#REF!</definedName>
    <definedName name="DATA9">#REF!</definedName>
    <definedName name="Date" localSheetId="11">'[59]Exchange Rates'!$A$3</definedName>
    <definedName name="Date" localSheetId="7">'[59]Exchange Rates'!$A$3</definedName>
    <definedName name="Date">'[59]Exchange Rates'!$A$3</definedName>
    <definedName name="DateMacro.SetCaption">#N/A</definedName>
    <definedName name="datenum" localSheetId="11">#REF!</definedName>
    <definedName name="datenum" localSheetId="7">#REF!</definedName>
    <definedName name="datenum" localSheetId="9">#REF!</definedName>
    <definedName name="datenum" localSheetId="13">#REF!</definedName>
    <definedName name="datenum" localSheetId="12">#REF!</definedName>
    <definedName name="datenum" localSheetId="8">#REF!</definedName>
    <definedName name="datenum">#REF!</definedName>
    <definedName name="Dates">#N/A</definedName>
    <definedName name="datos">[36]BaseDatos!$K$6:$M$2499</definedName>
    <definedName name="days" localSheetId="11">#REF!</definedName>
    <definedName name="days" localSheetId="7">#REF!</definedName>
    <definedName name="days" localSheetId="12">#REF!</definedName>
    <definedName name="days" localSheetId="8">#REF!</definedName>
    <definedName name="days">#REF!</definedName>
    <definedName name="days1" localSheetId="11">#REF!</definedName>
    <definedName name="days1" localSheetId="7">#REF!</definedName>
    <definedName name="days1" localSheetId="12">#REF!</definedName>
    <definedName name="days1" localSheetId="8">#REF!</definedName>
    <definedName name="days1">#REF!</definedName>
    <definedName name="days1yr">'[60]1.Inputs'!$C$21</definedName>
    <definedName name="d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HelpFile" localSheetId="11">#REF!</definedName>
    <definedName name="DBHelpFile" localSheetId="7">#REF!</definedName>
    <definedName name="DBHelpFile" localSheetId="9">#REF!</definedName>
    <definedName name="DBHelpFile" localSheetId="13">#REF!</definedName>
    <definedName name="DBHelpFile" localSheetId="12">#REF!</definedName>
    <definedName name="DBHelpFile" localSheetId="8">#REF!</definedName>
    <definedName name="DBHelpFile">#REF!</definedName>
    <definedName name="DCMB10" localSheetId="11">[61]CoMb!#REF!</definedName>
    <definedName name="DCMB10" localSheetId="7">[61]CoMb!#REF!</definedName>
    <definedName name="DCMB10" localSheetId="12">[61]CoMb!#REF!</definedName>
    <definedName name="DCMB10" localSheetId="8">[61]CoMb!#REF!</definedName>
    <definedName name="DCMB10">[61]CoMb!#REF!</definedName>
    <definedName name="DCMB11" localSheetId="11">[61]CoMb!#REF!</definedName>
    <definedName name="DCMB11" localSheetId="7">[61]CoMb!#REF!</definedName>
    <definedName name="DCMB11" localSheetId="12">[61]CoMb!#REF!</definedName>
    <definedName name="DCMB11" localSheetId="8">[61]CoMb!#REF!</definedName>
    <definedName name="DCMB11">[61]CoMb!#REF!</definedName>
    <definedName name="DCMB2" localSheetId="11">[61]CoMb!#REF!</definedName>
    <definedName name="DCMB2" localSheetId="7">[61]CoMb!#REF!</definedName>
    <definedName name="DCMB2" localSheetId="12">[61]CoMb!#REF!</definedName>
    <definedName name="DCMB2" localSheetId="8">[61]CoMb!#REF!</definedName>
    <definedName name="DCMB2">[61]CoMb!#REF!</definedName>
    <definedName name="DCMB3" localSheetId="11">[61]CoMb!#REF!</definedName>
    <definedName name="DCMB3" localSheetId="7">[61]CoMb!#REF!</definedName>
    <definedName name="DCMB3" localSheetId="12">[61]CoMb!#REF!</definedName>
    <definedName name="DCMB3" localSheetId="8">[61]CoMb!#REF!</definedName>
    <definedName name="DCMB3">[61]CoMb!#REF!</definedName>
    <definedName name="DCMB4" localSheetId="11">[61]CoMb!#REF!</definedName>
    <definedName name="DCMB4" localSheetId="7">[61]CoMb!#REF!</definedName>
    <definedName name="DCMB4" localSheetId="12">[61]CoMb!#REF!</definedName>
    <definedName name="DCMB4" localSheetId="8">[61]CoMb!#REF!</definedName>
    <definedName name="DCMB4">[61]CoMb!#REF!</definedName>
    <definedName name="DCMB5" localSheetId="11">[61]CoMb!#REF!</definedName>
    <definedName name="DCMB5" localSheetId="7">[61]CoMb!#REF!</definedName>
    <definedName name="DCMB5" localSheetId="12">[61]CoMb!#REF!</definedName>
    <definedName name="DCMB5" localSheetId="8">[61]CoMb!#REF!</definedName>
    <definedName name="DCMB5">[61]CoMb!#REF!</definedName>
    <definedName name="DCMB6" localSheetId="11">[61]CoMb!#REF!</definedName>
    <definedName name="DCMB6" localSheetId="7">[61]CoMb!#REF!</definedName>
    <definedName name="DCMB6" localSheetId="12">[61]CoMb!#REF!</definedName>
    <definedName name="DCMB6" localSheetId="8">[61]CoMb!#REF!</definedName>
    <definedName name="DCMB6">[61]CoMb!#REF!</definedName>
    <definedName name="DCMB7" localSheetId="11">[61]CoMb!#REF!</definedName>
    <definedName name="DCMB7" localSheetId="7">[61]CoMb!#REF!</definedName>
    <definedName name="DCMB7" localSheetId="12">[61]CoMb!#REF!</definedName>
    <definedName name="DCMB7" localSheetId="8">[61]CoMb!#REF!</definedName>
    <definedName name="DCMB7">[61]CoMb!#REF!</definedName>
    <definedName name="DCMB8" localSheetId="11">[61]CoMb!#REF!</definedName>
    <definedName name="DCMB8" localSheetId="7">[61]CoMb!#REF!</definedName>
    <definedName name="DCMB8" localSheetId="12">[61]CoMb!#REF!</definedName>
    <definedName name="DCMB8" localSheetId="8">[61]CoMb!#REF!</definedName>
    <definedName name="DCMB8">[61]CoMb!#REF!</definedName>
    <definedName name="DCMB9" localSheetId="11">[61]CoMb!#REF!</definedName>
    <definedName name="DCMB9" localSheetId="7">[61]CoMb!#REF!</definedName>
    <definedName name="DCMB9" localSheetId="12">[61]CoMb!#REF!</definedName>
    <definedName name="DCMB9" localSheetId="8">[61]CoMb!#REF!</definedName>
    <definedName name="DCMB9">[61]CoMb!#REF!</definedName>
    <definedName name="DCMR10" localSheetId="11">[61]CoMr!#REF!</definedName>
    <definedName name="DCMR10" localSheetId="7">[61]CoMr!#REF!</definedName>
    <definedName name="DCMR10" localSheetId="12">[61]CoMr!#REF!</definedName>
    <definedName name="DCMR10" localSheetId="8">[61]CoMr!#REF!</definedName>
    <definedName name="DCMR10">[61]CoMr!#REF!</definedName>
    <definedName name="DCMR11" localSheetId="11">[61]CoMr!#REF!</definedName>
    <definedName name="DCMR11" localSheetId="7">[61]CoMr!#REF!</definedName>
    <definedName name="DCMR11" localSheetId="12">[61]CoMr!#REF!</definedName>
    <definedName name="DCMR11" localSheetId="8">[61]CoMr!#REF!</definedName>
    <definedName name="DCMR11">[61]CoMr!#REF!</definedName>
    <definedName name="DCMR12" localSheetId="11">[61]CoMr!#REF!</definedName>
    <definedName name="DCMR12" localSheetId="7">[61]CoMr!#REF!</definedName>
    <definedName name="DCMR12" localSheetId="12">[61]CoMr!#REF!</definedName>
    <definedName name="DCMR12" localSheetId="8">[61]CoMr!#REF!</definedName>
    <definedName name="DCMR12">[61]CoMr!#REF!</definedName>
    <definedName name="DCMR2" localSheetId="11">[61]CoMr!#REF!</definedName>
    <definedName name="DCMR2" localSheetId="7">[61]CoMr!#REF!</definedName>
    <definedName name="DCMR2" localSheetId="12">[61]CoMr!#REF!</definedName>
    <definedName name="DCMR2" localSheetId="8">[61]CoMr!#REF!</definedName>
    <definedName name="DCMR2">[61]CoMr!#REF!</definedName>
    <definedName name="DCMR3" localSheetId="11">[61]CoMr!#REF!</definedName>
    <definedName name="DCMR3" localSheetId="7">[61]CoMr!#REF!</definedName>
    <definedName name="DCMR3" localSheetId="12">[61]CoMr!#REF!</definedName>
    <definedName name="DCMR3" localSheetId="8">[61]CoMr!#REF!</definedName>
    <definedName name="DCMR3">[61]CoMr!#REF!</definedName>
    <definedName name="DCMR4" localSheetId="11">[61]CoMr!#REF!</definedName>
    <definedName name="DCMR4" localSheetId="7">[61]CoMr!#REF!</definedName>
    <definedName name="DCMR4" localSheetId="12">[61]CoMr!#REF!</definedName>
    <definedName name="DCMR4" localSheetId="8">[61]CoMr!#REF!</definedName>
    <definedName name="DCMR4">[61]CoMr!#REF!</definedName>
    <definedName name="DCMR5" localSheetId="11">[61]CoMr!#REF!</definedName>
    <definedName name="DCMR5" localSheetId="7">[61]CoMr!#REF!</definedName>
    <definedName name="DCMR5" localSheetId="12">[61]CoMr!#REF!</definedName>
    <definedName name="DCMR5" localSheetId="8">[61]CoMr!#REF!</definedName>
    <definedName name="DCMR5">[61]CoMr!#REF!</definedName>
    <definedName name="DCMR6" localSheetId="11">[61]CoMr!#REF!</definedName>
    <definedName name="DCMR6" localSheetId="7">[61]CoMr!#REF!</definedName>
    <definedName name="DCMR6" localSheetId="12">[61]CoMr!#REF!</definedName>
    <definedName name="DCMR6" localSheetId="8">[61]CoMr!#REF!</definedName>
    <definedName name="DCMR6">[61]CoMr!#REF!</definedName>
    <definedName name="DCMR7" localSheetId="11">[61]CoMr!#REF!</definedName>
    <definedName name="DCMR7" localSheetId="7">[61]CoMr!#REF!</definedName>
    <definedName name="DCMR7" localSheetId="12">[61]CoMr!#REF!</definedName>
    <definedName name="DCMR7" localSheetId="8">[61]CoMr!#REF!</definedName>
    <definedName name="DCMR7">[61]CoMr!#REF!</definedName>
    <definedName name="DCMR8" localSheetId="11">[61]CoMr!#REF!</definedName>
    <definedName name="DCMR8" localSheetId="7">[61]CoMr!#REF!</definedName>
    <definedName name="DCMR8" localSheetId="12">[61]CoMr!#REF!</definedName>
    <definedName name="DCMR8" localSheetId="8">[61]CoMr!#REF!</definedName>
    <definedName name="DCMR8">[61]CoMr!#REF!</definedName>
    <definedName name="DCMR9" localSheetId="11">[61]CoMr!#REF!</definedName>
    <definedName name="DCMR9" localSheetId="7">[61]CoMr!#REF!</definedName>
    <definedName name="DCMR9" localSheetId="12">[61]CoMr!#REF!</definedName>
    <definedName name="DCMR9" localSheetId="8">[61]CoMr!#REF!</definedName>
    <definedName name="DCMR9">[61]CoMr!#REF!</definedName>
    <definedName name="Dconn" localSheetId="11" hidden="1">#REF!</definedName>
    <definedName name="Dconn" localSheetId="7" hidden="1">#REF!</definedName>
    <definedName name="Dconn" localSheetId="12" hidden="1">#REF!</definedName>
    <definedName name="Dconn" localSheetId="8" hidden="1">#REF!</definedName>
    <definedName name="Dconn" hidden="1">#REF!</definedName>
    <definedName name="DconnUp" localSheetId="11" hidden="1">#REF!</definedName>
    <definedName name="DconnUp" localSheetId="7" hidden="1">#REF!</definedName>
    <definedName name="DconnUp" localSheetId="12" hidden="1">#REF!</definedName>
    <definedName name="DconnUp" localSheetId="8" hidden="1">#REF!</definedName>
    <definedName name="DconnUp" hidden="1">#REF!</definedName>
    <definedName name="ddd">#N/A</definedName>
    <definedName name="de" localSheetId="11" hidden="1">[62]Sum!#REF!</definedName>
    <definedName name="de" localSheetId="7" hidden="1">[62]Sum!#REF!</definedName>
    <definedName name="de" localSheetId="12" hidden="1">[62]Sum!#REF!</definedName>
    <definedName name="de" localSheetId="8" hidden="1">[62]Sum!#REF!</definedName>
    <definedName name="de" hidden="1">[62]Sum!#REF!</definedName>
    <definedName name="def">[21]GEAUDIT!$C$10</definedName>
    <definedName name="Deferred_Income_Taxes___Federal">#REF!</definedName>
    <definedName name="Deferred_Income_Taxes___MBT">#REF!</definedName>
    <definedName name="DeleteRange" localSheetId="11" hidden="1">[45]!DeleteRange</definedName>
    <definedName name="DeleteRange" localSheetId="7" hidden="1">[45]!DeleteRange</definedName>
    <definedName name="DeleteRange" localSheetId="12" hidden="1">[45]!DeleteRange</definedName>
    <definedName name="DeleteRange" localSheetId="8" hidden="1">[45]!DeleteRange</definedName>
    <definedName name="DeleteRange" hidden="1">[45]!DeleteRange</definedName>
    <definedName name="DeleteTable" localSheetId="11" hidden="1">[45]!DeleteTable</definedName>
    <definedName name="DeleteTable" localSheetId="7" hidden="1">[45]!DeleteTable</definedName>
    <definedName name="DeleteTable" localSheetId="12" hidden="1">[45]!DeleteTable</definedName>
    <definedName name="DeleteTable" localSheetId="8" hidden="1">[45]!DeleteTable</definedName>
    <definedName name="DeleteTable" hidden="1">[45]!DeleteTable</definedName>
    <definedName name="DELIN" localSheetId="11">#REF!</definedName>
    <definedName name="DELIN" localSheetId="7">#REF!</definedName>
    <definedName name="DELIN" localSheetId="9">#REF!</definedName>
    <definedName name="DELIN" localSheetId="13">#REF!</definedName>
    <definedName name="DELIN" localSheetId="12">#REF!</definedName>
    <definedName name="DELIN" localSheetId="8">#REF!</definedName>
    <definedName name="DELIN">#REF!</definedName>
    <definedName name="deliveryE" hidden="1">[63]Concept!$H$32</definedName>
    <definedName name="DELTAX" localSheetId="11">#REF!</definedName>
    <definedName name="DELTAX" localSheetId="7">#REF!</definedName>
    <definedName name="DELTAX" localSheetId="12">#REF!</definedName>
    <definedName name="DELTAX" localSheetId="8">#REF!</definedName>
    <definedName name="DELTAX">#REF!</definedName>
    <definedName name="dem_prod">'[64]Allocation Factors data'!$E$60:$W$60</definedName>
    <definedName name="Depreciation_Expense">#REF!</definedName>
    <definedName name="Deuda" localSheetId="11">#REF!</definedName>
    <definedName name="Deuda" localSheetId="7">#REF!</definedName>
    <definedName name="Deuda" localSheetId="12">#REF!</definedName>
    <definedName name="Deuda" localSheetId="8">#REF!</definedName>
    <definedName name="Deuda">#REF!</definedName>
    <definedName name="df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lt2">'[19]Customize Your Invoice'!$E$23</definedName>
    <definedName name="dflt3">'[19]Customize Your Invoice'!$D$24</definedName>
    <definedName name="dflt5">'[19]Customize Your Invoice'!$E$27</definedName>
    <definedName name="dflt6">'[19]Customize Your Invoice'!$D$28</definedName>
    <definedName name="dhfbv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LSET" localSheetId="11">#REF!</definedName>
    <definedName name="DHLSET" localSheetId="7">#REF!</definedName>
    <definedName name="DHLSET" localSheetId="12">#REF!</definedName>
    <definedName name="DHLSET" localSheetId="8">#REF!</definedName>
    <definedName name="DHLSET">#REF!</definedName>
    <definedName name="DHLTAX" localSheetId="11">#REF!</definedName>
    <definedName name="DHLTAX" localSheetId="7">#REF!</definedName>
    <definedName name="DHLTAX" localSheetId="12">#REF!</definedName>
    <definedName name="DHLTAX" localSheetId="8">#REF!</definedName>
    <definedName name="DHLTAX">#REF!</definedName>
    <definedName name="DIESELBS" localSheetId="11">#REF!</definedName>
    <definedName name="DIESELBS" localSheetId="7">#REF!</definedName>
    <definedName name="DIESELBS" localSheetId="12">#REF!</definedName>
    <definedName name="DIESELBS" localSheetId="8">#REF!</definedName>
    <definedName name="DIESELBS">#REF!</definedName>
    <definedName name="DIESELCF" localSheetId="11">#REF!</definedName>
    <definedName name="DIESELCF" localSheetId="7">#REF!</definedName>
    <definedName name="DIESELCF" localSheetId="12">#REF!</definedName>
    <definedName name="DIESELCF" localSheetId="8">#REF!</definedName>
    <definedName name="DIESELCF">#REF!</definedName>
    <definedName name="DIESELINC" localSheetId="11">#REF!</definedName>
    <definedName name="DIESELINC" localSheetId="7">#REF!</definedName>
    <definedName name="DIESELINC" localSheetId="12">#REF!</definedName>
    <definedName name="DIESELINC" localSheetId="8">#REF!</definedName>
    <definedName name="DIESELINC">#REF!</definedName>
    <definedName name="DIESELNOTESET" localSheetId="11">#REF!</definedName>
    <definedName name="DIESELNOTESET" localSheetId="7">#REF!</definedName>
    <definedName name="DIESELNOTESET" localSheetId="12">#REF!</definedName>
    <definedName name="DIESELNOTESET" localSheetId="8">#REF!</definedName>
    <definedName name="DIESELNOTESET">#REF!</definedName>
    <definedName name="DIESELSET" localSheetId="11">#REF!</definedName>
    <definedName name="DIESELSET" localSheetId="7">#REF!</definedName>
    <definedName name="DIESELSET" localSheetId="12">#REF!</definedName>
    <definedName name="DIESELSET" localSheetId="8">#REF!</definedName>
    <definedName name="DIESELSET">#REF!</definedName>
    <definedName name="Dighton">"UN.DIGHTON 115 DIGH"</definedName>
    <definedName name="diluted" localSheetId="11">#REF!</definedName>
    <definedName name="diluted" localSheetId="7">#REF!</definedName>
    <definedName name="diluted" localSheetId="12">#REF!</definedName>
    <definedName name="diluted" localSheetId="8">#REF!</definedName>
    <definedName name="diluted">#REF!</definedName>
    <definedName name="DISTPLT">#REF!</definedName>
    <definedName name="Distribution">#REF!</definedName>
    <definedName name="djalf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ocu" localSheetId="11">#REF!</definedName>
    <definedName name="docu" localSheetId="7">#REF!</definedName>
    <definedName name="docu" localSheetId="9">#REF!</definedName>
    <definedName name="docu" localSheetId="13">#REF!</definedName>
    <definedName name="docu" localSheetId="12">#REF!</definedName>
    <definedName name="docu" localSheetId="8">#REF!</definedName>
    <definedName name="docu">#REF!</definedName>
    <definedName name="Drain" localSheetId="11" hidden="1">#REF!</definedName>
    <definedName name="Drain" localSheetId="7" hidden="1">#REF!</definedName>
    <definedName name="Drain" localSheetId="12" hidden="1">#REF!</definedName>
    <definedName name="Drain" localSheetId="8" hidden="1">#REF!</definedName>
    <definedName name="Drain" hidden="1">#REF!</definedName>
    <definedName name="DROend">'[20]1.Inputs'!$X$24</definedName>
    <definedName name="DRT" localSheetId="11" hidden="1">[45]!DRT</definedName>
    <definedName name="DRT" localSheetId="7" hidden="1">[45]!DRT</definedName>
    <definedName name="DRT" localSheetId="12" hidden="1">[45]!DRT</definedName>
    <definedName name="DRT" localSheetId="8" hidden="1">[45]!DRT</definedName>
    <definedName name="DRT" hidden="1">[45]!DRT</definedName>
    <definedName name="ds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TT" localSheetId="11" hidden="1">[45]!DTT</definedName>
    <definedName name="DTT" localSheetId="7" hidden="1">[45]!DTT</definedName>
    <definedName name="DTT" localSheetId="12" hidden="1">[45]!DTT</definedName>
    <definedName name="DTT" localSheetId="8" hidden="1">[45]!DTT</definedName>
    <definedName name="DTT" hidden="1">[45]!DTT</definedName>
    <definedName name="dust" localSheetId="11" hidden="1">#REF!</definedName>
    <definedName name="dust" localSheetId="7" hidden="1">#REF!</definedName>
    <definedName name="dust" localSheetId="12" hidden="1">#REF!</definedName>
    <definedName name="dust" localSheetId="8" hidden="1">#REF!</definedName>
    <definedName name="dust" hidden="1">#REF!</definedName>
    <definedName name="DVAR" localSheetId="11" hidden="1">#REF!</definedName>
    <definedName name="DVAR" localSheetId="7" hidden="1">#REF!</definedName>
    <definedName name="DVAR" localSheetId="12" hidden="1">#REF!</definedName>
    <definedName name="DVAR" localSheetId="8" hidden="1">#REF!</definedName>
    <definedName name="DVAR" hidden="1">#REF!</definedName>
    <definedName name="DVARprice" localSheetId="11" hidden="1">#REF!</definedName>
    <definedName name="DVARprice" localSheetId="7" hidden="1">#REF!</definedName>
    <definedName name="DVARprice" localSheetId="12" hidden="1">#REF!</definedName>
    <definedName name="DVARprice" localSheetId="8" hidden="1">#REF!</definedName>
    <definedName name="DVARprice" hidden="1">#REF!</definedName>
    <definedName name="eak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CCA1">'[65]EC Cdn TB'!$A$16:$N$192</definedName>
    <definedName name="ECCAN">'[66]EC Cdn TB'!$A$16:$N$192</definedName>
    <definedName name="ECCANApr">'[67]EC Cdn TB Apr07'!$A$16:$K$166</definedName>
    <definedName name="ECCANMay">'[67]EC Cdn TB May07'!$A$16:$K$166</definedName>
    <definedName name="ECjun28">'[3]EC Jun28'!$A$16:$N$186</definedName>
    <definedName name="ECjun30">'[3]EC Jun30'!$A$16:$K$165</definedName>
    <definedName name="ECUS">'[66]EC US TB'!$A$15:$N$80</definedName>
    <definedName name="ECUSApr">'[67]EC US TB Apr07'!$A$16:$K$73</definedName>
    <definedName name="EELTAX" localSheetId="11">#REF!</definedName>
    <definedName name="EELTAX" localSheetId="7">#REF!</definedName>
    <definedName name="EELTAX" localSheetId="12">#REF!</definedName>
    <definedName name="EELTAX" localSheetId="8">#REF!</definedName>
    <definedName name="EELTAX">#REF!</definedName>
    <definedName name="eiru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KG" localSheetId="11">#REF!</definedName>
    <definedName name="EKG" localSheetId="7">#REF!</definedName>
    <definedName name="EKG" localSheetId="12">#REF!</definedName>
    <definedName name="EKG" localSheetId="8">#REF!</definedName>
    <definedName name="EKG">#REF!</definedName>
    <definedName name="EKGApr">'[67]EKG Apr07 TB'!$A$16:$K$458</definedName>
    <definedName name="Elim" localSheetId="11">#REF!</definedName>
    <definedName name="Elim" localSheetId="7">#REF!</definedName>
    <definedName name="Elim" localSheetId="9">#REF!</definedName>
    <definedName name="Elim" localSheetId="13">#REF!</definedName>
    <definedName name="Elim" localSheetId="12">#REF!</definedName>
    <definedName name="Elim" localSheetId="8">#REF!</definedName>
    <definedName name="Elim">#REF!</definedName>
    <definedName name="Elim_budget" localSheetId="11">#REF!</definedName>
    <definedName name="Elim_budget" localSheetId="7">#REF!</definedName>
    <definedName name="Elim_budget" localSheetId="9">#REF!</definedName>
    <definedName name="Elim_budget" localSheetId="13">#REF!</definedName>
    <definedName name="Elim_budget" localSheetId="12">#REF!</definedName>
    <definedName name="Elim_budget" localSheetId="8">#REF!</definedName>
    <definedName name="Elim_budget">#REF!</definedName>
    <definedName name="Elim_Budget_YTD" localSheetId="11">#REF!</definedName>
    <definedName name="Elim_Budget_YTD" localSheetId="7">#REF!</definedName>
    <definedName name="Elim_Budget_YTD" localSheetId="9">#REF!</definedName>
    <definedName name="Elim_Budget_YTD" localSheetId="13">#REF!</definedName>
    <definedName name="Elim_Budget_YTD" localSheetId="12">#REF!</definedName>
    <definedName name="Elim_Budget_YTD" localSheetId="8">#REF!</definedName>
    <definedName name="Elim_Budget_YTD">#REF!</definedName>
    <definedName name="Elim_Prior_Yr" localSheetId="11">#REF!</definedName>
    <definedName name="Elim_Prior_Yr" localSheetId="7">#REF!</definedName>
    <definedName name="Elim_Prior_Yr" localSheetId="9">#REF!</definedName>
    <definedName name="Elim_Prior_Yr" localSheetId="13">#REF!</definedName>
    <definedName name="Elim_Prior_Yr" localSheetId="12">#REF!</definedName>
    <definedName name="Elim_Prior_Yr" localSheetId="8">#REF!</definedName>
    <definedName name="Elim_Prior_Yr">#REF!</definedName>
    <definedName name="Elim_Prior_Yr_YTD" localSheetId="11">#REF!</definedName>
    <definedName name="Elim_Prior_Yr_YTD" localSheetId="7">#REF!</definedName>
    <definedName name="Elim_Prior_Yr_YTD" localSheetId="9">#REF!</definedName>
    <definedName name="Elim_Prior_Yr_YTD" localSheetId="13">#REF!</definedName>
    <definedName name="Elim_Prior_Yr_YTD" localSheetId="12">#REF!</definedName>
    <definedName name="Elim_Prior_Yr_YTD" localSheetId="8">#REF!</definedName>
    <definedName name="Elim_Prior_Yr_YTD">#REF!</definedName>
    <definedName name="Elim_YTD" localSheetId="11">#REF!</definedName>
    <definedName name="Elim_YTD" localSheetId="7">#REF!</definedName>
    <definedName name="Elim_YTD" localSheetId="9">#REF!</definedName>
    <definedName name="Elim_YTD" localSheetId="13">#REF!</definedName>
    <definedName name="Elim_YTD" localSheetId="12">#REF!</definedName>
    <definedName name="Elim_YTD" localSheetId="8">#REF!</definedName>
    <definedName name="Elim_YTD">#REF!</definedName>
    <definedName name="eliur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TR_DateBlock">OFFSET([68]eMTR!$A$6,MATCH(INDIRECT("'"&amp;INDIRECT("E1")&amp;"'!"&amp;SUBSTITUTE(ADDRESS(1,COLUMN(),4),"1","")&amp;"2"),[68]eMTR!$B$5:$B$283,0),5,COUNTIF([68]eMTR!$B$5:$B$283,INDIRECT("'"&amp;INDIRECT("E1")&amp;"'!"&amp;SUBSTITUTE(ADDRESS(1,COLUMN(),4),"1","")&amp;"2")),24)</definedName>
    <definedName name="enddate">'[47]1.Inputs'!$C$14</definedName>
    <definedName name="Ending_Date" localSheetId="11">#REF!</definedName>
    <definedName name="Ending_Date" localSheetId="7">#REF!</definedName>
    <definedName name="Ending_Date" localSheetId="9">#REF!</definedName>
    <definedName name="Ending_Date" localSheetId="13">#REF!</definedName>
    <definedName name="Ending_Date" localSheetId="12">#REF!</definedName>
    <definedName name="Ending_Date" localSheetId="8">#REF!</definedName>
    <definedName name="Ending_Date">#REF!</definedName>
    <definedName name="endyear">'[47]1.Inputs'!$C$19</definedName>
    <definedName name="Eng" localSheetId="11" hidden="1">#REF!</definedName>
    <definedName name="Eng" localSheetId="7" hidden="1">#REF!</definedName>
    <definedName name="Eng" localSheetId="12" hidden="1">#REF!</definedName>
    <definedName name="Eng" localSheetId="8" hidden="1">#REF!</definedName>
    <definedName name="Eng" hidden="1">#REF!</definedName>
    <definedName name="ENG_BI_CORE_LOCATION">"C:\Program Files (x86)\Sage Simply Accounting Enterprise 2011\"</definedName>
    <definedName name="ENG_BI_EXE_FULL_PATH">"C:\Program Files (x86)\Sage Simply Accounting Enterprise 2011\BICORE.EXE"</definedName>
    <definedName name="ENG_BI_EXE_NAME" hidden="1">"BICORE.EXE"</definedName>
    <definedName name="ENG_BI_EXEC_CMD_ARGS" hidden="1">"03304607807410511511013004104507303704607512708407308306508709109606708806907006608307607007807708209003608306608508908206908103207908608006809212612407306608809408007807004905306112612409911211811011810612310206807506806608906508008407107007905809607"</definedName>
    <definedName name="ENG_BI_EXEC_CMD_ARGS_10" hidden="1">"032054053050050129123099117117107115106099077066085074076069089069092093084086070079084065054036084099125118099101123033051053049053130123088091068073087070069084065086070077092068050125"</definedName>
    <definedName name="ENG_BI_EXEC_CMD_ARGS_2" hidden="1">"00680680830850820890730870780930830810660790730730940370500570580480951000960940540480530540920920790660780770740910370500520530551001040950970550490490600460870700741341300961121231061191021161050730660940920690860660751021141101251301231041191151051"</definedName>
    <definedName name="ENG_BI_EXEC_CMD_ARGS_3" hidden="1">"27098117106068070085065092092087083087069062087067086070077067057050048068050050060059053059052068058053055064052058063049056056059059057058059058057056064049060053059058066059054056054060055051063055050062066051049061060051055050063061050068059051060"</definedName>
    <definedName name="ENG_BI_EXEC_CMD_ARGS_4" hidden="1">"06405005205405905306205406805604905406805005405705905305904906805904905306405505112912309911711710711510609908506607907606708307306907007807812912809611311810512210211611009011310810611610508809911810610111907410012206605012612709511611910512710411710"</definedName>
    <definedName name="ENG_BI_EXEC_CMD_ARGS_5" hidden="1">"10770670661141001091150841201201080801101001021141151051050610581321240951211151061230971201060830740820851191061150771090991051151151101220620531341240961171141091230971251100830770820770660820710890700710780740800680780620700830710800780830811341230"</definedName>
    <definedName name="ENG_BI_EXEC_CMD_ARGS_6" hidden="1">"99117115106122097120106082110110106115125102115106100071116109121106110125083098110105061087109097119107106122041079098121117118102108041079111115105116126127095116122098117112100067088078081070078093083065086078061087077066079072073094037078074091086"</definedName>
    <definedName name="ENG_BI_EXEC_CMD_ARGS_7" hidden="1">"08207407703307507908307308313413209511612209910910909907407807809807606608209208506608708407207008407807004903607909811112109711812603205905505004913412409611711710211310510807907308209407006608606908207306807409107006106005003307310110310610910711011"</definedName>
    <definedName name="ENG_BI_EXEC_CMD_ARGS_8" hidden="1">"40360550490500531251271001121261051091051080680860870820840740820820880680870890660830880680690890690700560330791081171121031011180370500570580491291280961131210981121100990760920830820890700830780790720740780770770650880740620520530320831041161201051"</definedName>
    <definedName name="ENG_BI_EXEC_CMD_ARGS_9" hidden="1">"02114041051049054049129128095121126098112110100068089082086085069091080080068070050049130123099117117107117105103072086083086070077083089078072083061059049050054125127100112126107108109104084070087083077084078077072085069070054033084099120116098110123"</definedName>
    <definedName name="ENG_BI_GEN_LIC" hidden="1">"0"</definedName>
    <definedName name="ENG_BI_GEN_LIC_WS" hidden="1">"True"</definedName>
    <definedName name="ENG_BI_LBI" hidden="1">"0F81CJ66XO"</definedName>
    <definedName name="ENG_BI_REPOS_FILE" hidden="1">"C:\Users\Public\Documents\Simply Accounting\2011\Intelligence\EN\alchemex.svd"</definedName>
    <definedName name="ENG_BI_REPOS_PATH" hidden="1">"C:\Users\Public\Documents\Simply Accounting\2011\Intelligence\EN"</definedName>
    <definedName name="ENG_BI_TLA" hidden="1">"130;72;124;210;20;35;173;148;86;198;105;93;13;42;97;74;57;90;86;161;120;58;234;217;109;276;76;127;159;244;202;239"</definedName>
    <definedName name="engineer" localSheetId="11" hidden="1">#REF!</definedName>
    <definedName name="engineer" localSheetId="7" hidden="1">#REF!</definedName>
    <definedName name="engineer" localSheetId="12" hidden="1">#REF!</definedName>
    <definedName name="engineer" localSheetId="8" hidden="1">#REF!</definedName>
    <definedName name="engineer" hidden="1">#REF!</definedName>
    <definedName name="Env" localSheetId="11" hidden="1">#REF!</definedName>
    <definedName name="Env" localSheetId="7" hidden="1">#REF!</definedName>
    <definedName name="Env" localSheetId="12" hidden="1">#REF!</definedName>
    <definedName name="Env" localSheetId="8" hidden="1">#REF!</definedName>
    <definedName name="Env" hidden="1">#REF!</definedName>
    <definedName name="EOGCD">'[69]EC Cdn data'!$A$9:$K$183</definedName>
    <definedName name="EOGrev" localSheetId="11">#REF!</definedName>
    <definedName name="EOGrev" localSheetId="7">#REF!</definedName>
    <definedName name="EOGrev" localSheetId="12">#REF!</definedName>
    <definedName name="EOGrev" localSheetId="8">#REF!</definedName>
    <definedName name="EOGrev">#REF!</definedName>
    <definedName name="EOGrevrank" localSheetId="11">#REF!</definedName>
    <definedName name="EOGrevrank" localSheetId="7">#REF!</definedName>
    <definedName name="EOGrevrank" localSheetId="12">#REF!</definedName>
    <definedName name="EOGrevrank" localSheetId="8">#REF!</definedName>
    <definedName name="EOGrevrank">#REF!</definedName>
    <definedName name="EOGUS">'[70]EOG U data'!$A$16:$K$65</definedName>
    <definedName name="eojhr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xcelPath" localSheetId="11">#REF!</definedName>
    <definedName name="ExcelPath" localSheetId="7">#REF!</definedName>
    <definedName name="ExcelPath" localSheetId="9">#REF!</definedName>
    <definedName name="ExcelPath" localSheetId="13">#REF!</definedName>
    <definedName name="ExcelPath" localSheetId="12">#REF!</definedName>
    <definedName name="ExcelPath" localSheetId="8">#REF!</definedName>
    <definedName name="ExcelPath">#REF!</definedName>
    <definedName name="exchangerate" localSheetId="11">#REF!</definedName>
    <definedName name="exchangerate" localSheetId="7">#REF!</definedName>
    <definedName name="exchangerate" localSheetId="12">#REF!</definedName>
    <definedName name="exchangerate" localSheetId="8">#REF!</definedName>
    <definedName name="exchangerate">#REF!</definedName>
    <definedName name="Existing_Tariffs" localSheetId="11">#REF!</definedName>
    <definedName name="Existing_Tariffs" localSheetId="7">#REF!</definedName>
    <definedName name="Existing_Tariffs" localSheetId="12">#REF!</definedName>
    <definedName name="Existing_Tariffs" localSheetId="8">#REF!</definedName>
    <definedName name="Existing_Tariffs">#REF!</definedName>
    <definedName name="EXPENSE_FUNCT_FACTORS" localSheetId="11">#REF!</definedName>
    <definedName name="EXPENSE_FUNCT_FACTORS" localSheetId="7">#REF!</definedName>
    <definedName name="EXPENSE_FUNCT_FACTORS" localSheetId="12">#REF!</definedName>
    <definedName name="EXPENSE_FUNCT_FACTORS" localSheetId="8">#REF!</definedName>
    <definedName name="EXPENSE_FUNCT_FACTORS">#REF!</definedName>
    <definedName name="ExtractMainSheets">#N/A</definedName>
    <definedName name="f" localSheetId="11">#REF!</definedName>
    <definedName name="f" localSheetId="7">#REF!</definedName>
    <definedName name="f" localSheetId="9">#REF!</definedName>
    <definedName name="f" localSheetId="13">#REF!</definedName>
    <definedName name="f" localSheetId="12">#REF!</definedName>
    <definedName name="f" localSheetId="8">#REF!</definedName>
    <definedName name="f">#REF!</definedName>
    <definedName name="fac" localSheetId="11">#REF!</definedName>
    <definedName name="fac" localSheetId="7">#REF!</definedName>
    <definedName name="fac" localSheetId="12">#REF!</definedName>
    <definedName name="fac" localSheetId="8">#REF!</definedName>
    <definedName name="fac">#REF!</definedName>
    <definedName name="fasdf" localSheetId="11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" localSheetId="7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" localSheetId="14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" localSheetId="10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" localSheetId="12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" localSheetId="8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localSheetId="11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localSheetId="7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localSheetId="14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localSheetId="10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localSheetId="12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localSheetId="8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b" hidden="1">'[71]Wind Farm Parameters'!$E$137</definedName>
    <definedName name="FDP_0_1_aUrv" localSheetId="11" hidden="1">#REF!</definedName>
    <definedName name="FDP_0_1_aUrv" localSheetId="7" hidden="1">#REF!</definedName>
    <definedName name="FDP_0_1_aUrv" localSheetId="12" hidden="1">#REF!</definedName>
    <definedName name="FDP_0_1_aUrv" localSheetId="8" hidden="1">#REF!</definedName>
    <definedName name="FDP_0_1_aUrv" hidden="1">#REF!</definedName>
    <definedName name="FDP_1_1_aUrv" localSheetId="11" hidden="1">#REF!</definedName>
    <definedName name="FDP_1_1_aUrv" localSheetId="7" hidden="1">#REF!</definedName>
    <definedName name="FDP_1_1_aUrv" localSheetId="12" hidden="1">#REF!</definedName>
    <definedName name="FDP_1_1_aUrv" localSheetId="8" hidden="1">#REF!</definedName>
    <definedName name="FDP_1_1_aUrv" hidden="1">#REF!</definedName>
    <definedName name="FDP_10_1_aDrv" localSheetId="11" hidden="1">#REF!</definedName>
    <definedName name="FDP_10_1_aDrv" localSheetId="7" hidden="1">#REF!</definedName>
    <definedName name="FDP_10_1_aDrv" localSheetId="12" hidden="1">#REF!</definedName>
    <definedName name="FDP_10_1_aDrv" localSheetId="8" hidden="1">#REF!</definedName>
    <definedName name="FDP_10_1_aDrv" hidden="1">#REF!</definedName>
    <definedName name="FDP_100_1_aUrv" localSheetId="11" hidden="1">#REF!</definedName>
    <definedName name="FDP_100_1_aUrv" localSheetId="7" hidden="1">#REF!</definedName>
    <definedName name="FDP_100_1_aUrv" localSheetId="12" hidden="1">#REF!</definedName>
    <definedName name="FDP_100_1_aUrv" localSheetId="8" hidden="1">#REF!</definedName>
    <definedName name="FDP_100_1_aUrv" hidden="1">#REF!</definedName>
    <definedName name="FDP_101_1_aUrv" localSheetId="11" hidden="1">#REF!</definedName>
    <definedName name="FDP_101_1_aUrv" localSheetId="7" hidden="1">#REF!</definedName>
    <definedName name="FDP_101_1_aUrv" localSheetId="12" hidden="1">#REF!</definedName>
    <definedName name="FDP_101_1_aUrv" localSheetId="8" hidden="1">#REF!</definedName>
    <definedName name="FDP_101_1_aUrv" hidden="1">#REF!</definedName>
    <definedName name="FDP_102_1_aUrv" localSheetId="11" hidden="1">#REF!</definedName>
    <definedName name="FDP_102_1_aUrv" localSheetId="7" hidden="1">#REF!</definedName>
    <definedName name="FDP_102_1_aUrv" localSheetId="12" hidden="1">#REF!</definedName>
    <definedName name="FDP_102_1_aUrv" localSheetId="8" hidden="1">#REF!</definedName>
    <definedName name="FDP_102_1_aUrv" hidden="1">#REF!</definedName>
    <definedName name="FDP_103_1_aUrv" localSheetId="11" hidden="1">#REF!</definedName>
    <definedName name="FDP_103_1_aUrv" localSheetId="7" hidden="1">#REF!</definedName>
    <definedName name="FDP_103_1_aUrv" localSheetId="12" hidden="1">#REF!</definedName>
    <definedName name="FDP_103_1_aUrv" localSheetId="8" hidden="1">#REF!</definedName>
    <definedName name="FDP_103_1_aUrv" hidden="1">#REF!</definedName>
    <definedName name="FDP_104_1_aUrv" localSheetId="11" hidden="1">#REF!</definedName>
    <definedName name="FDP_104_1_aUrv" localSheetId="7" hidden="1">#REF!</definedName>
    <definedName name="FDP_104_1_aUrv" localSheetId="12" hidden="1">#REF!</definedName>
    <definedName name="FDP_104_1_aUrv" localSheetId="8" hidden="1">#REF!</definedName>
    <definedName name="FDP_104_1_aUrv" hidden="1">#REF!</definedName>
    <definedName name="FDP_105_1_aUrv" localSheetId="11" hidden="1">#REF!</definedName>
    <definedName name="FDP_105_1_aUrv" localSheetId="7" hidden="1">#REF!</definedName>
    <definedName name="FDP_105_1_aUrv" localSheetId="12" hidden="1">#REF!</definedName>
    <definedName name="FDP_105_1_aUrv" localSheetId="8" hidden="1">#REF!</definedName>
    <definedName name="FDP_105_1_aUrv" hidden="1">#REF!</definedName>
    <definedName name="FDP_106_1_aUrv" localSheetId="11" hidden="1">#REF!</definedName>
    <definedName name="FDP_106_1_aUrv" localSheetId="7" hidden="1">#REF!</definedName>
    <definedName name="FDP_106_1_aUrv" localSheetId="12" hidden="1">#REF!</definedName>
    <definedName name="FDP_106_1_aUrv" localSheetId="8" hidden="1">#REF!</definedName>
    <definedName name="FDP_106_1_aUrv" hidden="1">#REF!</definedName>
    <definedName name="FDP_107_1_aUrv" localSheetId="11" hidden="1">#REF!</definedName>
    <definedName name="FDP_107_1_aUrv" localSheetId="7" hidden="1">#REF!</definedName>
    <definedName name="FDP_107_1_aUrv" localSheetId="12" hidden="1">#REF!</definedName>
    <definedName name="FDP_107_1_aUrv" localSheetId="8" hidden="1">#REF!</definedName>
    <definedName name="FDP_107_1_aUrv" hidden="1">#REF!</definedName>
    <definedName name="FDP_108_1_aUrv" localSheetId="11" hidden="1">#REF!</definedName>
    <definedName name="FDP_108_1_aUrv" localSheetId="7" hidden="1">#REF!</definedName>
    <definedName name="FDP_108_1_aUrv" localSheetId="12" hidden="1">#REF!</definedName>
    <definedName name="FDP_108_1_aUrv" localSheetId="8" hidden="1">#REF!</definedName>
    <definedName name="FDP_108_1_aUrv" hidden="1">#REF!</definedName>
    <definedName name="FDP_109_1_aUrv" localSheetId="11" hidden="1">#REF!</definedName>
    <definedName name="FDP_109_1_aUrv" localSheetId="7" hidden="1">#REF!</definedName>
    <definedName name="FDP_109_1_aUrv" localSheetId="12" hidden="1">#REF!</definedName>
    <definedName name="FDP_109_1_aUrv" localSheetId="8" hidden="1">#REF!</definedName>
    <definedName name="FDP_109_1_aUrv" hidden="1">#REF!</definedName>
    <definedName name="FDP_11_1_aDrv" localSheetId="11" hidden="1">#REF!</definedName>
    <definedName name="FDP_11_1_aDrv" localSheetId="7" hidden="1">#REF!</definedName>
    <definedName name="FDP_11_1_aDrv" localSheetId="12" hidden="1">#REF!</definedName>
    <definedName name="FDP_11_1_aDrv" localSheetId="8" hidden="1">#REF!</definedName>
    <definedName name="FDP_11_1_aDrv" hidden="1">#REF!</definedName>
    <definedName name="FDP_110_1_aUrv" localSheetId="11" hidden="1">#REF!</definedName>
    <definedName name="FDP_110_1_aUrv" localSheetId="7" hidden="1">#REF!</definedName>
    <definedName name="FDP_110_1_aUrv" localSheetId="12" hidden="1">#REF!</definedName>
    <definedName name="FDP_110_1_aUrv" localSheetId="8" hidden="1">#REF!</definedName>
    <definedName name="FDP_110_1_aUrv" hidden="1">#REF!</definedName>
    <definedName name="FDP_111_1_aUrv" localSheetId="11" hidden="1">#REF!</definedName>
    <definedName name="FDP_111_1_aUrv" localSheetId="7" hidden="1">#REF!</definedName>
    <definedName name="FDP_111_1_aUrv" localSheetId="12" hidden="1">#REF!</definedName>
    <definedName name="FDP_111_1_aUrv" localSheetId="8" hidden="1">#REF!</definedName>
    <definedName name="FDP_111_1_aUrv" hidden="1">#REF!</definedName>
    <definedName name="FDP_112_1_aUrv" localSheetId="11" hidden="1">#REF!</definedName>
    <definedName name="FDP_112_1_aUrv" localSheetId="7" hidden="1">#REF!</definedName>
    <definedName name="FDP_112_1_aUrv" localSheetId="12" hidden="1">#REF!</definedName>
    <definedName name="FDP_112_1_aUrv" localSheetId="8" hidden="1">#REF!</definedName>
    <definedName name="FDP_112_1_aUrv" hidden="1">#REF!</definedName>
    <definedName name="FDP_113_1_aUrv" localSheetId="11" hidden="1">#REF!</definedName>
    <definedName name="FDP_113_1_aUrv" localSheetId="7" hidden="1">#REF!</definedName>
    <definedName name="FDP_113_1_aUrv" localSheetId="12" hidden="1">#REF!</definedName>
    <definedName name="FDP_113_1_aUrv" localSheetId="8" hidden="1">#REF!</definedName>
    <definedName name="FDP_113_1_aUrv" hidden="1">#REF!</definedName>
    <definedName name="FDP_114_1_aUrv" localSheetId="11" hidden="1">#REF!</definedName>
    <definedName name="FDP_114_1_aUrv" localSheetId="7" hidden="1">#REF!</definedName>
    <definedName name="FDP_114_1_aUrv" localSheetId="12" hidden="1">#REF!</definedName>
    <definedName name="FDP_114_1_aUrv" localSheetId="8" hidden="1">#REF!</definedName>
    <definedName name="FDP_114_1_aUrv" hidden="1">#REF!</definedName>
    <definedName name="FDP_115_1_aUrv" localSheetId="11" hidden="1">#REF!</definedName>
    <definedName name="FDP_115_1_aUrv" localSheetId="7" hidden="1">#REF!</definedName>
    <definedName name="FDP_115_1_aUrv" localSheetId="12" hidden="1">#REF!</definedName>
    <definedName name="FDP_115_1_aUrv" localSheetId="8" hidden="1">#REF!</definedName>
    <definedName name="FDP_115_1_aUrv" hidden="1">#REF!</definedName>
    <definedName name="FDP_116_1_aUrv" localSheetId="11" hidden="1">#REF!</definedName>
    <definedName name="FDP_116_1_aUrv" localSheetId="7" hidden="1">#REF!</definedName>
    <definedName name="FDP_116_1_aUrv" localSheetId="12" hidden="1">#REF!</definedName>
    <definedName name="FDP_116_1_aUrv" localSheetId="8" hidden="1">#REF!</definedName>
    <definedName name="FDP_116_1_aUrv" hidden="1">#REF!</definedName>
    <definedName name="FDP_117_1_aUrv" localSheetId="11" hidden="1">#REF!</definedName>
    <definedName name="FDP_117_1_aUrv" localSheetId="7" hidden="1">#REF!</definedName>
    <definedName name="FDP_117_1_aUrv" localSheetId="12" hidden="1">#REF!</definedName>
    <definedName name="FDP_117_1_aUrv" localSheetId="8" hidden="1">#REF!</definedName>
    <definedName name="FDP_117_1_aUrv" hidden="1">#REF!</definedName>
    <definedName name="FDP_118_1_aUrv" localSheetId="11" hidden="1">#REF!</definedName>
    <definedName name="FDP_118_1_aUrv" localSheetId="7" hidden="1">#REF!</definedName>
    <definedName name="FDP_118_1_aUrv" localSheetId="12" hidden="1">#REF!</definedName>
    <definedName name="FDP_118_1_aUrv" localSheetId="8" hidden="1">#REF!</definedName>
    <definedName name="FDP_118_1_aUrv" hidden="1">#REF!</definedName>
    <definedName name="FDP_119_1_aUrv" localSheetId="11" hidden="1">#REF!</definedName>
    <definedName name="FDP_119_1_aUrv" localSheetId="7" hidden="1">#REF!</definedName>
    <definedName name="FDP_119_1_aUrv" localSheetId="12" hidden="1">#REF!</definedName>
    <definedName name="FDP_119_1_aUrv" localSheetId="8" hidden="1">#REF!</definedName>
    <definedName name="FDP_119_1_aUrv" hidden="1">#REF!</definedName>
    <definedName name="FDP_12_1_aDrv" localSheetId="11" hidden="1">#REF!</definedName>
    <definedName name="FDP_12_1_aDrv" localSheetId="7" hidden="1">#REF!</definedName>
    <definedName name="FDP_12_1_aDrv" localSheetId="12" hidden="1">#REF!</definedName>
    <definedName name="FDP_12_1_aDrv" localSheetId="8" hidden="1">#REF!</definedName>
    <definedName name="FDP_12_1_aDrv" hidden="1">#REF!</definedName>
    <definedName name="FDP_12_1_aUrv" localSheetId="11" hidden="1">#REF!</definedName>
    <definedName name="FDP_12_1_aUrv" localSheetId="7" hidden="1">#REF!</definedName>
    <definedName name="FDP_12_1_aUrv" localSheetId="12" hidden="1">#REF!</definedName>
    <definedName name="FDP_12_1_aUrv" localSheetId="8" hidden="1">#REF!</definedName>
    <definedName name="FDP_12_1_aUrv" hidden="1">#REF!</definedName>
    <definedName name="FDP_120_1_aUrv" localSheetId="11" hidden="1">#REF!</definedName>
    <definedName name="FDP_120_1_aUrv" localSheetId="7" hidden="1">#REF!</definedName>
    <definedName name="FDP_120_1_aUrv" localSheetId="12" hidden="1">#REF!</definedName>
    <definedName name="FDP_120_1_aUrv" localSheetId="8" hidden="1">#REF!</definedName>
    <definedName name="FDP_120_1_aUrv" hidden="1">#REF!</definedName>
    <definedName name="FDP_121_1_aUrv" localSheetId="11" hidden="1">#REF!</definedName>
    <definedName name="FDP_121_1_aUrv" localSheetId="7" hidden="1">#REF!</definedName>
    <definedName name="FDP_121_1_aUrv" localSheetId="12" hidden="1">#REF!</definedName>
    <definedName name="FDP_121_1_aUrv" localSheetId="8" hidden="1">#REF!</definedName>
    <definedName name="FDP_121_1_aUrv" hidden="1">#REF!</definedName>
    <definedName name="FDP_122_1_aUrv" localSheetId="11" hidden="1">#REF!</definedName>
    <definedName name="FDP_122_1_aUrv" localSheetId="7" hidden="1">#REF!</definedName>
    <definedName name="FDP_122_1_aUrv" localSheetId="12" hidden="1">#REF!</definedName>
    <definedName name="FDP_122_1_aUrv" localSheetId="8" hidden="1">#REF!</definedName>
    <definedName name="FDP_122_1_aUrv" hidden="1">#REF!</definedName>
    <definedName name="FDP_123_1_aUrv" localSheetId="11" hidden="1">#REF!</definedName>
    <definedName name="FDP_123_1_aUrv" localSheetId="7" hidden="1">#REF!</definedName>
    <definedName name="FDP_123_1_aUrv" localSheetId="12" hidden="1">#REF!</definedName>
    <definedName name="FDP_123_1_aUrv" localSheetId="8" hidden="1">#REF!</definedName>
    <definedName name="FDP_123_1_aUrv" hidden="1">#REF!</definedName>
    <definedName name="FDP_124_1_aUrv" localSheetId="11" hidden="1">#REF!</definedName>
    <definedName name="FDP_124_1_aUrv" localSheetId="7" hidden="1">#REF!</definedName>
    <definedName name="FDP_124_1_aUrv" localSheetId="12" hidden="1">#REF!</definedName>
    <definedName name="FDP_124_1_aUrv" localSheetId="8" hidden="1">#REF!</definedName>
    <definedName name="FDP_124_1_aUrv" hidden="1">#REF!</definedName>
    <definedName name="FDP_125_1_aUrv" localSheetId="11" hidden="1">#REF!</definedName>
    <definedName name="FDP_125_1_aUrv" localSheetId="7" hidden="1">#REF!</definedName>
    <definedName name="FDP_125_1_aUrv" localSheetId="12" hidden="1">#REF!</definedName>
    <definedName name="FDP_125_1_aUrv" localSheetId="8" hidden="1">#REF!</definedName>
    <definedName name="FDP_125_1_aUrv" hidden="1">#REF!</definedName>
    <definedName name="FDP_126_1_aUrv" localSheetId="11" hidden="1">#REF!</definedName>
    <definedName name="FDP_126_1_aUrv" localSheetId="7" hidden="1">#REF!</definedName>
    <definedName name="FDP_126_1_aUrv" localSheetId="12" hidden="1">#REF!</definedName>
    <definedName name="FDP_126_1_aUrv" localSheetId="8" hidden="1">#REF!</definedName>
    <definedName name="FDP_126_1_aUrv" hidden="1">#REF!</definedName>
    <definedName name="FDP_127_1_aUrv" localSheetId="11" hidden="1">#REF!</definedName>
    <definedName name="FDP_127_1_aUrv" localSheetId="7" hidden="1">#REF!</definedName>
    <definedName name="FDP_127_1_aUrv" localSheetId="12" hidden="1">#REF!</definedName>
    <definedName name="FDP_127_1_aUrv" localSheetId="8" hidden="1">#REF!</definedName>
    <definedName name="FDP_127_1_aUrv" hidden="1">#REF!</definedName>
    <definedName name="FDP_128_1_aUrv" localSheetId="11" hidden="1">#REF!</definedName>
    <definedName name="FDP_128_1_aUrv" localSheetId="7" hidden="1">#REF!</definedName>
    <definedName name="FDP_128_1_aUrv" localSheetId="12" hidden="1">#REF!</definedName>
    <definedName name="FDP_128_1_aUrv" localSheetId="8" hidden="1">#REF!</definedName>
    <definedName name="FDP_128_1_aUrv" hidden="1">#REF!</definedName>
    <definedName name="FDP_129_1_aUrv" localSheetId="11" hidden="1">#REF!</definedName>
    <definedName name="FDP_129_1_aUrv" localSheetId="7" hidden="1">#REF!</definedName>
    <definedName name="FDP_129_1_aUrv" localSheetId="12" hidden="1">#REF!</definedName>
    <definedName name="FDP_129_1_aUrv" localSheetId="8" hidden="1">#REF!</definedName>
    <definedName name="FDP_129_1_aUrv" hidden="1">#REF!</definedName>
    <definedName name="FDP_13_1_aUrv" localSheetId="11" hidden="1">#REF!</definedName>
    <definedName name="FDP_13_1_aUrv" localSheetId="7" hidden="1">#REF!</definedName>
    <definedName name="FDP_13_1_aUrv" localSheetId="12" hidden="1">#REF!</definedName>
    <definedName name="FDP_13_1_aUrv" localSheetId="8" hidden="1">#REF!</definedName>
    <definedName name="FDP_13_1_aUrv" hidden="1">#REF!</definedName>
    <definedName name="FDP_130_1_aUrv" localSheetId="11" hidden="1">#REF!</definedName>
    <definedName name="FDP_130_1_aUrv" localSheetId="7" hidden="1">#REF!</definedName>
    <definedName name="FDP_130_1_aUrv" localSheetId="12" hidden="1">#REF!</definedName>
    <definedName name="FDP_130_1_aUrv" localSheetId="8" hidden="1">#REF!</definedName>
    <definedName name="FDP_130_1_aUrv" hidden="1">#REF!</definedName>
    <definedName name="FDP_131_1_aSrv" localSheetId="11" hidden="1">#REF!</definedName>
    <definedName name="FDP_131_1_aSrv" localSheetId="7" hidden="1">#REF!</definedName>
    <definedName name="FDP_131_1_aSrv" localSheetId="12" hidden="1">#REF!</definedName>
    <definedName name="FDP_131_1_aSrv" localSheetId="8" hidden="1">#REF!</definedName>
    <definedName name="FDP_131_1_aSrv" hidden="1">#REF!</definedName>
    <definedName name="FDP_132_1_aUrv" localSheetId="11" hidden="1">#REF!</definedName>
    <definedName name="FDP_132_1_aUrv" localSheetId="7" hidden="1">#REF!</definedName>
    <definedName name="FDP_132_1_aUrv" localSheetId="12" hidden="1">#REF!</definedName>
    <definedName name="FDP_132_1_aUrv" localSheetId="8" hidden="1">#REF!</definedName>
    <definedName name="FDP_132_1_aUrv" hidden="1">#REF!</definedName>
    <definedName name="FDP_133_1_aUrv" localSheetId="11" hidden="1">#REF!</definedName>
    <definedName name="FDP_133_1_aUrv" localSheetId="7" hidden="1">#REF!</definedName>
    <definedName name="FDP_133_1_aUrv" localSheetId="12" hidden="1">#REF!</definedName>
    <definedName name="FDP_133_1_aUrv" localSheetId="8" hidden="1">#REF!</definedName>
    <definedName name="FDP_133_1_aUrv" hidden="1">#REF!</definedName>
    <definedName name="FDP_134_1_aUrv" localSheetId="11" hidden="1">#REF!</definedName>
    <definedName name="FDP_134_1_aUrv" localSheetId="7" hidden="1">#REF!</definedName>
    <definedName name="FDP_134_1_aUrv" localSheetId="12" hidden="1">#REF!</definedName>
    <definedName name="FDP_134_1_aUrv" localSheetId="8" hidden="1">#REF!</definedName>
    <definedName name="FDP_134_1_aUrv" hidden="1">#REF!</definedName>
    <definedName name="FDP_135_1_aUrv" localSheetId="11" hidden="1">#REF!</definedName>
    <definedName name="FDP_135_1_aUrv" localSheetId="7" hidden="1">#REF!</definedName>
    <definedName name="FDP_135_1_aUrv" localSheetId="12" hidden="1">#REF!</definedName>
    <definedName name="FDP_135_1_aUrv" localSheetId="8" hidden="1">#REF!</definedName>
    <definedName name="FDP_135_1_aUrv" hidden="1">#REF!</definedName>
    <definedName name="FDP_136_1_aSrv" localSheetId="11" hidden="1">#REF!</definedName>
    <definedName name="FDP_136_1_aSrv" localSheetId="7" hidden="1">#REF!</definedName>
    <definedName name="FDP_136_1_aSrv" localSheetId="12" hidden="1">#REF!</definedName>
    <definedName name="FDP_136_1_aSrv" localSheetId="8" hidden="1">#REF!</definedName>
    <definedName name="FDP_136_1_aSrv" hidden="1">#REF!</definedName>
    <definedName name="FDP_137_1_aUrv" localSheetId="11" hidden="1">#REF!</definedName>
    <definedName name="FDP_137_1_aUrv" localSheetId="7" hidden="1">#REF!</definedName>
    <definedName name="FDP_137_1_aUrv" localSheetId="12" hidden="1">#REF!</definedName>
    <definedName name="FDP_137_1_aUrv" localSheetId="8" hidden="1">#REF!</definedName>
    <definedName name="FDP_137_1_aUrv" hidden="1">#REF!</definedName>
    <definedName name="FDP_138_1_aUrv" localSheetId="11" hidden="1">#REF!</definedName>
    <definedName name="FDP_138_1_aUrv" localSheetId="7" hidden="1">#REF!</definedName>
    <definedName name="FDP_138_1_aUrv" localSheetId="12" hidden="1">#REF!</definedName>
    <definedName name="FDP_138_1_aUrv" localSheetId="8" hidden="1">#REF!</definedName>
    <definedName name="FDP_138_1_aUrv" hidden="1">#REF!</definedName>
    <definedName name="FDP_139_1_aUrv" localSheetId="11" hidden="1">#REF!</definedName>
    <definedName name="FDP_139_1_aUrv" localSheetId="7" hidden="1">#REF!</definedName>
    <definedName name="FDP_139_1_aUrv" localSheetId="12" hidden="1">#REF!</definedName>
    <definedName name="FDP_139_1_aUrv" localSheetId="8" hidden="1">#REF!</definedName>
    <definedName name="FDP_139_1_aUrv" hidden="1">#REF!</definedName>
    <definedName name="FDP_14_1_aUrv" localSheetId="11" hidden="1">#REF!</definedName>
    <definedName name="FDP_14_1_aUrv" localSheetId="7" hidden="1">#REF!</definedName>
    <definedName name="FDP_14_1_aUrv" localSheetId="12" hidden="1">#REF!</definedName>
    <definedName name="FDP_14_1_aUrv" localSheetId="8" hidden="1">#REF!</definedName>
    <definedName name="FDP_14_1_aUrv" hidden="1">#REF!</definedName>
    <definedName name="FDP_140_1_aUrv" localSheetId="11" hidden="1">#REF!</definedName>
    <definedName name="FDP_140_1_aUrv" localSheetId="7" hidden="1">#REF!</definedName>
    <definedName name="FDP_140_1_aUrv" localSheetId="12" hidden="1">#REF!</definedName>
    <definedName name="FDP_140_1_aUrv" localSheetId="8" hidden="1">#REF!</definedName>
    <definedName name="FDP_140_1_aUrv" hidden="1">#REF!</definedName>
    <definedName name="FDP_141_1_aUrv" localSheetId="11" hidden="1">#REF!</definedName>
    <definedName name="FDP_141_1_aUrv" localSheetId="7" hidden="1">#REF!</definedName>
    <definedName name="FDP_141_1_aUrv" localSheetId="12" hidden="1">#REF!</definedName>
    <definedName name="FDP_141_1_aUrv" localSheetId="8" hidden="1">#REF!</definedName>
    <definedName name="FDP_141_1_aUrv" hidden="1">#REF!</definedName>
    <definedName name="FDP_142_1_aUrv" localSheetId="11" hidden="1">#REF!</definedName>
    <definedName name="FDP_142_1_aUrv" localSheetId="7" hidden="1">#REF!</definedName>
    <definedName name="FDP_142_1_aUrv" localSheetId="12" hidden="1">#REF!</definedName>
    <definedName name="FDP_142_1_aUrv" localSheetId="8" hidden="1">#REF!</definedName>
    <definedName name="FDP_142_1_aUrv" hidden="1">#REF!</definedName>
    <definedName name="FDP_143_1_aUrv" localSheetId="11" hidden="1">#REF!</definedName>
    <definedName name="FDP_143_1_aUrv" localSheetId="7" hidden="1">#REF!</definedName>
    <definedName name="FDP_143_1_aUrv" localSheetId="12" hidden="1">#REF!</definedName>
    <definedName name="FDP_143_1_aUrv" localSheetId="8" hidden="1">#REF!</definedName>
    <definedName name="FDP_143_1_aUrv" hidden="1">#REF!</definedName>
    <definedName name="FDP_144_1_aUrv" localSheetId="11" hidden="1">#REF!</definedName>
    <definedName name="FDP_144_1_aUrv" localSheetId="7" hidden="1">#REF!</definedName>
    <definedName name="FDP_144_1_aUrv" localSheetId="12" hidden="1">#REF!</definedName>
    <definedName name="FDP_144_1_aUrv" localSheetId="8" hidden="1">#REF!</definedName>
    <definedName name="FDP_144_1_aUrv" hidden="1">#REF!</definedName>
    <definedName name="FDP_145_1_aUrv" localSheetId="11" hidden="1">#REF!</definedName>
    <definedName name="FDP_145_1_aUrv" localSheetId="7" hidden="1">#REF!</definedName>
    <definedName name="FDP_145_1_aUrv" localSheetId="12" hidden="1">#REF!</definedName>
    <definedName name="FDP_145_1_aUrv" localSheetId="8" hidden="1">#REF!</definedName>
    <definedName name="FDP_145_1_aUrv" hidden="1">#REF!</definedName>
    <definedName name="FDP_146_1_aUrv" localSheetId="11" hidden="1">#REF!</definedName>
    <definedName name="FDP_146_1_aUrv" localSheetId="7" hidden="1">#REF!</definedName>
    <definedName name="FDP_146_1_aUrv" localSheetId="12" hidden="1">#REF!</definedName>
    <definedName name="FDP_146_1_aUrv" localSheetId="8" hidden="1">#REF!</definedName>
    <definedName name="FDP_146_1_aUrv" hidden="1">#REF!</definedName>
    <definedName name="FDP_147_1_aUrv" localSheetId="11" hidden="1">#REF!</definedName>
    <definedName name="FDP_147_1_aUrv" localSheetId="7" hidden="1">#REF!</definedName>
    <definedName name="FDP_147_1_aUrv" localSheetId="12" hidden="1">#REF!</definedName>
    <definedName name="FDP_147_1_aUrv" localSheetId="8" hidden="1">#REF!</definedName>
    <definedName name="FDP_147_1_aUrv" hidden="1">#REF!</definedName>
    <definedName name="FDP_148_1_aUrv" localSheetId="11" hidden="1">#REF!</definedName>
    <definedName name="FDP_148_1_aUrv" localSheetId="7" hidden="1">#REF!</definedName>
    <definedName name="FDP_148_1_aUrv" localSheetId="12" hidden="1">#REF!</definedName>
    <definedName name="FDP_148_1_aUrv" localSheetId="8" hidden="1">#REF!</definedName>
    <definedName name="FDP_148_1_aUrv" hidden="1">#REF!</definedName>
    <definedName name="FDP_149_1_aUrv" localSheetId="11" hidden="1">#REF!</definedName>
    <definedName name="FDP_149_1_aUrv" localSheetId="7" hidden="1">#REF!</definedName>
    <definedName name="FDP_149_1_aUrv" localSheetId="12" hidden="1">#REF!</definedName>
    <definedName name="FDP_149_1_aUrv" localSheetId="8" hidden="1">#REF!</definedName>
    <definedName name="FDP_149_1_aUrv" hidden="1">#REF!</definedName>
    <definedName name="FDP_15_1_aUrv" localSheetId="11" hidden="1">#REF!</definedName>
    <definedName name="FDP_15_1_aUrv" localSheetId="7" hidden="1">#REF!</definedName>
    <definedName name="FDP_15_1_aUrv" localSheetId="12" hidden="1">#REF!</definedName>
    <definedName name="FDP_15_1_aUrv" localSheetId="8" hidden="1">#REF!</definedName>
    <definedName name="FDP_15_1_aUrv" hidden="1">#REF!</definedName>
    <definedName name="FDP_150_1_aSrv" localSheetId="11" hidden="1">#REF!</definedName>
    <definedName name="FDP_150_1_aSrv" localSheetId="7" hidden="1">#REF!</definedName>
    <definedName name="FDP_150_1_aSrv" localSheetId="12" hidden="1">#REF!</definedName>
    <definedName name="FDP_150_1_aSrv" localSheetId="8" hidden="1">#REF!</definedName>
    <definedName name="FDP_150_1_aSrv" hidden="1">#REF!</definedName>
    <definedName name="FDP_151_1_aUrv" localSheetId="11" hidden="1">#REF!</definedName>
    <definedName name="FDP_151_1_aUrv" localSheetId="7" hidden="1">#REF!</definedName>
    <definedName name="FDP_151_1_aUrv" localSheetId="12" hidden="1">#REF!</definedName>
    <definedName name="FDP_151_1_aUrv" localSheetId="8" hidden="1">#REF!</definedName>
    <definedName name="FDP_151_1_aUrv" hidden="1">#REF!</definedName>
    <definedName name="FDP_152_1_aSrv" localSheetId="11" hidden="1">#REF!</definedName>
    <definedName name="FDP_152_1_aSrv" localSheetId="7" hidden="1">#REF!</definedName>
    <definedName name="FDP_152_1_aSrv" localSheetId="12" hidden="1">#REF!</definedName>
    <definedName name="FDP_152_1_aSrv" localSheetId="8" hidden="1">#REF!</definedName>
    <definedName name="FDP_152_1_aSrv" hidden="1">#REF!</definedName>
    <definedName name="FDP_153_1_aUrv" localSheetId="11" hidden="1">#REF!</definedName>
    <definedName name="FDP_153_1_aUrv" localSheetId="7" hidden="1">#REF!</definedName>
    <definedName name="FDP_153_1_aUrv" localSheetId="12" hidden="1">#REF!</definedName>
    <definedName name="FDP_153_1_aUrv" localSheetId="8" hidden="1">#REF!</definedName>
    <definedName name="FDP_153_1_aUrv" hidden="1">#REF!</definedName>
    <definedName name="FDP_154_1_aSrv" localSheetId="11" hidden="1">#REF!</definedName>
    <definedName name="FDP_154_1_aSrv" localSheetId="7" hidden="1">#REF!</definedName>
    <definedName name="FDP_154_1_aSrv" localSheetId="12" hidden="1">#REF!</definedName>
    <definedName name="FDP_154_1_aSrv" localSheetId="8" hidden="1">#REF!</definedName>
    <definedName name="FDP_154_1_aSrv" hidden="1">#REF!</definedName>
    <definedName name="FDP_155_1_aUrv" localSheetId="11" hidden="1">#REF!</definedName>
    <definedName name="FDP_155_1_aUrv" localSheetId="7" hidden="1">#REF!</definedName>
    <definedName name="FDP_155_1_aUrv" localSheetId="12" hidden="1">#REF!</definedName>
    <definedName name="FDP_155_1_aUrv" localSheetId="8" hidden="1">#REF!</definedName>
    <definedName name="FDP_155_1_aUrv" hidden="1">#REF!</definedName>
    <definedName name="FDP_156_1_aDrv" localSheetId="11" hidden="1">#REF!</definedName>
    <definedName name="FDP_156_1_aDrv" localSheetId="7" hidden="1">#REF!</definedName>
    <definedName name="FDP_156_1_aDrv" localSheetId="12" hidden="1">#REF!</definedName>
    <definedName name="FDP_156_1_aDrv" localSheetId="8" hidden="1">#REF!</definedName>
    <definedName name="FDP_156_1_aDrv" hidden="1">#REF!</definedName>
    <definedName name="FDP_156_1_aSrv" localSheetId="11" hidden="1">#REF!</definedName>
    <definedName name="FDP_156_1_aSrv" localSheetId="7" hidden="1">#REF!</definedName>
    <definedName name="FDP_156_1_aSrv" localSheetId="12" hidden="1">#REF!</definedName>
    <definedName name="FDP_156_1_aSrv" localSheetId="8" hidden="1">#REF!</definedName>
    <definedName name="FDP_156_1_aSrv" hidden="1">#REF!</definedName>
    <definedName name="FDP_157_1_aUrv" localSheetId="11" hidden="1">#REF!</definedName>
    <definedName name="FDP_157_1_aUrv" localSheetId="7" hidden="1">#REF!</definedName>
    <definedName name="FDP_157_1_aUrv" localSheetId="12" hidden="1">#REF!</definedName>
    <definedName name="FDP_157_1_aUrv" localSheetId="8" hidden="1">#REF!</definedName>
    <definedName name="FDP_157_1_aUrv" hidden="1">#REF!</definedName>
    <definedName name="FDP_158_1_aSrv" localSheetId="11" hidden="1">#REF!</definedName>
    <definedName name="FDP_158_1_aSrv" localSheetId="7" hidden="1">#REF!</definedName>
    <definedName name="FDP_158_1_aSrv" localSheetId="12" hidden="1">#REF!</definedName>
    <definedName name="FDP_158_1_aSrv" localSheetId="8" hidden="1">#REF!</definedName>
    <definedName name="FDP_158_1_aSrv" hidden="1">#REF!</definedName>
    <definedName name="FDP_159_1_aUrv" localSheetId="11" hidden="1">#REF!</definedName>
    <definedName name="FDP_159_1_aUrv" localSheetId="7" hidden="1">#REF!</definedName>
    <definedName name="FDP_159_1_aUrv" localSheetId="12" hidden="1">#REF!</definedName>
    <definedName name="FDP_159_1_aUrv" localSheetId="8" hidden="1">#REF!</definedName>
    <definedName name="FDP_159_1_aUrv" hidden="1">#REF!</definedName>
    <definedName name="FDP_16_1_aUrv" localSheetId="11" hidden="1">#REF!</definedName>
    <definedName name="FDP_16_1_aUrv" localSheetId="7" hidden="1">#REF!</definedName>
    <definedName name="FDP_16_1_aUrv" localSheetId="12" hidden="1">#REF!</definedName>
    <definedName name="FDP_16_1_aUrv" localSheetId="8" hidden="1">#REF!</definedName>
    <definedName name="FDP_16_1_aUrv" hidden="1">#REF!</definedName>
    <definedName name="FDP_160_1_aSrv" localSheetId="11" hidden="1">#REF!</definedName>
    <definedName name="FDP_160_1_aSrv" localSheetId="7" hidden="1">#REF!</definedName>
    <definedName name="FDP_160_1_aSrv" localSheetId="12" hidden="1">#REF!</definedName>
    <definedName name="FDP_160_1_aSrv" localSheetId="8" hidden="1">#REF!</definedName>
    <definedName name="FDP_160_1_aSrv" hidden="1">#REF!</definedName>
    <definedName name="FDP_161_1_aDrv" localSheetId="11" hidden="1">#REF!</definedName>
    <definedName name="FDP_161_1_aDrv" localSheetId="7" hidden="1">#REF!</definedName>
    <definedName name="FDP_161_1_aDrv" localSheetId="12" hidden="1">#REF!</definedName>
    <definedName name="FDP_161_1_aDrv" localSheetId="8" hidden="1">#REF!</definedName>
    <definedName name="FDP_161_1_aDrv" hidden="1">#REF!</definedName>
    <definedName name="FDP_161_1_aUrv" localSheetId="11" hidden="1">#REF!</definedName>
    <definedName name="FDP_161_1_aUrv" localSheetId="7" hidden="1">#REF!</definedName>
    <definedName name="FDP_161_1_aUrv" localSheetId="12" hidden="1">#REF!</definedName>
    <definedName name="FDP_161_1_aUrv" localSheetId="8" hidden="1">#REF!</definedName>
    <definedName name="FDP_161_1_aUrv" hidden="1">#REF!</definedName>
    <definedName name="FDP_162_1_aDrv" localSheetId="11" hidden="1">#REF!</definedName>
    <definedName name="FDP_162_1_aDrv" localSheetId="7" hidden="1">#REF!</definedName>
    <definedName name="FDP_162_1_aDrv" localSheetId="12" hidden="1">#REF!</definedName>
    <definedName name="FDP_162_1_aDrv" localSheetId="8" hidden="1">#REF!</definedName>
    <definedName name="FDP_162_1_aDrv" hidden="1">#REF!</definedName>
    <definedName name="FDP_163_1_aDrv" localSheetId="11" hidden="1">#REF!</definedName>
    <definedName name="FDP_163_1_aDrv" localSheetId="7" hidden="1">#REF!</definedName>
    <definedName name="FDP_163_1_aDrv" localSheetId="12" hidden="1">#REF!</definedName>
    <definedName name="FDP_163_1_aDrv" localSheetId="8" hidden="1">#REF!</definedName>
    <definedName name="FDP_163_1_aDrv" hidden="1">#REF!</definedName>
    <definedName name="FDP_163_1_aUrv" localSheetId="11" hidden="1">#REF!</definedName>
    <definedName name="FDP_163_1_aUrv" localSheetId="7" hidden="1">#REF!</definedName>
    <definedName name="FDP_163_1_aUrv" localSheetId="12" hidden="1">#REF!</definedName>
    <definedName name="FDP_163_1_aUrv" localSheetId="8" hidden="1">#REF!</definedName>
    <definedName name="FDP_163_1_aUrv" hidden="1">#REF!</definedName>
    <definedName name="FDP_164_1_aDrv" localSheetId="11" hidden="1">#REF!</definedName>
    <definedName name="FDP_164_1_aDrv" localSheetId="7" hidden="1">#REF!</definedName>
    <definedName name="FDP_164_1_aDrv" localSheetId="12" hidden="1">#REF!</definedName>
    <definedName name="FDP_164_1_aDrv" localSheetId="8" hidden="1">#REF!</definedName>
    <definedName name="FDP_164_1_aDrv" hidden="1">#REF!</definedName>
    <definedName name="FDP_165_1_aDrv" localSheetId="11" hidden="1">#REF!</definedName>
    <definedName name="FDP_165_1_aDrv" localSheetId="7" hidden="1">#REF!</definedName>
    <definedName name="FDP_165_1_aDrv" localSheetId="12" hidden="1">#REF!</definedName>
    <definedName name="FDP_165_1_aDrv" localSheetId="8" hidden="1">#REF!</definedName>
    <definedName name="FDP_165_1_aDrv" hidden="1">#REF!</definedName>
    <definedName name="FDP_166_1_aDrv" localSheetId="11" hidden="1">#REF!</definedName>
    <definedName name="FDP_166_1_aDrv" localSheetId="7" hidden="1">#REF!</definedName>
    <definedName name="FDP_166_1_aDrv" localSheetId="12" hidden="1">#REF!</definedName>
    <definedName name="FDP_166_1_aDrv" localSheetId="8" hidden="1">#REF!</definedName>
    <definedName name="FDP_166_1_aDrv" hidden="1">#REF!</definedName>
    <definedName name="FDP_167_1_aDrv" localSheetId="11" hidden="1">#REF!</definedName>
    <definedName name="FDP_167_1_aDrv" localSheetId="7" hidden="1">#REF!</definedName>
    <definedName name="FDP_167_1_aDrv" localSheetId="12" hidden="1">#REF!</definedName>
    <definedName name="FDP_167_1_aDrv" localSheetId="8" hidden="1">#REF!</definedName>
    <definedName name="FDP_167_1_aDrv" hidden="1">#REF!</definedName>
    <definedName name="FDP_168_1_aDrv" localSheetId="11" hidden="1">#REF!</definedName>
    <definedName name="FDP_168_1_aDrv" localSheetId="7" hidden="1">#REF!</definedName>
    <definedName name="FDP_168_1_aDrv" localSheetId="12" hidden="1">#REF!</definedName>
    <definedName name="FDP_168_1_aDrv" localSheetId="8" hidden="1">#REF!</definedName>
    <definedName name="FDP_168_1_aDrv" hidden="1">#REF!</definedName>
    <definedName name="FDP_169_1_aDrv" localSheetId="11" hidden="1">#REF!</definedName>
    <definedName name="FDP_169_1_aDrv" localSheetId="7" hidden="1">#REF!</definedName>
    <definedName name="FDP_169_1_aDrv" localSheetId="12" hidden="1">#REF!</definedName>
    <definedName name="FDP_169_1_aDrv" localSheetId="8" hidden="1">#REF!</definedName>
    <definedName name="FDP_169_1_aDrv" hidden="1">#REF!</definedName>
    <definedName name="FDP_17_1_aUrv" localSheetId="11" hidden="1">#REF!</definedName>
    <definedName name="FDP_17_1_aUrv" localSheetId="7" hidden="1">#REF!</definedName>
    <definedName name="FDP_17_1_aUrv" localSheetId="12" hidden="1">#REF!</definedName>
    <definedName name="FDP_17_1_aUrv" localSheetId="8" hidden="1">#REF!</definedName>
    <definedName name="FDP_17_1_aUrv" hidden="1">#REF!</definedName>
    <definedName name="FDP_170_1_aDrv" localSheetId="11" hidden="1">#REF!</definedName>
    <definedName name="FDP_170_1_aDrv" localSheetId="7" hidden="1">#REF!</definedName>
    <definedName name="FDP_170_1_aDrv" localSheetId="12" hidden="1">#REF!</definedName>
    <definedName name="FDP_170_1_aDrv" localSheetId="8" hidden="1">#REF!</definedName>
    <definedName name="FDP_170_1_aDrv" hidden="1">#REF!</definedName>
    <definedName name="FDP_171_1_aDrv" localSheetId="11" hidden="1">#REF!</definedName>
    <definedName name="FDP_171_1_aDrv" localSheetId="7" hidden="1">#REF!</definedName>
    <definedName name="FDP_171_1_aDrv" localSheetId="12" hidden="1">#REF!</definedName>
    <definedName name="FDP_171_1_aDrv" localSheetId="8" hidden="1">#REF!</definedName>
    <definedName name="FDP_171_1_aDrv" hidden="1">#REF!</definedName>
    <definedName name="FDP_172_1_aDrv" localSheetId="11" hidden="1">#REF!</definedName>
    <definedName name="FDP_172_1_aDrv" localSheetId="7" hidden="1">#REF!</definedName>
    <definedName name="FDP_172_1_aDrv" localSheetId="12" hidden="1">#REF!</definedName>
    <definedName name="FDP_172_1_aDrv" localSheetId="8" hidden="1">#REF!</definedName>
    <definedName name="FDP_172_1_aDrv" hidden="1">#REF!</definedName>
    <definedName name="FDP_173_1_aDrv" localSheetId="11" hidden="1">#REF!</definedName>
    <definedName name="FDP_173_1_aDrv" localSheetId="7" hidden="1">#REF!</definedName>
    <definedName name="FDP_173_1_aDrv" localSheetId="12" hidden="1">#REF!</definedName>
    <definedName name="FDP_173_1_aDrv" localSheetId="8" hidden="1">#REF!</definedName>
    <definedName name="FDP_173_1_aDrv" hidden="1">#REF!</definedName>
    <definedName name="FDP_174_1_aUrv" localSheetId="11" hidden="1">#REF!</definedName>
    <definedName name="FDP_174_1_aUrv" localSheetId="7" hidden="1">#REF!</definedName>
    <definedName name="FDP_174_1_aUrv" localSheetId="12" hidden="1">#REF!</definedName>
    <definedName name="FDP_174_1_aUrv" localSheetId="8" hidden="1">#REF!</definedName>
    <definedName name="FDP_174_1_aUrv" hidden="1">#REF!</definedName>
    <definedName name="FDP_175_1_aUrv" localSheetId="11" hidden="1">#REF!</definedName>
    <definedName name="FDP_175_1_aUrv" localSheetId="7" hidden="1">#REF!</definedName>
    <definedName name="FDP_175_1_aUrv" localSheetId="12" hidden="1">#REF!</definedName>
    <definedName name="FDP_175_1_aUrv" localSheetId="8" hidden="1">#REF!</definedName>
    <definedName name="FDP_175_1_aUrv" hidden="1">#REF!</definedName>
    <definedName name="FDP_176_1_aUrv" localSheetId="11" hidden="1">#REF!</definedName>
    <definedName name="FDP_176_1_aUrv" localSheetId="7" hidden="1">#REF!</definedName>
    <definedName name="FDP_176_1_aUrv" localSheetId="12" hidden="1">#REF!</definedName>
    <definedName name="FDP_176_1_aUrv" localSheetId="8" hidden="1">#REF!</definedName>
    <definedName name="FDP_176_1_aUrv" hidden="1">#REF!</definedName>
    <definedName name="FDP_177_1_aUrv" localSheetId="11" hidden="1">#REF!</definedName>
    <definedName name="FDP_177_1_aUrv" localSheetId="7" hidden="1">#REF!</definedName>
    <definedName name="FDP_177_1_aUrv" localSheetId="12" hidden="1">#REF!</definedName>
    <definedName name="FDP_177_1_aUrv" localSheetId="8" hidden="1">#REF!</definedName>
    <definedName name="FDP_177_1_aUrv" hidden="1">#REF!</definedName>
    <definedName name="FDP_178_1_aUrv" localSheetId="11" hidden="1">#REF!</definedName>
    <definedName name="FDP_178_1_aUrv" localSheetId="7" hidden="1">#REF!</definedName>
    <definedName name="FDP_178_1_aUrv" localSheetId="12" hidden="1">#REF!</definedName>
    <definedName name="FDP_178_1_aUrv" localSheetId="8" hidden="1">#REF!</definedName>
    <definedName name="FDP_178_1_aUrv" hidden="1">#REF!</definedName>
    <definedName name="FDP_179_1_aUrv" localSheetId="11" hidden="1">#REF!</definedName>
    <definedName name="FDP_179_1_aUrv" localSheetId="7" hidden="1">#REF!</definedName>
    <definedName name="FDP_179_1_aUrv" localSheetId="12" hidden="1">#REF!</definedName>
    <definedName name="FDP_179_1_aUrv" localSheetId="8" hidden="1">#REF!</definedName>
    <definedName name="FDP_179_1_aUrv" hidden="1">#REF!</definedName>
    <definedName name="FDP_18_1_aUrv" localSheetId="11" hidden="1">#REF!</definedName>
    <definedName name="FDP_18_1_aUrv" localSheetId="7" hidden="1">#REF!</definedName>
    <definedName name="FDP_18_1_aUrv" localSheetId="12" hidden="1">#REF!</definedName>
    <definedName name="FDP_18_1_aUrv" localSheetId="8" hidden="1">#REF!</definedName>
    <definedName name="FDP_18_1_aUrv" hidden="1">#REF!</definedName>
    <definedName name="FDP_180_1_aUdv" localSheetId="11" hidden="1">#REF!</definedName>
    <definedName name="FDP_180_1_aUdv" localSheetId="7" hidden="1">#REF!</definedName>
    <definedName name="FDP_180_1_aUdv" localSheetId="12" hidden="1">#REF!</definedName>
    <definedName name="FDP_180_1_aUdv" localSheetId="8" hidden="1">#REF!</definedName>
    <definedName name="FDP_180_1_aUdv" hidden="1">#REF!</definedName>
    <definedName name="FDP_181_1_aUdv" localSheetId="11" hidden="1">#REF!</definedName>
    <definedName name="FDP_181_1_aUdv" localSheetId="7" hidden="1">#REF!</definedName>
    <definedName name="FDP_181_1_aUdv" localSheetId="12" hidden="1">#REF!</definedName>
    <definedName name="FDP_181_1_aUdv" localSheetId="8" hidden="1">#REF!</definedName>
    <definedName name="FDP_181_1_aUdv" hidden="1">#REF!</definedName>
    <definedName name="FDP_182_1_aUdv" localSheetId="11" hidden="1">#REF!</definedName>
    <definedName name="FDP_182_1_aUdv" localSheetId="7" hidden="1">#REF!</definedName>
    <definedName name="FDP_182_1_aUdv" localSheetId="12" hidden="1">#REF!</definedName>
    <definedName name="FDP_182_1_aUdv" localSheetId="8" hidden="1">#REF!</definedName>
    <definedName name="FDP_182_1_aUdv" hidden="1">#REF!</definedName>
    <definedName name="FDP_183_1_aUdv" localSheetId="11" hidden="1">#REF!</definedName>
    <definedName name="FDP_183_1_aUdv" localSheetId="7" hidden="1">#REF!</definedName>
    <definedName name="FDP_183_1_aUdv" localSheetId="12" hidden="1">#REF!</definedName>
    <definedName name="FDP_183_1_aUdv" localSheetId="8" hidden="1">#REF!</definedName>
    <definedName name="FDP_183_1_aUdv" hidden="1">#REF!</definedName>
    <definedName name="FDP_184_1_aUdv" localSheetId="11" hidden="1">#REF!</definedName>
    <definedName name="FDP_184_1_aUdv" localSheetId="7" hidden="1">#REF!</definedName>
    <definedName name="FDP_184_1_aUdv" localSheetId="12" hidden="1">#REF!</definedName>
    <definedName name="FDP_184_1_aUdv" localSheetId="8" hidden="1">#REF!</definedName>
    <definedName name="FDP_184_1_aUdv" hidden="1">#REF!</definedName>
    <definedName name="FDP_185_1_aUdv" localSheetId="11" hidden="1">#REF!</definedName>
    <definedName name="FDP_185_1_aUdv" localSheetId="7" hidden="1">#REF!</definedName>
    <definedName name="FDP_185_1_aUdv" localSheetId="12" hidden="1">#REF!</definedName>
    <definedName name="FDP_185_1_aUdv" localSheetId="8" hidden="1">#REF!</definedName>
    <definedName name="FDP_185_1_aUdv" hidden="1">#REF!</definedName>
    <definedName name="FDP_186_1_aUdv" localSheetId="11" hidden="1">#REF!</definedName>
    <definedName name="FDP_186_1_aUdv" localSheetId="7" hidden="1">#REF!</definedName>
    <definedName name="FDP_186_1_aUdv" localSheetId="12" hidden="1">#REF!</definedName>
    <definedName name="FDP_186_1_aUdv" localSheetId="8" hidden="1">#REF!</definedName>
    <definedName name="FDP_186_1_aUdv" hidden="1">#REF!</definedName>
    <definedName name="FDP_187_1_aUdv" localSheetId="11" hidden="1">#REF!</definedName>
    <definedName name="FDP_187_1_aUdv" localSheetId="7" hidden="1">#REF!</definedName>
    <definedName name="FDP_187_1_aUdv" localSheetId="12" hidden="1">#REF!</definedName>
    <definedName name="FDP_187_1_aUdv" localSheetId="8" hidden="1">#REF!</definedName>
    <definedName name="FDP_187_1_aUdv" hidden="1">#REF!</definedName>
    <definedName name="FDP_188_1_aUdv" localSheetId="11" hidden="1">#REF!</definedName>
    <definedName name="FDP_188_1_aUdv" localSheetId="7" hidden="1">#REF!</definedName>
    <definedName name="FDP_188_1_aUdv" localSheetId="12" hidden="1">#REF!</definedName>
    <definedName name="FDP_188_1_aUdv" localSheetId="8" hidden="1">#REF!</definedName>
    <definedName name="FDP_188_1_aUdv" hidden="1">#REF!</definedName>
    <definedName name="FDP_189_1_aUdv" localSheetId="11" hidden="1">#REF!</definedName>
    <definedName name="FDP_189_1_aUdv" localSheetId="7" hidden="1">#REF!</definedName>
    <definedName name="FDP_189_1_aUdv" localSheetId="12" hidden="1">#REF!</definedName>
    <definedName name="FDP_189_1_aUdv" localSheetId="8" hidden="1">#REF!</definedName>
    <definedName name="FDP_189_1_aUdv" hidden="1">#REF!</definedName>
    <definedName name="FDP_19_1_aUrv" localSheetId="11" hidden="1">#REF!</definedName>
    <definedName name="FDP_19_1_aUrv" localSheetId="7" hidden="1">#REF!</definedName>
    <definedName name="FDP_19_1_aUrv" localSheetId="12" hidden="1">#REF!</definedName>
    <definedName name="FDP_19_1_aUrv" localSheetId="8" hidden="1">#REF!</definedName>
    <definedName name="FDP_19_1_aUrv" hidden="1">#REF!</definedName>
    <definedName name="FDP_190_1_aUdv" localSheetId="11" hidden="1">#REF!</definedName>
    <definedName name="FDP_190_1_aUdv" localSheetId="7" hidden="1">#REF!</definedName>
    <definedName name="FDP_190_1_aUdv" localSheetId="12" hidden="1">#REF!</definedName>
    <definedName name="FDP_190_1_aUdv" localSheetId="8" hidden="1">#REF!</definedName>
    <definedName name="FDP_190_1_aUdv" hidden="1">#REF!</definedName>
    <definedName name="FDP_191_1_aUdv" localSheetId="11" hidden="1">#REF!</definedName>
    <definedName name="FDP_191_1_aUdv" localSheetId="7" hidden="1">#REF!</definedName>
    <definedName name="FDP_191_1_aUdv" localSheetId="12" hidden="1">#REF!</definedName>
    <definedName name="FDP_191_1_aUdv" localSheetId="8" hidden="1">#REF!</definedName>
    <definedName name="FDP_191_1_aUdv" hidden="1">#REF!</definedName>
    <definedName name="FDP_192_1_aUdv" localSheetId="11" hidden="1">#REF!</definedName>
    <definedName name="FDP_192_1_aUdv" localSheetId="7" hidden="1">#REF!</definedName>
    <definedName name="FDP_192_1_aUdv" localSheetId="12" hidden="1">#REF!</definedName>
    <definedName name="FDP_192_1_aUdv" localSheetId="8" hidden="1">#REF!</definedName>
    <definedName name="FDP_192_1_aUdv" hidden="1">#REF!</definedName>
    <definedName name="FDP_193_1_aUdv" localSheetId="11" hidden="1">#REF!</definedName>
    <definedName name="FDP_193_1_aUdv" localSheetId="7" hidden="1">#REF!</definedName>
    <definedName name="FDP_193_1_aUdv" localSheetId="12" hidden="1">#REF!</definedName>
    <definedName name="FDP_193_1_aUdv" localSheetId="8" hidden="1">#REF!</definedName>
    <definedName name="FDP_193_1_aUdv" hidden="1">#REF!</definedName>
    <definedName name="FDP_194_1_aUdv" localSheetId="11" hidden="1">#REF!</definedName>
    <definedName name="FDP_194_1_aUdv" localSheetId="7" hidden="1">#REF!</definedName>
    <definedName name="FDP_194_1_aUdv" localSheetId="12" hidden="1">#REF!</definedName>
    <definedName name="FDP_194_1_aUdv" localSheetId="8" hidden="1">#REF!</definedName>
    <definedName name="FDP_194_1_aUdv" hidden="1">#REF!</definedName>
    <definedName name="FDP_195_1_aUdv" localSheetId="11" hidden="1">#REF!</definedName>
    <definedName name="FDP_195_1_aUdv" localSheetId="7" hidden="1">#REF!</definedName>
    <definedName name="FDP_195_1_aUdv" localSheetId="12" hidden="1">#REF!</definedName>
    <definedName name="FDP_195_1_aUdv" localSheetId="8" hidden="1">#REF!</definedName>
    <definedName name="FDP_195_1_aUdv" hidden="1">#REF!</definedName>
    <definedName name="FDP_196_1_aUdv" localSheetId="11" hidden="1">#REF!</definedName>
    <definedName name="FDP_196_1_aUdv" localSheetId="7" hidden="1">#REF!</definedName>
    <definedName name="FDP_196_1_aUdv" localSheetId="12" hidden="1">#REF!</definedName>
    <definedName name="FDP_196_1_aUdv" localSheetId="8" hidden="1">#REF!</definedName>
    <definedName name="FDP_196_1_aUdv" hidden="1">#REF!</definedName>
    <definedName name="FDP_197_1_aUdv" localSheetId="11" hidden="1">#REF!</definedName>
    <definedName name="FDP_197_1_aUdv" localSheetId="7" hidden="1">#REF!</definedName>
    <definedName name="FDP_197_1_aUdv" localSheetId="12" hidden="1">#REF!</definedName>
    <definedName name="FDP_197_1_aUdv" localSheetId="8" hidden="1">#REF!</definedName>
    <definedName name="FDP_197_1_aUdv" hidden="1">#REF!</definedName>
    <definedName name="FDP_198_1_aUdv" localSheetId="11" hidden="1">#REF!</definedName>
    <definedName name="FDP_198_1_aUdv" localSheetId="7" hidden="1">#REF!</definedName>
    <definedName name="FDP_198_1_aUdv" localSheetId="12" hidden="1">#REF!</definedName>
    <definedName name="FDP_198_1_aUdv" localSheetId="8" hidden="1">#REF!</definedName>
    <definedName name="FDP_198_1_aUdv" hidden="1">#REF!</definedName>
    <definedName name="FDP_199_1_aUdv" localSheetId="11" hidden="1">#REF!</definedName>
    <definedName name="FDP_199_1_aUdv" localSheetId="7" hidden="1">#REF!</definedName>
    <definedName name="FDP_199_1_aUdv" localSheetId="12" hidden="1">#REF!</definedName>
    <definedName name="FDP_199_1_aUdv" localSheetId="8" hidden="1">#REF!</definedName>
    <definedName name="FDP_199_1_aUdv" hidden="1">#REF!</definedName>
    <definedName name="FDP_2_1_aUrv" localSheetId="11" hidden="1">#REF!</definedName>
    <definedName name="FDP_2_1_aUrv" localSheetId="7" hidden="1">#REF!</definedName>
    <definedName name="FDP_2_1_aUrv" localSheetId="12" hidden="1">#REF!</definedName>
    <definedName name="FDP_2_1_aUrv" localSheetId="8" hidden="1">#REF!</definedName>
    <definedName name="FDP_2_1_aUrv" hidden="1">#REF!</definedName>
    <definedName name="FDP_20_1_aUrv" localSheetId="11" hidden="1">#REF!</definedName>
    <definedName name="FDP_20_1_aUrv" localSheetId="7" hidden="1">#REF!</definedName>
    <definedName name="FDP_20_1_aUrv" localSheetId="12" hidden="1">#REF!</definedName>
    <definedName name="FDP_20_1_aUrv" localSheetId="8" hidden="1">#REF!</definedName>
    <definedName name="FDP_20_1_aUrv" hidden="1">#REF!</definedName>
    <definedName name="FDP_21_1_aUrv" localSheetId="11" hidden="1">#REF!</definedName>
    <definedName name="FDP_21_1_aUrv" localSheetId="7" hidden="1">#REF!</definedName>
    <definedName name="FDP_21_1_aUrv" localSheetId="12" hidden="1">#REF!</definedName>
    <definedName name="FDP_21_1_aUrv" localSheetId="8" hidden="1">#REF!</definedName>
    <definedName name="FDP_21_1_aUrv" hidden="1">#REF!</definedName>
    <definedName name="FDP_22_1_aUrv" localSheetId="11" hidden="1">#REF!</definedName>
    <definedName name="FDP_22_1_aUrv" localSheetId="7" hidden="1">#REF!</definedName>
    <definedName name="FDP_22_1_aUrv" localSheetId="12" hidden="1">#REF!</definedName>
    <definedName name="FDP_22_1_aUrv" localSheetId="8" hidden="1">#REF!</definedName>
    <definedName name="FDP_22_1_aUrv" hidden="1">#REF!</definedName>
    <definedName name="FDP_23_1_aDrv" localSheetId="11" hidden="1">#REF!</definedName>
    <definedName name="FDP_23_1_aDrv" localSheetId="7" hidden="1">#REF!</definedName>
    <definedName name="FDP_23_1_aDrv" localSheetId="12" hidden="1">#REF!</definedName>
    <definedName name="FDP_23_1_aDrv" localSheetId="8" hidden="1">#REF!</definedName>
    <definedName name="FDP_23_1_aDrv" hidden="1">#REF!</definedName>
    <definedName name="FDP_24_1_aUrv" localSheetId="11" hidden="1">#REF!</definedName>
    <definedName name="FDP_24_1_aUrv" localSheetId="7" hidden="1">#REF!</definedName>
    <definedName name="FDP_24_1_aUrv" localSheetId="12" hidden="1">#REF!</definedName>
    <definedName name="FDP_24_1_aUrv" localSheetId="8" hidden="1">#REF!</definedName>
    <definedName name="FDP_24_1_aUrv" hidden="1">#REF!</definedName>
    <definedName name="FDP_25_1_aDrv" localSheetId="11" hidden="1">#REF!</definedName>
    <definedName name="FDP_25_1_aDrv" localSheetId="7" hidden="1">#REF!</definedName>
    <definedName name="FDP_25_1_aDrv" localSheetId="12" hidden="1">#REF!</definedName>
    <definedName name="FDP_25_1_aDrv" localSheetId="8" hidden="1">#REF!</definedName>
    <definedName name="FDP_25_1_aDrv" hidden="1">#REF!</definedName>
    <definedName name="FDP_25_1_aUrv" localSheetId="11" hidden="1">#REF!</definedName>
    <definedName name="FDP_25_1_aUrv" localSheetId="7" hidden="1">#REF!</definedName>
    <definedName name="FDP_25_1_aUrv" localSheetId="12" hidden="1">#REF!</definedName>
    <definedName name="FDP_25_1_aUrv" localSheetId="8" hidden="1">#REF!</definedName>
    <definedName name="FDP_25_1_aUrv" hidden="1">#REF!</definedName>
    <definedName name="FDP_26_1_aDrv" localSheetId="11" hidden="1">#REF!</definedName>
    <definedName name="FDP_26_1_aDrv" localSheetId="7" hidden="1">#REF!</definedName>
    <definedName name="FDP_26_1_aDrv" localSheetId="12" hidden="1">#REF!</definedName>
    <definedName name="FDP_26_1_aDrv" localSheetId="8" hidden="1">#REF!</definedName>
    <definedName name="FDP_26_1_aDrv" hidden="1">#REF!</definedName>
    <definedName name="FDP_26_1_aUrv" localSheetId="11" hidden="1">#REF!</definedName>
    <definedName name="FDP_26_1_aUrv" localSheetId="7" hidden="1">#REF!</definedName>
    <definedName name="FDP_26_1_aUrv" localSheetId="12" hidden="1">#REF!</definedName>
    <definedName name="FDP_26_1_aUrv" localSheetId="8" hidden="1">#REF!</definedName>
    <definedName name="FDP_26_1_aUrv" hidden="1">#REF!</definedName>
    <definedName name="FDP_27_1_aUrv" localSheetId="11" hidden="1">#REF!</definedName>
    <definedName name="FDP_27_1_aUrv" localSheetId="7" hidden="1">#REF!</definedName>
    <definedName name="FDP_27_1_aUrv" localSheetId="12" hidden="1">#REF!</definedName>
    <definedName name="FDP_27_1_aUrv" localSheetId="8" hidden="1">#REF!</definedName>
    <definedName name="FDP_27_1_aUrv" hidden="1">#REF!</definedName>
    <definedName name="FDP_28_1_aDrv" localSheetId="11" hidden="1">#REF!</definedName>
    <definedName name="FDP_28_1_aDrv" localSheetId="7" hidden="1">#REF!</definedName>
    <definedName name="FDP_28_1_aDrv" localSheetId="12" hidden="1">#REF!</definedName>
    <definedName name="FDP_28_1_aDrv" localSheetId="8" hidden="1">#REF!</definedName>
    <definedName name="FDP_28_1_aDrv" hidden="1">#REF!</definedName>
    <definedName name="FDP_28_1_aUrv" localSheetId="11" hidden="1">#REF!</definedName>
    <definedName name="FDP_28_1_aUrv" localSheetId="7" hidden="1">#REF!</definedName>
    <definedName name="FDP_28_1_aUrv" localSheetId="12" hidden="1">#REF!</definedName>
    <definedName name="FDP_28_1_aUrv" localSheetId="8" hidden="1">#REF!</definedName>
    <definedName name="FDP_28_1_aUrv" hidden="1">#REF!</definedName>
    <definedName name="FDP_29_1_aDrv" localSheetId="11" hidden="1">#REF!</definedName>
    <definedName name="FDP_29_1_aDrv" localSheetId="7" hidden="1">#REF!</definedName>
    <definedName name="FDP_29_1_aDrv" localSheetId="12" hidden="1">#REF!</definedName>
    <definedName name="FDP_29_1_aDrv" localSheetId="8" hidden="1">#REF!</definedName>
    <definedName name="FDP_29_1_aDrv" hidden="1">#REF!</definedName>
    <definedName name="FDP_3_1_aUrv" localSheetId="11" hidden="1">#REF!</definedName>
    <definedName name="FDP_3_1_aUrv" localSheetId="7" hidden="1">#REF!</definedName>
    <definedName name="FDP_3_1_aUrv" localSheetId="12" hidden="1">#REF!</definedName>
    <definedName name="FDP_3_1_aUrv" localSheetId="8" hidden="1">#REF!</definedName>
    <definedName name="FDP_3_1_aUrv" hidden="1">#REF!</definedName>
    <definedName name="FDP_30_1_aDrv" localSheetId="11" hidden="1">#REF!</definedName>
    <definedName name="FDP_30_1_aDrv" localSheetId="7" hidden="1">#REF!</definedName>
    <definedName name="FDP_30_1_aDrv" localSheetId="12" hidden="1">#REF!</definedName>
    <definedName name="FDP_30_1_aDrv" localSheetId="8" hidden="1">#REF!</definedName>
    <definedName name="FDP_30_1_aDrv" hidden="1">#REF!</definedName>
    <definedName name="FDP_30_1_aUrv" localSheetId="11" hidden="1">#REF!</definedName>
    <definedName name="FDP_30_1_aUrv" localSheetId="7" hidden="1">#REF!</definedName>
    <definedName name="FDP_30_1_aUrv" localSheetId="12" hidden="1">#REF!</definedName>
    <definedName name="FDP_30_1_aUrv" localSheetId="8" hidden="1">#REF!</definedName>
    <definedName name="FDP_30_1_aUrv" hidden="1">#REF!</definedName>
    <definedName name="FDP_31_1_aDrv" localSheetId="11" hidden="1">#REF!</definedName>
    <definedName name="FDP_31_1_aDrv" localSheetId="7" hidden="1">#REF!</definedName>
    <definedName name="FDP_31_1_aDrv" localSheetId="12" hidden="1">#REF!</definedName>
    <definedName name="FDP_31_1_aDrv" localSheetId="8" hidden="1">#REF!</definedName>
    <definedName name="FDP_31_1_aDrv" hidden="1">#REF!</definedName>
    <definedName name="FDP_31_1_aUrv" localSheetId="11" hidden="1">#REF!</definedName>
    <definedName name="FDP_31_1_aUrv" localSheetId="7" hidden="1">#REF!</definedName>
    <definedName name="FDP_31_1_aUrv" localSheetId="12" hidden="1">#REF!</definedName>
    <definedName name="FDP_31_1_aUrv" localSheetId="8" hidden="1">#REF!</definedName>
    <definedName name="FDP_31_1_aUrv" hidden="1">#REF!</definedName>
    <definedName name="FDP_32_1_aDrv" localSheetId="11" hidden="1">#REF!</definedName>
    <definedName name="FDP_32_1_aDrv" localSheetId="7" hidden="1">#REF!</definedName>
    <definedName name="FDP_32_1_aDrv" localSheetId="12" hidden="1">#REF!</definedName>
    <definedName name="FDP_32_1_aDrv" localSheetId="8" hidden="1">#REF!</definedName>
    <definedName name="FDP_32_1_aDrv" hidden="1">#REF!</definedName>
    <definedName name="FDP_32_1_aUrv" localSheetId="11" hidden="1">#REF!</definedName>
    <definedName name="FDP_32_1_aUrv" localSheetId="7" hidden="1">#REF!</definedName>
    <definedName name="FDP_32_1_aUrv" localSheetId="12" hidden="1">#REF!</definedName>
    <definedName name="FDP_32_1_aUrv" localSheetId="8" hidden="1">#REF!</definedName>
    <definedName name="FDP_32_1_aUrv" hidden="1">#REF!</definedName>
    <definedName name="FDP_33_1_aUrv" localSheetId="11" hidden="1">#REF!</definedName>
    <definedName name="FDP_33_1_aUrv" localSheetId="7" hidden="1">#REF!</definedName>
    <definedName name="FDP_33_1_aUrv" localSheetId="12" hidden="1">#REF!</definedName>
    <definedName name="FDP_33_1_aUrv" localSheetId="8" hidden="1">#REF!</definedName>
    <definedName name="FDP_33_1_aUrv" hidden="1">#REF!</definedName>
    <definedName name="FDP_34_1_aUrv" localSheetId="11" hidden="1">#REF!</definedName>
    <definedName name="FDP_34_1_aUrv" localSheetId="7" hidden="1">#REF!</definedName>
    <definedName name="FDP_34_1_aUrv" localSheetId="12" hidden="1">#REF!</definedName>
    <definedName name="FDP_34_1_aUrv" localSheetId="8" hidden="1">#REF!</definedName>
    <definedName name="FDP_34_1_aUrv" hidden="1">#REF!</definedName>
    <definedName name="FDP_35_1_aSrv" localSheetId="11" hidden="1">#REF!</definedName>
    <definedName name="FDP_35_1_aSrv" localSheetId="7" hidden="1">#REF!</definedName>
    <definedName name="FDP_35_1_aSrv" localSheetId="12" hidden="1">#REF!</definedName>
    <definedName name="FDP_35_1_aSrv" localSheetId="8" hidden="1">#REF!</definedName>
    <definedName name="FDP_35_1_aSrv" hidden="1">#REF!</definedName>
    <definedName name="FDP_36_1_aUrv" localSheetId="11" hidden="1">#REF!</definedName>
    <definedName name="FDP_36_1_aUrv" localSheetId="7" hidden="1">#REF!</definedName>
    <definedName name="FDP_36_1_aUrv" localSheetId="12" hidden="1">#REF!</definedName>
    <definedName name="FDP_36_1_aUrv" localSheetId="8" hidden="1">#REF!</definedName>
    <definedName name="FDP_36_1_aUrv" hidden="1">#REF!</definedName>
    <definedName name="FDP_37_1_aUrv" localSheetId="11" hidden="1">#REF!</definedName>
    <definedName name="FDP_37_1_aUrv" localSheetId="7" hidden="1">#REF!</definedName>
    <definedName name="FDP_37_1_aUrv" localSheetId="12" hidden="1">#REF!</definedName>
    <definedName name="FDP_37_1_aUrv" localSheetId="8" hidden="1">#REF!</definedName>
    <definedName name="FDP_37_1_aUrv" hidden="1">#REF!</definedName>
    <definedName name="FDP_38_1_aUrv" localSheetId="11" hidden="1">#REF!</definedName>
    <definedName name="FDP_38_1_aUrv" localSheetId="7" hidden="1">#REF!</definedName>
    <definedName name="FDP_38_1_aUrv" localSheetId="12" hidden="1">#REF!</definedName>
    <definedName name="FDP_38_1_aUrv" localSheetId="8" hidden="1">#REF!</definedName>
    <definedName name="FDP_38_1_aUrv" hidden="1">#REF!</definedName>
    <definedName name="FDP_39_1_aUrv" localSheetId="11" hidden="1">#REF!</definedName>
    <definedName name="FDP_39_1_aUrv" localSheetId="7" hidden="1">#REF!</definedName>
    <definedName name="FDP_39_1_aUrv" localSheetId="12" hidden="1">#REF!</definedName>
    <definedName name="FDP_39_1_aUrv" localSheetId="8" hidden="1">#REF!</definedName>
    <definedName name="FDP_39_1_aUrv" hidden="1">#REF!</definedName>
    <definedName name="FDP_4_1_aUrv" localSheetId="11" hidden="1">#REF!</definedName>
    <definedName name="FDP_4_1_aUrv" localSheetId="7" hidden="1">#REF!</definedName>
    <definedName name="FDP_4_1_aUrv" localSheetId="12" hidden="1">#REF!</definedName>
    <definedName name="FDP_4_1_aUrv" localSheetId="8" hidden="1">#REF!</definedName>
    <definedName name="FDP_4_1_aUrv" hidden="1">#REF!</definedName>
    <definedName name="FDP_40_1_aUrv" localSheetId="11" hidden="1">#REF!</definedName>
    <definedName name="FDP_40_1_aUrv" localSheetId="7" hidden="1">#REF!</definedName>
    <definedName name="FDP_40_1_aUrv" localSheetId="12" hidden="1">#REF!</definedName>
    <definedName name="FDP_40_1_aUrv" localSheetId="8" hidden="1">#REF!</definedName>
    <definedName name="FDP_40_1_aUrv" hidden="1">#REF!</definedName>
    <definedName name="FDP_41_1_aSrv" localSheetId="11" hidden="1">#REF!</definedName>
    <definedName name="FDP_41_1_aSrv" localSheetId="7" hidden="1">#REF!</definedName>
    <definedName name="FDP_41_1_aSrv" localSheetId="12" hidden="1">#REF!</definedName>
    <definedName name="FDP_41_1_aSrv" localSheetId="8" hidden="1">#REF!</definedName>
    <definedName name="FDP_41_1_aSrv" hidden="1">#REF!</definedName>
    <definedName name="FDP_42_1_aSrv" localSheetId="11" hidden="1">#REF!</definedName>
    <definedName name="FDP_42_1_aSrv" localSheetId="7" hidden="1">#REF!</definedName>
    <definedName name="FDP_42_1_aSrv" localSheetId="12" hidden="1">#REF!</definedName>
    <definedName name="FDP_42_1_aSrv" localSheetId="8" hidden="1">#REF!</definedName>
    <definedName name="FDP_42_1_aSrv" hidden="1">#REF!</definedName>
    <definedName name="FDP_43_1_aUrv" localSheetId="11" hidden="1">#REF!</definedName>
    <definedName name="FDP_43_1_aUrv" localSheetId="7" hidden="1">#REF!</definedName>
    <definedName name="FDP_43_1_aUrv" localSheetId="12" hidden="1">#REF!</definedName>
    <definedName name="FDP_43_1_aUrv" localSheetId="8" hidden="1">#REF!</definedName>
    <definedName name="FDP_43_1_aUrv" hidden="1">#REF!</definedName>
    <definedName name="FDP_44_1_aUrv" localSheetId="11" hidden="1">#REF!</definedName>
    <definedName name="FDP_44_1_aUrv" localSheetId="7" hidden="1">#REF!</definedName>
    <definedName name="FDP_44_1_aUrv" localSheetId="12" hidden="1">#REF!</definedName>
    <definedName name="FDP_44_1_aUrv" localSheetId="8" hidden="1">#REF!</definedName>
    <definedName name="FDP_44_1_aUrv" hidden="1">#REF!</definedName>
    <definedName name="FDP_45_1_aUrv" localSheetId="11" hidden="1">#REF!</definedName>
    <definedName name="FDP_45_1_aUrv" localSheetId="7" hidden="1">#REF!</definedName>
    <definedName name="FDP_45_1_aUrv" localSheetId="12" hidden="1">#REF!</definedName>
    <definedName name="FDP_45_1_aUrv" localSheetId="8" hidden="1">#REF!</definedName>
    <definedName name="FDP_45_1_aUrv" hidden="1">#REF!</definedName>
    <definedName name="FDP_46_1_aUrv" localSheetId="11" hidden="1">#REF!</definedName>
    <definedName name="FDP_46_1_aUrv" localSheetId="7" hidden="1">#REF!</definedName>
    <definedName name="FDP_46_1_aUrv" localSheetId="12" hidden="1">#REF!</definedName>
    <definedName name="FDP_46_1_aUrv" localSheetId="8" hidden="1">#REF!</definedName>
    <definedName name="FDP_46_1_aUrv" hidden="1">#REF!</definedName>
    <definedName name="FDP_47_1_aUrv" localSheetId="11" hidden="1">#REF!</definedName>
    <definedName name="FDP_47_1_aUrv" localSheetId="7" hidden="1">#REF!</definedName>
    <definedName name="FDP_47_1_aUrv" localSheetId="12" hidden="1">#REF!</definedName>
    <definedName name="FDP_47_1_aUrv" localSheetId="8" hidden="1">#REF!</definedName>
    <definedName name="FDP_47_1_aUrv" hidden="1">#REF!</definedName>
    <definedName name="FDP_48_1_aSrv" localSheetId="11" hidden="1">#REF!</definedName>
    <definedName name="FDP_48_1_aSrv" localSheetId="7" hidden="1">#REF!</definedName>
    <definedName name="FDP_48_1_aSrv" localSheetId="12" hidden="1">#REF!</definedName>
    <definedName name="FDP_48_1_aSrv" localSheetId="8" hidden="1">#REF!</definedName>
    <definedName name="FDP_48_1_aSrv" hidden="1">#REF!</definedName>
    <definedName name="FDP_49_1_aUrv" localSheetId="11" hidden="1">#REF!</definedName>
    <definedName name="FDP_49_1_aUrv" localSheetId="7" hidden="1">#REF!</definedName>
    <definedName name="FDP_49_1_aUrv" localSheetId="12" hidden="1">#REF!</definedName>
    <definedName name="FDP_49_1_aUrv" localSheetId="8" hidden="1">#REF!</definedName>
    <definedName name="FDP_49_1_aUrv" hidden="1">#REF!</definedName>
    <definedName name="FDP_5_1_aUrv" localSheetId="11" hidden="1">#REF!</definedName>
    <definedName name="FDP_5_1_aUrv" localSheetId="7" hidden="1">#REF!</definedName>
    <definedName name="FDP_5_1_aUrv" localSheetId="12" hidden="1">#REF!</definedName>
    <definedName name="FDP_5_1_aUrv" localSheetId="8" hidden="1">#REF!</definedName>
    <definedName name="FDP_5_1_aUrv" hidden="1">#REF!</definedName>
    <definedName name="FDP_50_1_aUrv" localSheetId="11" hidden="1">#REF!</definedName>
    <definedName name="FDP_50_1_aUrv" localSheetId="7" hidden="1">#REF!</definedName>
    <definedName name="FDP_50_1_aUrv" localSheetId="12" hidden="1">#REF!</definedName>
    <definedName name="FDP_50_1_aUrv" localSheetId="8" hidden="1">#REF!</definedName>
    <definedName name="FDP_50_1_aUrv" hidden="1">#REF!</definedName>
    <definedName name="FDP_51_1_aUrv" localSheetId="11" hidden="1">#REF!</definedName>
    <definedName name="FDP_51_1_aUrv" localSheetId="7" hidden="1">#REF!</definedName>
    <definedName name="FDP_51_1_aUrv" localSheetId="12" hidden="1">#REF!</definedName>
    <definedName name="FDP_51_1_aUrv" localSheetId="8" hidden="1">#REF!</definedName>
    <definedName name="FDP_51_1_aUrv" hidden="1">#REF!</definedName>
    <definedName name="FDP_52_1_aUrv" localSheetId="11" hidden="1">#REF!</definedName>
    <definedName name="FDP_52_1_aUrv" localSheetId="7" hidden="1">#REF!</definedName>
    <definedName name="FDP_52_1_aUrv" localSheetId="12" hidden="1">#REF!</definedName>
    <definedName name="FDP_52_1_aUrv" localSheetId="8" hidden="1">#REF!</definedName>
    <definedName name="FDP_52_1_aUrv" hidden="1">#REF!</definedName>
    <definedName name="FDP_53_1_aUrv" localSheetId="11" hidden="1">#REF!</definedName>
    <definedName name="FDP_53_1_aUrv" localSheetId="7" hidden="1">#REF!</definedName>
    <definedName name="FDP_53_1_aUrv" localSheetId="12" hidden="1">#REF!</definedName>
    <definedName name="FDP_53_1_aUrv" localSheetId="8" hidden="1">#REF!</definedName>
    <definedName name="FDP_53_1_aUrv" hidden="1">#REF!</definedName>
    <definedName name="FDP_54_1_aDdv" localSheetId="11" hidden="1">#REF!</definedName>
    <definedName name="FDP_54_1_aDdv" localSheetId="7" hidden="1">#REF!</definedName>
    <definedName name="FDP_54_1_aDdv" localSheetId="12" hidden="1">#REF!</definedName>
    <definedName name="FDP_54_1_aDdv" localSheetId="8" hidden="1">#REF!</definedName>
    <definedName name="FDP_54_1_aDdv" hidden="1">#REF!</definedName>
    <definedName name="FDP_54_1_aUrv" localSheetId="11" hidden="1">#REF!</definedName>
    <definedName name="FDP_54_1_aUrv" localSheetId="7" hidden="1">#REF!</definedName>
    <definedName name="FDP_54_1_aUrv" localSheetId="12" hidden="1">#REF!</definedName>
    <definedName name="FDP_54_1_aUrv" localSheetId="8" hidden="1">#REF!</definedName>
    <definedName name="FDP_54_1_aUrv" hidden="1">#REF!</definedName>
    <definedName name="FDP_55_1_aUrv" localSheetId="11" hidden="1">#REF!</definedName>
    <definedName name="FDP_55_1_aUrv" localSheetId="7" hidden="1">#REF!</definedName>
    <definedName name="FDP_55_1_aUrv" localSheetId="12" hidden="1">#REF!</definedName>
    <definedName name="FDP_55_1_aUrv" localSheetId="8" hidden="1">#REF!</definedName>
    <definedName name="FDP_55_1_aUrv" hidden="1">#REF!</definedName>
    <definedName name="FDP_56_1_aUrv" localSheetId="11" hidden="1">#REF!</definedName>
    <definedName name="FDP_56_1_aUrv" localSheetId="7" hidden="1">#REF!</definedName>
    <definedName name="FDP_56_1_aUrv" localSheetId="12" hidden="1">#REF!</definedName>
    <definedName name="FDP_56_1_aUrv" localSheetId="8" hidden="1">#REF!</definedName>
    <definedName name="FDP_56_1_aUrv" hidden="1">#REF!</definedName>
    <definedName name="FDP_57_1_aUrv" localSheetId="11" hidden="1">#REF!</definedName>
    <definedName name="FDP_57_1_aUrv" localSheetId="7" hidden="1">#REF!</definedName>
    <definedName name="FDP_57_1_aUrv" localSheetId="12" hidden="1">#REF!</definedName>
    <definedName name="FDP_57_1_aUrv" localSheetId="8" hidden="1">#REF!</definedName>
    <definedName name="FDP_57_1_aUrv" hidden="1">#REF!</definedName>
    <definedName name="FDP_58_1_aUrv" localSheetId="11" hidden="1">#REF!</definedName>
    <definedName name="FDP_58_1_aUrv" localSheetId="7" hidden="1">#REF!</definedName>
    <definedName name="FDP_58_1_aUrv" localSheetId="12" hidden="1">#REF!</definedName>
    <definedName name="FDP_58_1_aUrv" localSheetId="8" hidden="1">#REF!</definedName>
    <definedName name="FDP_58_1_aUrv" hidden="1">#REF!</definedName>
    <definedName name="FDP_59_1_aUrv" localSheetId="11" hidden="1">#REF!</definedName>
    <definedName name="FDP_59_1_aUrv" localSheetId="7" hidden="1">#REF!</definedName>
    <definedName name="FDP_59_1_aUrv" localSheetId="12" hidden="1">#REF!</definedName>
    <definedName name="FDP_59_1_aUrv" localSheetId="8" hidden="1">#REF!</definedName>
    <definedName name="FDP_59_1_aUrv" hidden="1">#REF!</definedName>
    <definedName name="FDP_6_1_aUrv" localSheetId="11" hidden="1">#REF!</definedName>
    <definedName name="FDP_6_1_aUrv" localSheetId="7" hidden="1">#REF!</definedName>
    <definedName name="FDP_6_1_aUrv" localSheetId="12" hidden="1">#REF!</definedName>
    <definedName name="FDP_6_1_aUrv" localSheetId="8" hidden="1">#REF!</definedName>
    <definedName name="FDP_6_1_aUrv" hidden="1">#REF!</definedName>
    <definedName name="FDP_60_1_aUrv" localSheetId="11" hidden="1">#REF!</definedName>
    <definedName name="FDP_60_1_aUrv" localSheetId="7" hidden="1">#REF!</definedName>
    <definedName name="FDP_60_1_aUrv" localSheetId="12" hidden="1">#REF!</definedName>
    <definedName name="FDP_60_1_aUrv" localSheetId="8" hidden="1">#REF!</definedName>
    <definedName name="FDP_60_1_aUrv" hidden="1">#REF!</definedName>
    <definedName name="FDP_61_1_aSrv" localSheetId="11" hidden="1">#REF!</definedName>
    <definedName name="FDP_61_1_aSrv" localSheetId="7" hidden="1">#REF!</definedName>
    <definedName name="FDP_61_1_aSrv" localSheetId="12" hidden="1">#REF!</definedName>
    <definedName name="FDP_61_1_aSrv" localSheetId="8" hidden="1">#REF!</definedName>
    <definedName name="FDP_61_1_aSrv" hidden="1">#REF!</definedName>
    <definedName name="FDP_62_1_aSrv" localSheetId="11" hidden="1">#REF!</definedName>
    <definedName name="FDP_62_1_aSrv" localSheetId="7" hidden="1">#REF!</definedName>
    <definedName name="FDP_62_1_aSrv" localSheetId="12" hidden="1">#REF!</definedName>
    <definedName name="FDP_62_1_aSrv" localSheetId="8" hidden="1">#REF!</definedName>
    <definedName name="FDP_62_1_aSrv" hidden="1">#REF!</definedName>
    <definedName name="FDP_63_1_aUrv" localSheetId="11" hidden="1">#REF!</definedName>
    <definedName name="FDP_63_1_aUrv" localSheetId="7" hidden="1">#REF!</definedName>
    <definedName name="FDP_63_1_aUrv" localSheetId="12" hidden="1">#REF!</definedName>
    <definedName name="FDP_63_1_aUrv" localSheetId="8" hidden="1">#REF!</definedName>
    <definedName name="FDP_63_1_aUrv" hidden="1">#REF!</definedName>
    <definedName name="FDP_64_1_aSrv" localSheetId="11" hidden="1">#REF!</definedName>
    <definedName name="FDP_64_1_aSrv" localSheetId="7" hidden="1">#REF!</definedName>
    <definedName name="FDP_64_1_aSrv" localSheetId="12" hidden="1">#REF!</definedName>
    <definedName name="FDP_64_1_aSrv" localSheetId="8" hidden="1">#REF!</definedName>
    <definedName name="FDP_64_1_aSrv" hidden="1">#REF!</definedName>
    <definedName name="FDP_65_1_aSrv" localSheetId="11" hidden="1">#REF!</definedName>
    <definedName name="FDP_65_1_aSrv" localSheetId="7" hidden="1">#REF!</definedName>
    <definedName name="FDP_65_1_aSrv" localSheetId="12" hidden="1">#REF!</definedName>
    <definedName name="FDP_65_1_aSrv" localSheetId="8" hidden="1">#REF!</definedName>
    <definedName name="FDP_65_1_aSrv" hidden="1">#REF!</definedName>
    <definedName name="FDP_65_1_aUrv" localSheetId="11" hidden="1">#REF!</definedName>
    <definedName name="FDP_65_1_aUrv" localSheetId="7" hidden="1">#REF!</definedName>
    <definedName name="FDP_65_1_aUrv" localSheetId="12" hidden="1">#REF!</definedName>
    <definedName name="FDP_65_1_aUrv" localSheetId="8" hidden="1">#REF!</definedName>
    <definedName name="FDP_65_1_aUrv" hidden="1">#REF!</definedName>
    <definedName name="FDP_66_1_aUrv" localSheetId="11" hidden="1">#REF!</definedName>
    <definedName name="FDP_66_1_aUrv" localSheetId="7" hidden="1">#REF!</definedName>
    <definedName name="FDP_66_1_aUrv" localSheetId="12" hidden="1">#REF!</definedName>
    <definedName name="FDP_66_1_aUrv" localSheetId="8" hidden="1">#REF!</definedName>
    <definedName name="FDP_66_1_aUrv" hidden="1">#REF!</definedName>
    <definedName name="FDP_67_1_aUrv" localSheetId="11" hidden="1">#REF!</definedName>
    <definedName name="FDP_67_1_aUrv" localSheetId="7" hidden="1">#REF!</definedName>
    <definedName name="FDP_67_1_aUrv" localSheetId="12" hidden="1">#REF!</definedName>
    <definedName name="FDP_67_1_aUrv" localSheetId="8" hidden="1">#REF!</definedName>
    <definedName name="FDP_67_1_aUrv" hidden="1">#REF!</definedName>
    <definedName name="FDP_67_1_rUrv" localSheetId="11" hidden="1">#REF!</definedName>
    <definedName name="FDP_67_1_rUrv" localSheetId="7" hidden="1">#REF!</definedName>
    <definedName name="FDP_67_1_rUrv" localSheetId="12" hidden="1">#REF!</definedName>
    <definedName name="FDP_67_1_rUrv" localSheetId="8" hidden="1">#REF!</definedName>
    <definedName name="FDP_67_1_rUrv" hidden="1">#REF!</definedName>
    <definedName name="FDP_68_1_aUrv" localSheetId="11" hidden="1">#REF!</definedName>
    <definedName name="FDP_68_1_aUrv" localSheetId="7" hidden="1">#REF!</definedName>
    <definedName name="FDP_68_1_aUrv" localSheetId="12" hidden="1">#REF!</definedName>
    <definedName name="FDP_68_1_aUrv" localSheetId="8" hidden="1">#REF!</definedName>
    <definedName name="FDP_68_1_aUrv" hidden="1">#REF!</definedName>
    <definedName name="FDP_69_1_aUrv" localSheetId="11" hidden="1">#REF!</definedName>
    <definedName name="FDP_69_1_aUrv" localSheetId="7" hidden="1">#REF!</definedName>
    <definedName name="FDP_69_1_aUrv" localSheetId="12" hidden="1">#REF!</definedName>
    <definedName name="FDP_69_1_aUrv" localSheetId="8" hidden="1">#REF!</definedName>
    <definedName name="FDP_69_1_aUrv" hidden="1">#REF!</definedName>
    <definedName name="FDP_7_1_aUrv" localSheetId="11" hidden="1">#REF!</definedName>
    <definedName name="FDP_7_1_aUrv" localSheetId="7" hidden="1">#REF!</definedName>
    <definedName name="FDP_7_1_aUrv" localSheetId="12" hidden="1">#REF!</definedName>
    <definedName name="FDP_7_1_aUrv" localSheetId="8" hidden="1">#REF!</definedName>
    <definedName name="FDP_7_1_aUrv" hidden="1">#REF!</definedName>
    <definedName name="FDP_70_1_aDrv" localSheetId="11" hidden="1">#REF!</definedName>
    <definedName name="FDP_70_1_aDrv" localSheetId="7" hidden="1">#REF!</definedName>
    <definedName name="FDP_70_1_aDrv" localSheetId="12" hidden="1">#REF!</definedName>
    <definedName name="FDP_70_1_aDrv" localSheetId="8" hidden="1">#REF!</definedName>
    <definedName name="FDP_70_1_aDrv" hidden="1">#REF!</definedName>
    <definedName name="FDP_71_1_aUrv" localSheetId="11" hidden="1">#REF!</definedName>
    <definedName name="FDP_71_1_aUrv" localSheetId="7" hidden="1">#REF!</definedName>
    <definedName name="FDP_71_1_aUrv" localSheetId="12" hidden="1">#REF!</definedName>
    <definedName name="FDP_71_1_aUrv" localSheetId="8" hidden="1">#REF!</definedName>
    <definedName name="FDP_71_1_aUrv" hidden="1">#REF!</definedName>
    <definedName name="FDP_72_1_aDrv" localSheetId="11" hidden="1">#REF!</definedName>
    <definedName name="FDP_72_1_aDrv" localSheetId="7" hidden="1">#REF!</definedName>
    <definedName name="FDP_72_1_aDrv" localSheetId="12" hidden="1">#REF!</definedName>
    <definedName name="FDP_72_1_aDrv" localSheetId="8" hidden="1">#REF!</definedName>
    <definedName name="FDP_72_1_aDrv" hidden="1">#REF!</definedName>
    <definedName name="FDP_73_1_aUrv" localSheetId="11" hidden="1">#REF!</definedName>
    <definedName name="FDP_73_1_aUrv" localSheetId="7" hidden="1">#REF!</definedName>
    <definedName name="FDP_73_1_aUrv" localSheetId="12" hidden="1">#REF!</definedName>
    <definedName name="FDP_73_1_aUrv" localSheetId="8" hidden="1">#REF!</definedName>
    <definedName name="FDP_73_1_aUrv" hidden="1">#REF!</definedName>
    <definedName name="FDP_74_1_aUrv" localSheetId="11" hidden="1">#REF!</definedName>
    <definedName name="FDP_74_1_aUrv" localSheetId="7" hidden="1">#REF!</definedName>
    <definedName name="FDP_74_1_aUrv" localSheetId="12" hidden="1">#REF!</definedName>
    <definedName name="FDP_74_1_aUrv" localSheetId="8" hidden="1">#REF!</definedName>
    <definedName name="FDP_74_1_aUrv" hidden="1">#REF!</definedName>
    <definedName name="FDP_75_1_aSrv" localSheetId="11" hidden="1">#REF!</definedName>
    <definedName name="FDP_75_1_aSrv" localSheetId="7" hidden="1">#REF!</definedName>
    <definedName name="FDP_75_1_aSrv" localSheetId="12" hidden="1">#REF!</definedName>
    <definedName name="FDP_75_1_aSrv" localSheetId="8" hidden="1">#REF!</definedName>
    <definedName name="FDP_75_1_aSrv" hidden="1">#REF!</definedName>
    <definedName name="FDP_76_1_aUrv" localSheetId="11" hidden="1">#REF!</definedName>
    <definedName name="FDP_76_1_aUrv" localSheetId="7" hidden="1">#REF!</definedName>
    <definedName name="FDP_76_1_aUrv" localSheetId="12" hidden="1">#REF!</definedName>
    <definedName name="FDP_76_1_aUrv" localSheetId="8" hidden="1">#REF!</definedName>
    <definedName name="FDP_76_1_aUrv" hidden="1">#REF!</definedName>
    <definedName name="FDP_77_1_aUrv" localSheetId="11" hidden="1">#REF!</definedName>
    <definedName name="FDP_77_1_aUrv" localSheetId="7" hidden="1">#REF!</definedName>
    <definedName name="FDP_77_1_aUrv" localSheetId="12" hidden="1">#REF!</definedName>
    <definedName name="FDP_77_1_aUrv" localSheetId="8" hidden="1">#REF!</definedName>
    <definedName name="FDP_77_1_aUrv" hidden="1">#REF!</definedName>
    <definedName name="FDP_78_1_aUrv" localSheetId="11" hidden="1">#REF!</definedName>
    <definedName name="FDP_78_1_aUrv" localSheetId="7" hidden="1">#REF!</definedName>
    <definedName name="FDP_78_1_aUrv" localSheetId="12" hidden="1">#REF!</definedName>
    <definedName name="FDP_78_1_aUrv" localSheetId="8" hidden="1">#REF!</definedName>
    <definedName name="FDP_78_1_aUrv" hidden="1">#REF!</definedName>
    <definedName name="FDP_79_1_aUrv" localSheetId="11" hidden="1">#REF!</definedName>
    <definedName name="FDP_79_1_aUrv" localSheetId="7" hidden="1">#REF!</definedName>
    <definedName name="FDP_79_1_aUrv" localSheetId="12" hidden="1">#REF!</definedName>
    <definedName name="FDP_79_1_aUrv" localSheetId="8" hidden="1">#REF!</definedName>
    <definedName name="FDP_79_1_aUrv" hidden="1">#REF!</definedName>
    <definedName name="FDP_8_1_aDrv" localSheetId="11" hidden="1">#REF!</definedName>
    <definedName name="FDP_8_1_aDrv" localSheetId="7" hidden="1">#REF!</definedName>
    <definedName name="FDP_8_1_aDrv" localSheetId="12" hidden="1">#REF!</definedName>
    <definedName name="FDP_8_1_aDrv" localSheetId="8" hidden="1">#REF!</definedName>
    <definedName name="FDP_8_1_aDrv" hidden="1">#REF!</definedName>
    <definedName name="FDP_80_1_aUrv" localSheetId="11" hidden="1">#REF!</definedName>
    <definedName name="FDP_80_1_aUrv" localSheetId="7" hidden="1">#REF!</definedName>
    <definedName name="FDP_80_1_aUrv" localSheetId="12" hidden="1">#REF!</definedName>
    <definedName name="FDP_80_1_aUrv" localSheetId="8" hidden="1">#REF!</definedName>
    <definedName name="FDP_80_1_aUrv" hidden="1">#REF!</definedName>
    <definedName name="FDP_81_1_aSrv" localSheetId="11" hidden="1">#REF!</definedName>
    <definedName name="FDP_81_1_aSrv" localSheetId="7" hidden="1">#REF!</definedName>
    <definedName name="FDP_81_1_aSrv" localSheetId="12" hidden="1">#REF!</definedName>
    <definedName name="FDP_81_1_aSrv" localSheetId="8" hidden="1">#REF!</definedName>
    <definedName name="FDP_81_1_aSrv" hidden="1">#REF!</definedName>
    <definedName name="FDP_82_1_aUrv" localSheetId="11" hidden="1">#REF!</definedName>
    <definedName name="FDP_82_1_aUrv" localSheetId="7" hidden="1">#REF!</definedName>
    <definedName name="FDP_82_1_aUrv" localSheetId="12" hidden="1">#REF!</definedName>
    <definedName name="FDP_82_1_aUrv" localSheetId="8" hidden="1">#REF!</definedName>
    <definedName name="FDP_82_1_aUrv" hidden="1">#REF!</definedName>
    <definedName name="FDP_83_1_aSrv" localSheetId="11" hidden="1">#REF!</definedName>
    <definedName name="FDP_83_1_aSrv" localSheetId="7" hidden="1">#REF!</definedName>
    <definedName name="FDP_83_1_aSrv" localSheetId="12" hidden="1">#REF!</definedName>
    <definedName name="FDP_83_1_aSrv" localSheetId="8" hidden="1">#REF!</definedName>
    <definedName name="FDP_83_1_aSrv" hidden="1">#REF!</definedName>
    <definedName name="FDP_84_1_aUrv" localSheetId="11" hidden="1">#REF!</definedName>
    <definedName name="FDP_84_1_aUrv" localSheetId="7" hidden="1">#REF!</definedName>
    <definedName name="FDP_84_1_aUrv" localSheetId="12" hidden="1">#REF!</definedName>
    <definedName name="FDP_84_1_aUrv" localSheetId="8" hidden="1">#REF!</definedName>
    <definedName name="FDP_84_1_aUrv" hidden="1">#REF!</definedName>
    <definedName name="FDP_85_1_aUrv" localSheetId="11" hidden="1">#REF!</definedName>
    <definedName name="FDP_85_1_aUrv" localSheetId="7" hidden="1">#REF!</definedName>
    <definedName name="FDP_85_1_aUrv" localSheetId="12" hidden="1">#REF!</definedName>
    <definedName name="FDP_85_1_aUrv" localSheetId="8" hidden="1">#REF!</definedName>
    <definedName name="FDP_85_1_aUrv" hidden="1">#REF!</definedName>
    <definedName name="FDP_86_1_aUrv" localSheetId="11" hidden="1">#REF!</definedName>
    <definedName name="FDP_86_1_aUrv" localSheetId="7" hidden="1">#REF!</definedName>
    <definedName name="FDP_86_1_aUrv" localSheetId="12" hidden="1">#REF!</definedName>
    <definedName name="FDP_86_1_aUrv" localSheetId="8" hidden="1">#REF!</definedName>
    <definedName name="FDP_86_1_aUrv" hidden="1">#REF!</definedName>
    <definedName name="FDP_87_1_aSrv" localSheetId="11" hidden="1">#REF!</definedName>
    <definedName name="FDP_87_1_aSrv" localSheetId="7" hidden="1">#REF!</definedName>
    <definedName name="FDP_87_1_aSrv" localSheetId="12" hidden="1">#REF!</definedName>
    <definedName name="FDP_87_1_aSrv" localSheetId="8" hidden="1">#REF!</definedName>
    <definedName name="FDP_87_1_aSrv" hidden="1">#REF!</definedName>
    <definedName name="FDP_88_1_aUrv" localSheetId="11" hidden="1">#REF!</definedName>
    <definedName name="FDP_88_1_aUrv" localSheetId="7" hidden="1">#REF!</definedName>
    <definedName name="FDP_88_1_aUrv" localSheetId="12" hidden="1">#REF!</definedName>
    <definedName name="FDP_88_1_aUrv" localSheetId="8" hidden="1">#REF!</definedName>
    <definedName name="FDP_88_1_aUrv" hidden="1">#REF!</definedName>
    <definedName name="FDP_89_1_aSrv" localSheetId="11" hidden="1">#REF!</definedName>
    <definedName name="FDP_89_1_aSrv" localSheetId="7" hidden="1">#REF!</definedName>
    <definedName name="FDP_89_1_aSrv" localSheetId="12" hidden="1">#REF!</definedName>
    <definedName name="FDP_89_1_aSrv" localSheetId="8" hidden="1">#REF!</definedName>
    <definedName name="FDP_89_1_aSrv" hidden="1">#REF!</definedName>
    <definedName name="FDP_9_1_aDrv" localSheetId="11" hidden="1">#REF!</definedName>
    <definedName name="FDP_9_1_aDrv" localSheetId="7" hidden="1">#REF!</definedName>
    <definedName name="FDP_9_1_aDrv" localSheetId="12" hidden="1">#REF!</definedName>
    <definedName name="FDP_9_1_aDrv" localSheetId="8" hidden="1">#REF!</definedName>
    <definedName name="FDP_9_1_aDrv" hidden="1">#REF!</definedName>
    <definedName name="FDP_9_1_aUrv" localSheetId="11" hidden="1">#REF!</definedName>
    <definedName name="FDP_9_1_aUrv" localSheetId="7" hidden="1">#REF!</definedName>
    <definedName name="FDP_9_1_aUrv" localSheetId="12" hidden="1">#REF!</definedName>
    <definedName name="FDP_9_1_aUrv" localSheetId="8" hidden="1">#REF!</definedName>
    <definedName name="FDP_9_1_aUrv" hidden="1">#REF!</definedName>
    <definedName name="FDP_90_1_aUrv" localSheetId="11" hidden="1">#REF!</definedName>
    <definedName name="FDP_90_1_aUrv" localSheetId="7" hidden="1">#REF!</definedName>
    <definedName name="FDP_90_1_aUrv" localSheetId="12" hidden="1">#REF!</definedName>
    <definedName name="FDP_90_1_aUrv" localSheetId="8" hidden="1">#REF!</definedName>
    <definedName name="FDP_90_1_aUrv" hidden="1">#REF!</definedName>
    <definedName name="FDP_91_1_aUrv" localSheetId="11" hidden="1">#REF!</definedName>
    <definedName name="FDP_91_1_aUrv" localSheetId="7" hidden="1">#REF!</definedName>
    <definedName name="FDP_91_1_aUrv" localSheetId="12" hidden="1">#REF!</definedName>
    <definedName name="FDP_91_1_aUrv" localSheetId="8" hidden="1">#REF!</definedName>
    <definedName name="FDP_91_1_aUrv" hidden="1">#REF!</definedName>
    <definedName name="FDP_92_1_aSrv" localSheetId="11" hidden="1">#REF!</definedName>
    <definedName name="FDP_92_1_aSrv" localSheetId="7" hidden="1">#REF!</definedName>
    <definedName name="FDP_92_1_aSrv" localSheetId="12" hidden="1">#REF!</definedName>
    <definedName name="FDP_92_1_aSrv" localSheetId="8" hidden="1">#REF!</definedName>
    <definedName name="FDP_92_1_aSrv" hidden="1">#REF!</definedName>
    <definedName name="FDP_93_1_aDrv" localSheetId="11" hidden="1">#REF!</definedName>
    <definedName name="FDP_93_1_aDrv" localSheetId="7" hidden="1">#REF!</definedName>
    <definedName name="FDP_93_1_aDrv" localSheetId="12" hidden="1">#REF!</definedName>
    <definedName name="FDP_93_1_aDrv" localSheetId="8" hidden="1">#REF!</definedName>
    <definedName name="FDP_93_1_aDrv" hidden="1">#REF!</definedName>
    <definedName name="FDP_94_1_aUrv" localSheetId="11" hidden="1">#REF!</definedName>
    <definedName name="FDP_94_1_aUrv" localSheetId="7" hidden="1">#REF!</definedName>
    <definedName name="FDP_94_1_aUrv" localSheetId="12" hidden="1">#REF!</definedName>
    <definedName name="FDP_94_1_aUrv" localSheetId="8" hidden="1">#REF!</definedName>
    <definedName name="FDP_94_1_aUrv" hidden="1">#REF!</definedName>
    <definedName name="FDP_95_1_aUrv" localSheetId="11" hidden="1">#REF!</definedName>
    <definedName name="FDP_95_1_aUrv" localSheetId="7" hidden="1">#REF!</definedName>
    <definedName name="FDP_95_1_aUrv" localSheetId="12" hidden="1">#REF!</definedName>
    <definedName name="FDP_95_1_aUrv" localSheetId="8" hidden="1">#REF!</definedName>
    <definedName name="FDP_95_1_aUrv" hidden="1">#REF!</definedName>
    <definedName name="FDP_96_1_aUrv" localSheetId="11" hidden="1">#REF!</definedName>
    <definedName name="FDP_96_1_aUrv" localSheetId="7" hidden="1">#REF!</definedName>
    <definedName name="FDP_96_1_aUrv" localSheetId="12" hidden="1">#REF!</definedName>
    <definedName name="FDP_96_1_aUrv" localSheetId="8" hidden="1">#REF!</definedName>
    <definedName name="FDP_96_1_aUrv" hidden="1">#REF!</definedName>
    <definedName name="FDP_97_1_aUrv" localSheetId="11" hidden="1">#REF!</definedName>
    <definedName name="FDP_97_1_aUrv" localSheetId="7" hidden="1">#REF!</definedName>
    <definedName name="FDP_97_1_aUrv" localSheetId="12" hidden="1">#REF!</definedName>
    <definedName name="FDP_97_1_aUrv" localSheetId="8" hidden="1">#REF!</definedName>
    <definedName name="FDP_97_1_aUrv" hidden="1">#REF!</definedName>
    <definedName name="FDP_98_1_aUrv" localSheetId="11" hidden="1">#REF!</definedName>
    <definedName name="FDP_98_1_aUrv" localSheetId="7" hidden="1">#REF!</definedName>
    <definedName name="FDP_98_1_aUrv" localSheetId="12" hidden="1">#REF!</definedName>
    <definedName name="FDP_98_1_aUrv" localSheetId="8" hidden="1">#REF!</definedName>
    <definedName name="FDP_98_1_aUrv" hidden="1">#REF!</definedName>
    <definedName name="FDP_99_1_aUrv" localSheetId="11" hidden="1">#REF!</definedName>
    <definedName name="FDP_99_1_aUrv" localSheetId="7" hidden="1">#REF!</definedName>
    <definedName name="FDP_99_1_aUrv" localSheetId="12" hidden="1">#REF!</definedName>
    <definedName name="FDP_99_1_aUrv" localSheetId="8" hidden="1">#REF!</definedName>
    <definedName name="FDP_99_1_aUrv" hidden="1">#REF!</definedName>
    <definedName name="FECHA">[72]Indice!$C$43</definedName>
    <definedName name="Fed_Amort_Tx_Ref_Pymnt">#REF!</definedName>
    <definedName name="Fed_Book_Income_Before">#REF!</definedName>
    <definedName name="Fed_Income_Reconciliation">#REF!</definedName>
    <definedName name="Fed_Interest_Exp">#REF!</definedName>
    <definedName name="Fed_ITC_Earned">#REF!</definedName>
    <definedName name="Fed_ITC_Net">#REF!</definedName>
    <definedName name="Fed_Michigan_Apportionment">#REF!</definedName>
    <definedName name="Fed_Net_Tax_Adj">#REF!</definedName>
    <definedName name="Fed_Retirement_Benefits">#REF!</definedName>
    <definedName name="Fed_Surtax_Exemption">#REF!</definedName>
    <definedName name="Fed_Unemp_Comp">#REF!</definedName>
    <definedName name="Federal_Income_Taxes">#REF!</definedName>
    <definedName name="ff" hidden="1">#N/A</definedName>
    <definedName name="FiberOp" localSheetId="11" hidden="1">#REF!</definedName>
    <definedName name="FiberOp" localSheetId="7" hidden="1">#REF!</definedName>
    <definedName name="FiberOp" localSheetId="12" hidden="1">#REF!</definedName>
    <definedName name="FiberOp" localSheetId="8" hidden="1">#REF!</definedName>
    <definedName name="FiberOp" hidden="1">#REF!</definedName>
    <definedName name="FibraM1" localSheetId="11" hidden="1">#REF!</definedName>
    <definedName name="FibraM1" localSheetId="7" hidden="1">#REF!</definedName>
    <definedName name="FibraM1" localSheetId="12" hidden="1">#REF!</definedName>
    <definedName name="FibraM1" localSheetId="8" hidden="1">#REF!</definedName>
    <definedName name="FibraM1" hidden="1">#REF!</definedName>
    <definedName name="FIBRAM10" localSheetId="11" hidden="1">#REF!</definedName>
    <definedName name="FIBRAM10" localSheetId="7" hidden="1">#REF!</definedName>
    <definedName name="FIBRAM10" localSheetId="12" hidden="1">#REF!</definedName>
    <definedName name="FIBRAM10" localSheetId="8" hidden="1">#REF!</definedName>
    <definedName name="FIBRAM10" hidden="1">#REF!</definedName>
    <definedName name="FIBRAM11" localSheetId="11" hidden="1">#REF!</definedName>
    <definedName name="FIBRAM11" localSheetId="7" hidden="1">#REF!</definedName>
    <definedName name="FIBRAM11" localSheetId="12" hidden="1">#REF!</definedName>
    <definedName name="FIBRAM11" localSheetId="8" hidden="1">#REF!</definedName>
    <definedName name="FIBRAM11" hidden="1">#REF!</definedName>
    <definedName name="FIBRAM2" localSheetId="11" hidden="1">#REF!</definedName>
    <definedName name="FIBRAM2" localSheetId="7" hidden="1">#REF!</definedName>
    <definedName name="FIBRAM2" localSheetId="12" hidden="1">#REF!</definedName>
    <definedName name="FIBRAM2" localSheetId="8" hidden="1">#REF!</definedName>
    <definedName name="FIBRAM2" hidden="1">#REF!</definedName>
    <definedName name="FIBRAM3" localSheetId="11" hidden="1">#REF!</definedName>
    <definedName name="FIBRAM3" localSheetId="7" hidden="1">#REF!</definedName>
    <definedName name="FIBRAM3" localSheetId="12" hidden="1">#REF!</definedName>
    <definedName name="FIBRAM3" localSheetId="8" hidden="1">#REF!</definedName>
    <definedName name="FIBRAM3" hidden="1">#REF!</definedName>
    <definedName name="FIBRAM4" localSheetId="11" hidden="1">#REF!</definedName>
    <definedName name="FIBRAM4" localSheetId="7" hidden="1">#REF!</definedName>
    <definedName name="FIBRAM4" localSheetId="12" hidden="1">#REF!</definedName>
    <definedName name="FIBRAM4" localSheetId="8" hidden="1">#REF!</definedName>
    <definedName name="FIBRAM4" hidden="1">#REF!</definedName>
    <definedName name="FIBRAM5" localSheetId="11" hidden="1">#REF!</definedName>
    <definedName name="FIBRAM5" localSheetId="7" hidden="1">#REF!</definedName>
    <definedName name="FIBRAM5" localSheetId="12" hidden="1">#REF!</definedName>
    <definedName name="FIBRAM5" localSheetId="8" hidden="1">#REF!</definedName>
    <definedName name="FIBRAM5" hidden="1">#REF!</definedName>
    <definedName name="FIBRAM6" localSheetId="11" hidden="1">#REF!</definedName>
    <definedName name="FIBRAM6" localSheetId="7" hidden="1">#REF!</definedName>
    <definedName name="FIBRAM6" localSheetId="12" hidden="1">#REF!</definedName>
    <definedName name="FIBRAM6" localSheetId="8" hidden="1">#REF!</definedName>
    <definedName name="FIBRAM6" hidden="1">#REF!</definedName>
    <definedName name="FIBRAM7" localSheetId="11" hidden="1">#REF!</definedName>
    <definedName name="FIBRAM7" localSheetId="7" hidden="1">#REF!</definedName>
    <definedName name="FIBRAM7" localSheetId="12" hidden="1">#REF!</definedName>
    <definedName name="FIBRAM7" localSheetId="8" hidden="1">#REF!</definedName>
    <definedName name="FIBRAM7" hidden="1">#REF!</definedName>
    <definedName name="FIBRAM8" localSheetId="11" hidden="1">#REF!</definedName>
    <definedName name="FIBRAM8" localSheetId="7" hidden="1">#REF!</definedName>
    <definedName name="FIBRAM8" localSheetId="12" hidden="1">#REF!</definedName>
    <definedName name="FIBRAM8" localSheetId="8" hidden="1">#REF!</definedName>
    <definedName name="FIBRAM8" hidden="1">#REF!</definedName>
    <definedName name="FIBRAM9" localSheetId="11" hidden="1">#REF!</definedName>
    <definedName name="FIBRAM9" localSheetId="7" hidden="1">#REF!</definedName>
    <definedName name="FIBRAM9" localSheetId="12" hidden="1">#REF!</definedName>
    <definedName name="FIBRAM9" localSheetId="8" hidden="1">#REF!</definedName>
    <definedName name="FIBRAM9" hidden="1">#REF!</definedName>
    <definedName name="FieldEng" localSheetId="11" hidden="1">#REF!</definedName>
    <definedName name="FieldEng" localSheetId="7" hidden="1">#REF!</definedName>
    <definedName name="FieldEng" localSheetId="12" hidden="1">#REF!</definedName>
    <definedName name="FieldEng" localSheetId="8" hidden="1">#REF!</definedName>
    <definedName name="FieldEng" hidden="1">#REF!</definedName>
    <definedName name="File_Stored_In" localSheetId="11">#REF!</definedName>
    <definedName name="File_Stored_In" localSheetId="7">#REF!</definedName>
    <definedName name="File_Stored_In" localSheetId="9">#REF!</definedName>
    <definedName name="File_Stored_In" localSheetId="13">#REF!</definedName>
    <definedName name="File_Stored_In" localSheetId="12">#REF!</definedName>
    <definedName name="File_Stored_In" localSheetId="8">#REF!</definedName>
    <definedName name="File_Stored_In">#REF!</definedName>
    <definedName name="Financing_Scenario">[73]Scnr_Mgr!$G$9</definedName>
    <definedName name="finclose">[42]Assumptions!$D$8</definedName>
    <definedName name="Fiscal_Year_End" localSheetId="11">#REF!</definedName>
    <definedName name="Fiscal_Year_End" localSheetId="7">#REF!</definedName>
    <definedName name="Fiscal_Year_End" localSheetId="9">#REF!</definedName>
    <definedName name="Fiscal_Year_End" localSheetId="13">#REF!</definedName>
    <definedName name="Fiscal_Year_End" localSheetId="12">#REF!</definedName>
    <definedName name="Fiscal_Year_End" localSheetId="8">#REF!</definedName>
    <definedName name="Fiscal_Year_End">#REF!</definedName>
    <definedName name="flip_date">'[48]1.Inputs'!$H$29</definedName>
    <definedName name="flip_term">'[20]1.Inputs'!$H$30</definedName>
    <definedName name="flipdate_trgt">'[48]1.Inputs'!$H$36</definedName>
    <definedName name="flipyear">'[47]1.Inputs'!$C$18</definedName>
    <definedName name="FORECASTEND">[42]Summary!$P$28</definedName>
    <definedName name="FounDesign" localSheetId="11" hidden="1">#REF!</definedName>
    <definedName name="FounDesign" localSheetId="7" hidden="1">#REF!</definedName>
    <definedName name="FounDesign" localSheetId="12" hidden="1">#REF!</definedName>
    <definedName name="FounDesign" localSheetId="8" hidden="1">#REF!</definedName>
    <definedName name="FounDesign" hidden="1">#REF!</definedName>
    <definedName name="Franchise_Tax_Fees">#REF!</definedName>
    <definedName name="fulllist" localSheetId="11">#REF!</definedName>
    <definedName name="fulllist" localSheetId="7">#REF!</definedName>
    <definedName name="fulllist" localSheetId="9">#REF!</definedName>
    <definedName name="fulllist" localSheetId="13">#REF!</definedName>
    <definedName name="fulllist" localSheetId="12">#REF!</definedName>
    <definedName name="fulllist" localSheetId="8">#REF!</definedName>
    <definedName name="fulllist">#REF!</definedName>
    <definedName name="fullydiluted" localSheetId="11">#REF!</definedName>
    <definedName name="fullydiluted" localSheetId="7">#REF!</definedName>
    <definedName name="fullydiluted" localSheetId="12">#REF!</definedName>
    <definedName name="fullydiluted" localSheetId="8">#REF!</definedName>
    <definedName name="fullydiluted">#REF!</definedName>
    <definedName name="Functions" localSheetId="11">#REF!</definedName>
    <definedName name="Functions" localSheetId="7">#REF!</definedName>
    <definedName name="Functions" localSheetId="12">#REF!</definedName>
    <definedName name="Functions" localSheetId="8">#REF!</definedName>
    <definedName name="Functions">#REF!</definedName>
    <definedName name="fundingdate">'[47]1.Inputs'!$C$8</definedName>
    <definedName name="fundingdate_1A">'[20]1.Inputs'!$C$10</definedName>
    <definedName name="fundingdate_2">'[20]1.Inputs'!$C$11</definedName>
    <definedName name="fundingdate_3">'[60]1.Inputs'!$C$11</definedName>
    <definedName name="fundingyear">'[60]1.Inputs'!$C$16</definedName>
    <definedName name="FW" localSheetId="11">#REF!</definedName>
    <definedName name="FW" localSheetId="7">#REF!</definedName>
    <definedName name="FW" localSheetId="9">#REF!</definedName>
    <definedName name="FW" localSheetId="13">#REF!</definedName>
    <definedName name="FW" localSheetId="12">#REF!</definedName>
    <definedName name="FW" localSheetId="8">#REF!</definedName>
    <definedName name="FW">#REF!</definedName>
    <definedName name="FW_BS" localSheetId="11">#REF!</definedName>
    <definedName name="FW_BS" localSheetId="7">#REF!</definedName>
    <definedName name="FW_BS" localSheetId="9">#REF!</definedName>
    <definedName name="FW_BS" localSheetId="13">#REF!</definedName>
    <definedName name="FW_BS" localSheetId="12">#REF!</definedName>
    <definedName name="FW_BS" localSheetId="8">#REF!</definedName>
    <definedName name="FW_BS">#REF!</definedName>
    <definedName name="FW_Budget" localSheetId="11">#REF!</definedName>
    <definedName name="FW_Budget" localSheetId="7">#REF!</definedName>
    <definedName name="FW_Budget" localSheetId="9">#REF!</definedName>
    <definedName name="FW_Budget" localSheetId="13">#REF!</definedName>
    <definedName name="FW_Budget" localSheetId="12">#REF!</definedName>
    <definedName name="FW_Budget" localSheetId="8">#REF!</definedName>
    <definedName name="FW_Budget">#REF!</definedName>
    <definedName name="FW_Budget_YTD" localSheetId="11">#REF!</definedName>
    <definedName name="FW_Budget_YTD" localSheetId="7">#REF!</definedName>
    <definedName name="FW_Budget_YTD" localSheetId="9">#REF!</definedName>
    <definedName name="FW_Budget_YTD" localSheetId="13">#REF!</definedName>
    <definedName name="FW_Budget_YTD" localSheetId="12">#REF!</definedName>
    <definedName name="FW_Budget_YTD" localSheetId="8">#REF!</definedName>
    <definedName name="FW_Budget_YTD">#REF!</definedName>
    <definedName name="fw_hdcount">[40]FW!$A$164:$AA$217</definedName>
    <definedName name="FW_Prior_Yr" localSheetId="11">#REF!</definedName>
    <definedName name="FW_Prior_Yr" localSheetId="7">#REF!</definedName>
    <definedName name="FW_Prior_Yr" localSheetId="9">#REF!</definedName>
    <definedName name="FW_Prior_Yr" localSheetId="13">#REF!</definedName>
    <definedName name="FW_Prior_Yr" localSheetId="12">#REF!</definedName>
    <definedName name="FW_Prior_Yr" localSheetId="8">#REF!</definedName>
    <definedName name="FW_Prior_Yr">#REF!</definedName>
    <definedName name="FW_Prior_Yr_YTD" localSheetId="11">#REF!</definedName>
    <definedName name="FW_Prior_Yr_YTD" localSheetId="7">#REF!</definedName>
    <definedName name="FW_Prior_Yr_YTD" localSheetId="9">#REF!</definedName>
    <definedName name="FW_Prior_Yr_YTD" localSheetId="13">#REF!</definedName>
    <definedName name="FW_Prior_Yr_YTD" localSheetId="12">#REF!</definedName>
    <definedName name="FW_Prior_Yr_YTD" localSheetId="8">#REF!</definedName>
    <definedName name="FW_Prior_Yr_YTD">#REF!</definedName>
    <definedName name="FW_YTD" localSheetId="11">#REF!</definedName>
    <definedName name="FW_YTD" localSheetId="7">#REF!</definedName>
    <definedName name="FW_YTD" localSheetId="9">#REF!</definedName>
    <definedName name="FW_YTD" localSheetId="13">#REF!</definedName>
    <definedName name="FW_YTD" localSheetId="12">#REF!</definedName>
    <definedName name="FW_YTD" localSheetId="8">#REF!</definedName>
    <definedName name="FW_YTD">#REF!</definedName>
    <definedName name="g" localSheetId="11" hidden="1">[62]Sum!#REF!</definedName>
    <definedName name="g" localSheetId="7" hidden="1">[62]Sum!#REF!</definedName>
    <definedName name="g" localSheetId="12" hidden="1">[62]Sum!#REF!</definedName>
    <definedName name="g" localSheetId="8" hidden="1">[62]Sum!#REF!</definedName>
    <definedName name="g" hidden="1">[62]Sum!#REF!</definedName>
    <definedName name="Gas_Purchases_Demand">#REF!</definedName>
    <definedName name="Gas_Purchases_Energy">#REF!</definedName>
    <definedName name="Gas_Purchases_Other">#REF!</definedName>
    <definedName name="GasOutputMW" localSheetId="11">[33]Assumptions!$I$8</definedName>
    <definedName name="GasOutputMW" localSheetId="7">[33]Assumptions!$I$8</definedName>
    <definedName name="GasOutputMW">[33]Assumptions!$I$8</definedName>
    <definedName name="GasOutputSteamMW" localSheetId="11">[33]Assumptions!$I$9</definedName>
    <definedName name="GasOutputSteamMW" localSheetId="7">[33]Assumptions!$I$9</definedName>
    <definedName name="GasOutputSteamMW">[33]Assumptions!$I$9</definedName>
    <definedName name="Geotech" localSheetId="11" hidden="1">#REF!</definedName>
    <definedName name="Geotech" localSheetId="7" hidden="1">#REF!</definedName>
    <definedName name="Geotech" localSheetId="12" hidden="1">#REF!</definedName>
    <definedName name="Geotech" localSheetId="8" hidden="1">#REF!</definedName>
    <definedName name="Geotech" hidden="1">#REF!</definedName>
    <definedName name="GEProgram" localSheetId="11">#REF!</definedName>
    <definedName name="GEProgram" localSheetId="7">#REF!</definedName>
    <definedName name="GEProgram" localSheetId="9">#REF!</definedName>
    <definedName name="GEProgram" localSheetId="13">#REF!</definedName>
    <definedName name="GEProgram" localSheetId="12">#REF!</definedName>
    <definedName name="GEProgram" localSheetId="8">#REF!</definedName>
    <definedName name="GEProgram">#REF!</definedName>
    <definedName name="GetPassword">#N/A</definedName>
    <definedName name="gfrgrdgr" localSheetId="11" hidden="1">'[74]Table 2 Summary'!#REF!</definedName>
    <definedName name="gfrgrdgr" localSheetId="7" hidden="1">'[74]Table 2 Summary'!#REF!</definedName>
    <definedName name="gfrgrdgr" localSheetId="12" hidden="1">'[74]Table 2 Summary'!#REF!</definedName>
    <definedName name="gfrgrdgr" localSheetId="8" hidden="1">'[74]Table 2 Summary'!#REF!</definedName>
    <definedName name="gfrgrdgr" hidden="1">'[74]Table 2 Summary'!#REF!</definedName>
    <definedName name="GMtest">[26]GMtest!$A$1:$T$44</definedName>
    <definedName name="GotoButtons.CMS100">#N/A</definedName>
    <definedName name="GotoButtons.CMS120">#N/A</definedName>
    <definedName name="GotoButtons.CMS120A">#N/A</definedName>
    <definedName name="GotoButtons.CMS120B">#N/A</definedName>
    <definedName name="GotoButtons.CMS120C">#N/A</definedName>
    <definedName name="GotoButtons.CMS120D">#N/A</definedName>
    <definedName name="GotoButtons.CMS305">#N/A</definedName>
    <definedName name="GotoButtons.CMS310">#N/A</definedName>
    <definedName name="GotoButtons.CMS320">#N/A</definedName>
    <definedName name="GotoButtons.CMS350">#N/A</definedName>
    <definedName name="GotoButtons.CMS400">#N/A</definedName>
    <definedName name="GotoButtons.CMS400A">#N/A</definedName>
    <definedName name="GotoButtons.CMS400B">#N/A</definedName>
    <definedName name="GotoButtons.CMS410">#N/A</definedName>
    <definedName name="GotoButtons.CMS415">#N/A</definedName>
    <definedName name="GotoButtons.CMS420">#N/A</definedName>
    <definedName name="GotoButtons.CMS430">#N/A</definedName>
    <definedName name="GotoButtons.CMS431">#N/A</definedName>
    <definedName name="GotoButtons.CMS440">#N/A</definedName>
    <definedName name="GotoButtons.CMS450">#N/A</definedName>
    <definedName name="GotoButtons.CMS450A">#N/A</definedName>
    <definedName name="GotoButtons.CMS450B">#N/A</definedName>
    <definedName name="GotoButtons.CMS460">#N/A</definedName>
    <definedName name="GotoButtons.CMS470">#N/A</definedName>
    <definedName name="GotoButtons.CMS480">#N/A</definedName>
    <definedName name="GotoButtons.CMS480A">#N/A</definedName>
    <definedName name="GotoButtons.CMS490">#N/A</definedName>
    <definedName name="GotoButtons.CMS500">#N/A</definedName>
    <definedName name="GotoButtons.CMS510">#N/A</definedName>
    <definedName name="GotoButtons.CMS512">#N/A</definedName>
    <definedName name="GotoButtons.CMS515">#N/A</definedName>
    <definedName name="GotoButtons.CMS520">#N/A</definedName>
    <definedName name="GotoButtons.CMS530">#N/A</definedName>
    <definedName name="GotoButtons.CMS540">#N/A</definedName>
    <definedName name="GotoButtons.CMS550">#N/A</definedName>
    <definedName name="GotoButtons.cms551">#N/A</definedName>
    <definedName name="GotoButtons.CMS560">#N/A</definedName>
    <definedName name="GotoButtons.CMS580">#N/A</definedName>
    <definedName name="GotoButtons.CMS610">#N/A</definedName>
    <definedName name="GotoButtons.CMS700">#N/A</definedName>
    <definedName name="GotoButtons.CMS805">#N/A</definedName>
    <definedName name="GotoButtons.CMS815">#N/A</definedName>
    <definedName name="GotoButtons.CMS840">#N/A</definedName>
    <definedName name="GotoButtons.CMS900">#N/A</definedName>
    <definedName name="GotoButtons.CMS910">#N/A</definedName>
    <definedName name="grabai" localSheetId="11">#REF!</definedName>
    <definedName name="grabai" localSheetId="7">#REF!</definedName>
    <definedName name="grabai" localSheetId="12">#REF!</definedName>
    <definedName name="grabai" localSheetId="8">#REF!</definedName>
    <definedName name="grabai">#REF!</definedName>
    <definedName name="GRABDI" localSheetId="11">#REF!</definedName>
    <definedName name="GRABDI" localSheetId="7">#REF!</definedName>
    <definedName name="GRABDI" localSheetId="12">#REF!</definedName>
    <definedName name="GRABDI" localSheetId="8">#REF!</definedName>
    <definedName name="GRABDI">#REF!</definedName>
    <definedName name="Grant?">'[60]1.Inputs'!$X$6</definedName>
    <definedName name="graph" localSheetId="11" hidden="1">[6]Menu!#REF!</definedName>
    <definedName name="graph" localSheetId="7" hidden="1">[6]Menu!#REF!</definedName>
    <definedName name="graph" localSheetId="12" hidden="1">[6]Menu!#REF!</definedName>
    <definedName name="graph" localSheetId="8" hidden="1">[6]Menu!#REF!</definedName>
    <definedName name="graph" hidden="1">[6]Menu!#REF!</definedName>
    <definedName name="GraVta" localSheetId="11">#REF!</definedName>
    <definedName name="GraVta" localSheetId="7">#REF!</definedName>
    <definedName name="GraVta" localSheetId="12">#REF!</definedName>
    <definedName name="GraVta" localSheetId="8">#REF!</definedName>
    <definedName name="GraVta">#REF!</definedName>
    <definedName name="GreenPremium" localSheetId="11">#REF!</definedName>
    <definedName name="GreenPremium" localSheetId="7">#REF!</definedName>
    <definedName name="GreenPremium" localSheetId="12">#REF!</definedName>
    <definedName name="GreenPremium" localSheetId="8">#REF!</definedName>
    <definedName name="GreenPremium">#REF!</definedName>
    <definedName name="GROSSPLT">[75]RATESEP!#REF!</definedName>
    <definedName name="Grounding" localSheetId="11" hidden="1">#REF!</definedName>
    <definedName name="Grounding" localSheetId="7" hidden="1">#REF!</definedName>
    <definedName name="Grounding" localSheetId="12" hidden="1">#REF!</definedName>
    <definedName name="Grounding" localSheetId="8" hidden="1">#REF!</definedName>
    <definedName name="Grounding" hidden="1">#REF!</definedName>
    <definedName name="h" hidden="1">#N/A</definedName>
    <definedName name="halfyear">'[34]225 Sparks lease'!$E$13</definedName>
    <definedName name="HC_1stYR_Minonk">'[20]1.Inputs'!$H$68</definedName>
    <definedName name="HC_1stYR_Sandy">'[48]1.Inputs'!$F$68</definedName>
    <definedName name="HC_1stYR_Senate">'[49]1.Inputs'!$G$68</definedName>
    <definedName name="HC_Minonk">'[20]1.Inputs'!$H$69</definedName>
    <definedName name="HC_Sandy">'[48]1.Inputs'!$F$69</definedName>
    <definedName name="HC_Senate">'[49]1.Inputs'!$G$69</definedName>
    <definedName name="Header">#REF!</definedName>
    <definedName name="HEIGHT" localSheetId="11" hidden="1">#REF!</definedName>
    <definedName name="HEIGHT" localSheetId="7" hidden="1">#REF!</definedName>
    <definedName name="HEIGHT" localSheetId="12" hidden="1">#REF!</definedName>
    <definedName name="HEIGHT" localSheetId="8" hidden="1">#REF!</definedName>
    <definedName name="HEIGHT" hidden="1">#REF!</definedName>
    <definedName name="HelpPath" localSheetId="11">#REF!</definedName>
    <definedName name="HelpPath" localSheetId="7">#REF!</definedName>
    <definedName name="HelpPath" localSheetId="9">#REF!</definedName>
    <definedName name="HelpPath" localSheetId="13">#REF!</definedName>
    <definedName name="HelpPath" localSheetId="12">#REF!</definedName>
    <definedName name="HelpPath" localSheetId="8">#REF!</definedName>
    <definedName name="HelpPath">#REF!</definedName>
    <definedName name="HIDE" localSheetId="11">#REF!</definedName>
    <definedName name="HIDE" localSheetId="7">#REF!</definedName>
    <definedName name="HIDE" localSheetId="9">#REF!</definedName>
    <definedName name="HIDE" localSheetId="13">#REF!</definedName>
    <definedName name="HIDE" localSheetId="12">#REF!</definedName>
    <definedName name="HIDE" localSheetId="8">#REF!</definedName>
    <definedName name="HIDE">#REF!</definedName>
    <definedName name="Histrate">'[34]ULC C$ BS'!$C$77</definedName>
    <definedName name="hn.Delete015" hidden="1">'[76]CREDIT STATS'!$B$9:$K$14,'[76]CREDIT STATS'!$O$11:$X$18,'[76]CREDIT STATS'!$B$28:$K$37,'[76]CREDIT STATS'!$O$28:$X$32,'[76]CREDIT STATS'!$O$46:$X$46</definedName>
    <definedName name="HUB">".H.INTERNAL_HUB"</definedName>
    <definedName name="h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equ" localSheetId="11" hidden="1">#REF!</definedName>
    <definedName name="HVequ" localSheetId="7" hidden="1">#REF!</definedName>
    <definedName name="HVequ" localSheetId="12" hidden="1">#REF!</definedName>
    <definedName name="HVequ" localSheetId="8" hidden="1">#REF!</definedName>
    <definedName name="HVequ" hidden="1">#REF!</definedName>
    <definedName name="HVequprice" localSheetId="11" hidden="1">#REF!</definedName>
    <definedName name="HVequprice" localSheetId="7" hidden="1">#REF!</definedName>
    <definedName name="HVequprice" localSheetId="12" hidden="1">#REF!</definedName>
    <definedName name="HVequprice" localSheetId="8" hidden="1">#REF!</definedName>
    <definedName name="HVequprice" hidden="1">#REF!</definedName>
    <definedName name="Hydro_Int">[77]A_AsmpBook!$H$42</definedName>
    <definedName name="i" hidden="1">#N/A</definedName>
    <definedName name="IAName" localSheetId="11">#REF!</definedName>
    <definedName name="IAName" localSheetId="7">#REF!</definedName>
    <definedName name="IAName" localSheetId="9">#REF!</definedName>
    <definedName name="IAName" localSheetId="13">#REF!</definedName>
    <definedName name="IAName" localSheetId="12">#REF!</definedName>
    <definedName name="IAName" localSheetId="8">#REF!</definedName>
    <definedName name="IAName">#REF!</definedName>
    <definedName name="IBS_Payroll_Tax">#REF!</definedName>
    <definedName name="IEQAQC" localSheetId="11" hidden="1">#REF!</definedName>
    <definedName name="IEQAQC" localSheetId="7" hidden="1">#REF!</definedName>
    <definedName name="IEQAQC" localSheetId="12" hidden="1">#REF!</definedName>
    <definedName name="IEQAQC" localSheetId="8" hidden="1">#REF!</definedName>
    <definedName name="IEQAQC" hidden="1">#REF!</definedName>
    <definedName name="iequw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report" localSheetId="11" hidden="1">#REF!</definedName>
    <definedName name="IEreport" localSheetId="7" hidden="1">#REF!</definedName>
    <definedName name="IEreport" localSheetId="12" hidden="1">#REF!</definedName>
    <definedName name="IEreport" localSheetId="8" hidden="1">#REF!</definedName>
    <definedName name="IEreport" hidden="1">#REF!</definedName>
    <definedName name="ii" hidden="1">#N/A</definedName>
    <definedName name="iii" hidden="1">#N/A</definedName>
    <definedName name="InCharge" localSheetId="11">#REF!</definedName>
    <definedName name="InCharge" localSheetId="7">#REF!</definedName>
    <definedName name="InCharge" localSheetId="9">#REF!</definedName>
    <definedName name="InCharge" localSheetId="13">#REF!</definedName>
    <definedName name="InCharge" localSheetId="12">#REF!</definedName>
    <definedName name="InCharge" localSheetId="8">#REF!</definedName>
    <definedName name="InCharge">#REF!</definedName>
    <definedName name="InChargeInitials" localSheetId="11">#REF!</definedName>
    <definedName name="InChargeInitials" localSheetId="7">#REF!</definedName>
    <definedName name="InChargeInitials" localSheetId="9">#REF!</definedName>
    <definedName name="InChargeInitials" localSheetId="13">#REF!</definedName>
    <definedName name="InChargeInitials" localSheetId="12">#REF!</definedName>
    <definedName name="InChargeInitials" localSheetId="8">#REF!</definedName>
    <definedName name="InChargeInitials">#REF!</definedName>
    <definedName name="Income_Tax_Effect_of_Interest">#REF!</definedName>
    <definedName name="IndList" localSheetId="11">#REF!</definedName>
    <definedName name="IndList" localSheetId="7">#REF!</definedName>
    <definedName name="IndList" localSheetId="9">#REF!</definedName>
    <definedName name="IndList" localSheetId="13">#REF!</definedName>
    <definedName name="IndList" localSheetId="12">#REF!</definedName>
    <definedName name="IndList" localSheetId="8">#REF!</definedName>
    <definedName name="IndList">#REF!</definedName>
    <definedName name="Infl_Freight" localSheetId="11">[46]Assumptions!$E$35</definedName>
    <definedName name="Infl_Freight" localSheetId="7">[46]Assumptions!$E$35</definedName>
    <definedName name="Infl_Freight">[46]Assumptions!$E$35</definedName>
    <definedName name="Infl_Salaries" localSheetId="11">[78]Assumptions!$E$34</definedName>
    <definedName name="Infl_Salaries" localSheetId="7">[78]Assumptions!$E$34</definedName>
    <definedName name="Infl_Salaries">[78]Assumptions!$E$34</definedName>
    <definedName name="Inflation_OPEX">'[20]1.Inputs'!$H$64</definedName>
    <definedName name="Inflation_Price">'[48]1.Inputs'!$H$63</definedName>
    <definedName name="INFO_BI_EXE_NAME" hidden="1">"BICORE.EXE"</definedName>
    <definedName name="INFO_EXE_SERVER_PATH" hidden="1">"C:\Program Files (x86)\Sage Simply Accounting Enterprise 2011\BICORE.EXE"</definedName>
    <definedName name="INFO_INSTANCE_ID" hidden="1">"0"</definedName>
    <definedName name="INFO_INSTANCE_NAME" hidden="1">"Sales Analysis (2-1)_20111005_11_40_16_4040.xls"</definedName>
    <definedName name="INFO_REPORT_CODE" hidden="1">"SA10MySQL-AR01-2-1"</definedName>
    <definedName name="INFO_REPORT_ID" hidden="1">"28"</definedName>
    <definedName name="INFO_REPORT_NAME" hidden="1">"Sales Analysis (2-1)"</definedName>
    <definedName name="INFO_RUN_USER" hidden="1">"3"</definedName>
    <definedName name="INFO_RUN_WORKSTATION" hidden="1">"WS-JENNY-LAPTOP"</definedName>
    <definedName name="INITIAL_SERVICE_TERM">[42]Assumptions!$D$681</definedName>
    <definedName name="Interest">#REF!</definedName>
    <definedName name="Interest_Synchronization_Adjustment">#REF!</definedName>
    <definedName name="inv" localSheetId="11">#REF!</definedName>
    <definedName name="inv" localSheetId="7">#REF!</definedName>
    <definedName name="inv" localSheetId="12">#REF!</definedName>
    <definedName name="inv" localSheetId="8">#REF!</definedName>
    <definedName name="inv">#REF!</definedName>
    <definedName name="InventAvail">[26]INVcomp!$A$1:$R$60</definedName>
    <definedName name="Inventory_details" localSheetId="11">'[58]Inventory balances'!$C$8:$Z$126</definedName>
    <definedName name="Inventory_details" localSheetId="7">'[58]Inventory balances'!$C$8:$Z$126</definedName>
    <definedName name="Inventory_details">'[58]Inventory balances'!$C$8:$Z$126</definedName>
    <definedName name="INVIndArea" localSheetId="11">#REF!</definedName>
    <definedName name="INVIndArea" localSheetId="7">#REF!</definedName>
    <definedName name="INVIndArea" localSheetId="9">#REF!</definedName>
    <definedName name="INVIndArea" localSheetId="13">#REF!</definedName>
    <definedName name="INVIndArea" localSheetId="12">#REF!</definedName>
    <definedName name="INVIndArea" localSheetId="8">#REF!</definedName>
    <definedName name="INVIndArea">#REF!</definedName>
    <definedName name="IPprice" localSheetId="11" hidden="1">#REF!</definedName>
    <definedName name="IPprice" localSheetId="7" hidden="1">#REF!</definedName>
    <definedName name="IPprice" localSheetId="12" hidden="1">#REF!</definedName>
    <definedName name="IPprice" localSheetId="8" hidden="1">#REF!</definedName>
    <definedName name="IPprice" hidden="1">#REF!</definedName>
    <definedName name="IPsubs" localSheetId="11" hidden="1">#REF!</definedName>
    <definedName name="IPsubs" localSheetId="7" hidden="1">#REF!</definedName>
    <definedName name="IPsubs" localSheetId="12" hidden="1">#REF!</definedName>
    <definedName name="IPsubs" localSheetId="8" hidden="1">#REF!</definedName>
    <definedName name="IPsubs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42912.1447106482</definedName>
    <definedName name="IQ_NAV_ACT_OR_EST" hidden="1">"c2225"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39621.6277199074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"$B$18:$B$279"</definedName>
    <definedName name="IQRF13" hidden="1">"$F$14:$F$572"</definedName>
    <definedName name="iV" localSheetId="11" hidden="1">#REF!</definedName>
    <definedName name="iV" localSheetId="7" hidden="1">#REF!</definedName>
    <definedName name="iV" localSheetId="12" hidden="1">#REF!</definedName>
    <definedName name="iV" localSheetId="8" hidden="1">#REF!</definedName>
    <definedName name="iV" hidden="1">#REF!</definedName>
    <definedName name="j" localSheetId="11">#REF!</definedName>
    <definedName name="j" localSheetId="7">#REF!</definedName>
    <definedName name="j" localSheetId="9">#REF!</definedName>
    <definedName name="j" localSheetId="13">#REF!</definedName>
    <definedName name="j" localSheetId="12">#REF!</definedName>
    <definedName name="j" localSheetId="8">#REF!</definedName>
    <definedName name="j">#REF!</definedName>
    <definedName name="jb" localSheetId="11">#REF!</definedName>
    <definedName name="jb" localSheetId="7">#REF!</definedName>
    <definedName name="jb" localSheetId="12">#REF!</definedName>
    <definedName name="jb" localSheetId="8">#REF!</definedName>
    <definedName name="jb">#REF!</definedName>
    <definedName name="jbdf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PMCC_rate">'[20]1.Inputs'!$Z$46</definedName>
    <definedName name="JPMshare">'[20]1.Inputs'!$H$23</definedName>
    <definedName name="JRA_1_1">#REF!</definedName>
    <definedName name="JRA_1_2">#REF!</definedName>
    <definedName name="JRA_2_1">#REF!</definedName>
    <definedName name="JRA_2_2">#REF!</definedName>
    <definedName name="JRA_3_1">#REF!</definedName>
    <definedName name="JRA_3_2">#REF!</definedName>
    <definedName name="js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l_07" localSheetId="11">#REF!</definedName>
    <definedName name="Jul_07" localSheetId="7">#REF!</definedName>
    <definedName name="Jul_07" localSheetId="12">#REF!</definedName>
    <definedName name="Jul_07" localSheetId="8">#REF!</definedName>
    <definedName name="Jul_07">#REF!</definedName>
    <definedName name="JumpToCat5">#N/A</definedName>
    <definedName name="JuneUS">'[79]EC US TB Jun07'!$A$16:$N$73</definedName>
    <definedName name="K" localSheetId="11" hidden="1">#REF!</definedName>
    <definedName name="K" localSheetId="7" hidden="1">#REF!</definedName>
    <definedName name="K" localSheetId="12" hidden="1">#REF!</definedName>
    <definedName name="K" localSheetId="8" hidden="1">#REF!</definedName>
    <definedName name="K" hidden="1">#REF!</definedName>
    <definedName name="kajdbv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" localSheetId="11" hidden="1">#REF!,#REF!</definedName>
    <definedName name="kav" localSheetId="7" hidden="1">#REF!,#REF!</definedName>
    <definedName name="kav" localSheetId="12" hidden="1">#REF!,#REF!</definedName>
    <definedName name="kav" localSheetId="8" hidden="1">#REF!,#REF!</definedName>
    <definedName name="kav" hidden="1">#REF!,#REF!</definedName>
    <definedName name="Kavita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ita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ita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ita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ita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ita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ita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">#N/A</definedName>
    <definedName name="keyrbf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" hidden="1">#N/A</definedName>
    <definedName name="laebg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eRoadOne">"UN.LAKE_RD 21  LRD1"</definedName>
    <definedName name="LakeRoadThree">"UN.LAKE_RD 21  LRD3"</definedName>
    <definedName name="LakeRoadTwo">"UN.LAKE_RD 21  LRD2"</definedName>
    <definedName name="last" localSheetId="11" hidden="1">#REF!</definedName>
    <definedName name="last" localSheetId="7" hidden="1">#REF!</definedName>
    <definedName name="last" localSheetId="12" hidden="1">#REF!</definedName>
    <definedName name="last" localSheetId="8" hidden="1">#REF!</definedName>
    <definedName name="last" hidden="1">#REF!</definedName>
    <definedName name="LastUpdate" localSheetId="11">#REF!</definedName>
    <definedName name="LastUpdate" localSheetId="7">#REF!</definedName>
    <definedName name="LastUpdate" localSheetId="9">#REF!</definedName>
    <definedName name="LastUpdate" localSheetId="13">#REF!</definedName>
    <definedName name="LastUpdate" localSheetId="12">#REF!</definedName>
    <definedName name="LastUpdate" localSheetId="8">#REF!</definedName>
    <definedName name="LastUpdate">#REF!</definedName>
    <definedName name="ldarhgea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" localSheetId="11" hidden="1">#REF!</definedName>
    <definedName name="legal" localSheetId="7" hidden="1">#REF!</definedName>
    <definedName name="legal" localSheetId="12" hidden="1">#REF!</definedName>
    <definedName name="legal" localSheetId="8" hidden="1">#REF!</definedName>
    <definedName name="legal" hidden="1">#REF!</definedName>
    <definedName name="Line_Total_Excl" localSheetId="11">[80]Sheet1!#REF!</definedName>
    <definedName name="Line_Total_Excl" localSheetId="7">[80]Sheet1!#REF!</definedName>
    <definedName name="Line_Total_Excl" localSheetId="12">[80]Sheet1!#REF!</definedName>
    <definedName name="Line_Total_Excl" localSheetId="8">[80]Sheet1!#REF!</definedName>
    <definedName name="Line_Total_Excl">[80]Sheet1!#REF!</definedName>
    <definedName name="Link1" localSheetId="11">#REF!</definedName>
    <definedName name="Link1" localSheetId="7">#REF!</definedName>
    <definedName name="Link1" localSheetId="9">#REF!</definedName>
    <definedName name="Link1" localSheetId="13">#REF!</definedName>
    <definedName name="Link1" localSheetId="12">#REF!</definedName>
    <definedName name="Link1" localSheetId="8">#REF!</definedName>
    <definedName name="Link1">#REF!</definedName>
    <definedName name="listmonth" localSheetId="11">[81]Selections!$M$31:$M$42</definedName>
    <definedName name="listmonth" localSheetId="7">[81]Selections!$M$31:$M$42</definedName>
    <definedName name="listmonth">[81]Selections!$M$31:$M$42</definedName>
    <definedName name="ListOffset" hidden="1">1</definedName>
    <definedName name="liurea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l" hidden="1">#N/A</definedName>
    <definedName name="lll" hidden="1">#N/A</definedName>
    <definedName name="LLLLL">#N/A</definedName>
    <definedName name="lllllll" hidden="1">#N/A</definedName>
    <definedName name="llllllllllll" hidden="1">#N/A</definedName>
    <definedName name="loanmonths">[82]BS_LTD!$C$100</definedName>
    <definedName name="loans" localSheetId="11">#REF!</definedName>
    <definedName name="loans" localSheetId="7">#REF!</definedName>
    <definedName name="loans" localSheetId="12">#REF!</definedName>
    <definedName name="loans" localSheetId="8">#REF!</definedName>
    <definedName name="loans">#REF!</definedName>
    <definedName name="loinbv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okup_fields" localSheetId="11">'[58]Setup Data'!$A$8:$F$21</definedName>
    <definedName name="Lookup_fields" localSheetId="7">'[58]Setup Data'!$A$8:$F$21</definedName>
    <definedName name="Lookup_fields">'[58]Setup Data'!$A$8:$F$21</definedName>
    <definedName name="Loss_on_Reacquired_Securities">#REF!</definedName>
    <definedName name="Losses" localSheetId="11" hidden="1">#REF!</definedName>
    <definedName name="Losses" localSheetId="7" hidden="1">#REF!</definedName>
    <definedName name="Losses" localSheetId="12" hidden="1">#REF!</definedName>
    <definedName name="Losses" localSheetId="8" hidden="1">#REF!</definedName>
    <definedName name="Losses" hidden="1">#REF!</definedName>
    <definedName name="LR">[83]glptls1.RPT!$D$460:$K$752</definedName>
    <definedName name="LT_Debt_1_Amount_of_Offering">#REF!</definedName>
    <definedName name="LT_Debt_1_Amount_Outstanding">#REF!</definedName>
    <definedName name="LT_Debt_1_Cost">#REF!</definedName>
    <definedName name="LT_Debt_1_Interest_Rate">#REF!</definedName>
    <definedName name="LT_Debt_1_Net_Proceeds">#REF!</definedName>
    <definedName name="LT_Debt_1_Original_Issue_Date">#REF!</definedName>
    <definedName name="LT_Debt_1_Price_to_Public">#REF!</definedName>
    <definedName name="LT_Debt_1_Stated_Maturity_Date">#REF!</definedName>
    <definedName name="LT_Debt_1_Underwr_Finance_Exp">#REF!</definedName>
    <definedName name="LT_Debt_2_Amount_of_Offering">#REF!</definedName>
    <definedName name="LT_Debt_2_Amount_Outstanding">#REF!</definedName>
    <definedName name="LT_Debt_2_Cost">#REF!</definedName>
    <definedName name="LT_Debt_2_Interest_Rate">#REF!</definedName>
    <definedName name="LT_Debt_2_Net_Proceeds">#REF!</definedName>
    <definedName name="LT_Debt_2_Original_Issue_Date">#REF!</definedName>
    <definedName name="LT_Debt_2_Price_to_Public">#REF!</definedName>
    <definedName name="LT_Debt_2_Stated_Maturity_Date">#REF!</definedName>
    <definedName name="LT_Debt_2_Underwr_Finance_Exp">#REF!</definedName>
    <definedName name="LT_Debt_3_Amount_of_Offering">#REF!</definedName>
    <definedName name="LT_Debt_3_Amount_Outstanding">#REF!</definedName>
    <definedName name="LT_Debt_3_Cost">#REF!</definedName>
    <definedName name="LT_Debt_3_Interest_Rate">#REF!</definedName>
    <definedName name="LT_Debt_3_Net_Proceeds">#REF!</definedName>
    <definedName name="LT_Debt_3_Original_Issue_Date">#REF!</definedName>
    <definedName name="LT_Debt_3_Price_to_Public">#REF!</definedName>
    <definedName name="LT_Debt_3_Stated_Maturity_Date">#REF!</definedName>
    <definedName name="LT_Debt_3_Underwr_Finance_Exp">#REF!</definedName>
    <definedName name="LT_Debt_Amount_of_Offering">#REF!</definedName>
    <definedName name="LT_Debt_Amount_Outstanding">#REF!</definedName>
    <definedName name="LT_Debt_Interest_Rate">#REF!</definedName>
    <definedName name="LT_Debt_Net_Proceeds">#REF!</definedName>
    <definedName name="LT_Debt_Original_Issue_Date">#REF!</definedName>
    <definedName name="LT_Debt_Price_to_Public">#REF!</definedName>
    <definedName name="LT_Debt_Stated_Maturity_Date">#REF!</definedName>
    <definedName name="LT_Debt_Underwr_Finance_Exp">#REF!</definedName>
    <definedName name="lval1" localSheetId="11">#REF!</definedName>
    <definedName name="lval1" localSheetId="7">#REF!</definedName>
    <definedName name="lval1" localSheetId="12">#REF!</definedName>
    <definedName name="lval1" localSheetId="8">#REF!</definedName>
    <definedName name="lval1">#REF!</definedName>
    <definedName name="lval2" localSheetId="11">#REF!</definedName>
    <definedName name="lval2" localSheetId="7">#REF!</definedName>
    <definedName name="lval2" localSheetId="12">#REF!</definedName>
    <definedName name="lval2" localSheetId="8">#REF!</definedName>
    <definedName name="lval2">#REF!</definedName>
    <definedName name="lval3" localSheetId="11">#REF!</definedName>
    <definedName name="lval3" localSheetId="7">#REF!</definedName>
    <definedName name="lval3" localSheetId="12">#REF!</definedName>
    <definedName name="lval3" localSheetId="8">#REF!</definedName>
    <definedName name="lval3">#REF!</definedName>
    <definedName name="LVAL4" localSheetId="11">#REF!</definedName>
    <definedName name="LVAL4" localSheetId="7">#REF!</definedName>
    <definedName name="LVAL4" localSheetId="12">#REF!</definedName>
    <definedName name="LVAL4" localSheetId="8">#REF!</definedName>
    <definedName name="LVAL4">#REF!</definedName>
    <definedName name="LVequ" localSheetId="11" hidden="1">#REF!</definedName>
    <definedName name="LVequ" localSheetId="7" hidden="1">#REF!</definedName>
    <definedName name="LVequ" localSheetId="12" hidden="1">#REF!</definedName>
    <definedName name="LVequ" localSheetId="8" hidden="1">#REF!</definedName>
    <definedName name="LVequ" hidden="1">#REF!</definedName>
    <definedName name="LVequprice" localSheetId="11" hidden="1">#REF!</definedName>
    <definedName name="LVequprice" localSheetId="7" hidden="1">#REF!</definedName>
    <definedName name="LVequprice" localSheetId="12" hidden="1">#REF!</definedName>
    <definedName name="LVequprice" localSheetId="8" hidden="1">#REF!</definedName>
    <definedName name="LVequprice" hidden="1">#REF!</definedName>
    <definedName name="m">'[35]Cash Lead Schedule '!$AB$4</definedName>
    <definedName name="MaccRd" localSheetId="11" hidden="1">#REF!</definedName>
    <definedName name="MaccRd" localSheetId="7" hidden="1">#REF!</definedName>
    <definedName name="MaccRd" localSheetId="12" hidden="1">#REF!</definedName>
    <definedName name="MaccRd" localSheetId="8" hidden="1">#REF!</definedName>
    <definedName name="MaccRd" hidden="1">#REF!</definedName>
    <definedName name="MACS">#N/A</definedName>
    <definedName name="manager" localSheetId="11" hidden="1">#REF!</definedName>
    <definedName name="manager" localSheetId="7" hidden="1">#REF!</definedName>
    <definedName name="manager" localSheetId="12" hidden="1">#REF!</definedName>
    <definedName name="manager" localSheetId="8" hidden="1">#REF!</definedName>
    <definedName name="manager" hidden="1">#REF!</definedName>
    <definedName name="manweeks" localSheetId="11">#REF!</definedName>
    <definedName name="manweeks" localSheetId="7">#REF!</definedName>
    <definedName name="manweeks" localSheetId="12">#REF!</definedName>
    <definedName name="manweeks" localSheetId="8">#REF!</definedName>
    <definedName name="manweeks">#REF!</definedName>
    <definedName name="map">[84]Map!$A$1:$B$12</definedName>
    <definedName name="mApp" localSheetId="11">[81]Selections!$E$9</definedName>
    <definedName name="mApp" localSheetId="7">[81]Selections!$E$9</definedName>
    <definedName name="mApp">[81]Selections!$E$9</definedName>
    <definedName name="Maps.OlapDataMap.odm_BD.Columns.0.Dimension">"Year"</definedName>
    <definedName name="Maps.OlapDataMap.odm_BD.Columns.1.Dimension">"Measures"</definedName>
    <definedName name="Maps.OlapDataMap.odm_BD.Pages.0.Dimension">"Reporting Currency"</definedName>
    <definedName name="Maps.OlapDataMap.odm_BD.Pages.1.Dimension">"FutureUseDim"</definedName>
    <definedName name="Maps.OlapDataMap.odm_BD.Pages.10.Dimension">"Line Of Business"</definedName>
    <definedName name="Maps.OlapDataMap.odm_BD.Pages.2.Dimension">"Value"</definedName>
    <definedName name="Maps.OlapDataMap.odm_BD.Pages.3.Dimension">"RevenueType"</definedName>
    <definedName name="Maps.OlapDataMap.odm_BD.Pages.4.Dimension">"UtilityType"</definedName>
    <definedName name="Maps.OlapDataMap.odm_BD.Pages.5.Dimension">"Company"</definedName>
    <definedName name="Maps.OlapDataMap.odm_BD.Pages.6.Dimension">"Currency"</definedName>
    <definedName name="Maps.OlapDataMap.odm_BD.Pages.7.Dimension">"Scenario"</definedName>
    <definedName name="Maps.OlapDataMap.odm_BD.Pages.8.Dimension">"Period"</definedName>
    <definedName name="Maps.OlapDataMap.odm_BD.Pages.9.Dimension">"Company Status"</definedName>
    <definedName name="Maps.OlapDataMap.odm_BD.Rows.0.Dimension">"Account"</definedName>
    <definedName name="Maps.OlapDataMap.OlapDataMap1.Columns.0.Caption" localSheetId="11">#REF!</definedName>
    <definedName name="Maps.OlapDataMap.OlapDataMap1.Columns.0.Caption" localSheetId="7">#REF!</definedName>
    <definedName name="Maps.OlapDataMap.OlapDataMap1.Columns.0.Caption" localSheetId="12">#REF!</definedName>
    <definedName name="Maps.OlapDataMap.OlapDataMap1.Columns.0.Caption" localSheetId="8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11">#REF!</definedName>
    <definedName name="Maps.OlapDataMap.OlapDataMap1.Columns.0.Key" localSheetId="7">#REF!</definedName>
    <definedName name="Maps.OlapDataMap.OlapDataMap1.Columns.0.Key" localSheetId="12">#REF!</definedName>
    <definedName name="Maps.OlapDataMap.OlapDataMap1.Columns.0.Key" localSheetId="8">#REF!</definedName>
    <definedName name="Maps.OlapDataMap.OlapDataMap1.Columns.0.Key">#REF!</definedName>
    <definedName name="Maps.OlapDataMap.OlapDataMap1.Columns.1.Caption" localSheetId="11">#REF!</definedName>
    <definedName name="Maps.OlapDataMap.OlapDataMap1.Columns.1.Caption" localSheetId="7">#REF!</definedName>
    <definedName name="Maps.OlapDataMap.OlapDataMap1.Columns.1.Caption" localSheetId="12">#REF!</definedName>
    <definedName name="Maps.OlapDataMap.OlapDataMap1.Columns.1.Caption" localSheetId="8">#REF!</definedName>
    <definedName name="Maps.OlapDataMap.OlapDataMap1.Columns.1.Caption">#REF!</definedName>
    <definedName name="Maps.OlapDataMap.OlapDataMap1.Columns.1.Dimension">"Measures"</definedName>
    <definedName name="Maps.OlapDataMap.OlapDataMap1.Columns.1.Key" localSheetId="11">#REF!</definedName>
    <definedName name="Maps.OlapDataMap.OlapDataMap1.Columns.1.Key" localSheetId="7">#REF!</definedName>
    <definedName name="Maps.OlapDataMap.OlapDataMap1.Columns.1.Key" localSheetId="12">#REF!</definedName>
    <definedName name="Maps.OlapDataMap.OlapDataMap1.Columns.1.Key" localSheetId="8">#REF!</definedName>
    <definedName name="Maps.OlapDataMap.OlapDataMap1.Columns.1.Key">#REF!</definedName>
    <definedName name="Maps.OlapDataMap.OlapDataMap1.Columns.2.Caption" localSheetId="11">#REF!</definedName>
    <definedName name="Maps.OlapDataMap.OlapDataMap1.Columns.2.Caption" localSheetId="7">#REF!</definedName>
    <definedName name="Maps.OlapDataMap.OlapDataMap1.Columns.2.Caption" localSheetId="12">#REF!</definedName>
    <definedName name="Maps.OlapDataMap.OlapDataMap1.Columns.2.Caption" localSheetId="8">#REF!</definedName>
    <definedName name="Maps.OlapDataMap.OlapDataMap1.Columns.2.Caption">#REF!</definedName>
    <definedName name="Maps.OlapDataMap.OlapDataMap1.Columns.2.Dimension">"Scenario"</definedName>
    <definedName name="Maps.OlapDataMap.OlapDataMap1.Columns.2.Key" localSheetId="11">#REF!</definedName>
    <definedName name="Maps.OlapDataMap.OlapDataMap1.Columns.2.Key" localSheetId="7">#REF!</definedName>
    <definedName name="Maps.OlapDataMap.OlapDataMap1.Columns.2.Key" localSheetId="12">#REF!</definedName>
    <definedName name="Maps.OlapDataMap.OlapDataMap1.Columns.2.Key" localSheetId="8">#REF!</definedName>
    <definedName name="Maps.OlapDataMap.OlapDataMap1.Columns.2.Key">#REF!</definedName>
    <definedName name="Maps.OlapDataMap.OlapDataMap1.Columns.3.Caption" localSheetId="11">#REF!</definedName>
    <definedName name="Maps.OlapDataMap.OlapDataMap1.Columns.3.Caption" localSheetId="7">#REF!</definedName>
    <definedName name="Maps.OlapDataMap.OlapDataMap1.Columns.3.Caption" localSheetId="12">#REF!</definedName>
    <definedName name="Maps.OlapDataMap.OlapDataMap1.Columns.3.Caption" localSheetId="8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11">#REF!</definedName>
    <definedName name="Maps.OlapDataMap.OlapDataMap1.Columns.3.Key" localSheetId="7">#REF!</definedName>
    <definedName name="Maps.OlapDataMap.OlapDataMap1.Columns.3.Key" localSheetId="12">#REF!</definedName>
    <definedName name="Maps.OlapDataMap.OlapDataMap1.Columns.3.Key" localSheetId="8">#REF!</definedName>
    <definedName name="Maps.OlapDataMap.OlapDataMap1.Columns.3.Key">#REF!</definedName>
    <definedName name="Maps.OlapDataMap.OlapDataMap1.Pages.0.Dimension">"Reporting Currency"</definedName>
    <definedName name="Maps.OlapDataMap.OlapDataMap1.Pages.0.Key" localSheetId="11">#REF!</definedName>
    <definedName name="Maps.OlapDataMap.OlapDataMap1.Pages.0.Key" localSheetId="7">#REF!</definedName>
    <definedName name="Maps.OlapDataMap.OlapDataMap1.Pages.0.Key" localSheetId="12">#REF!</definedName>
    <definedName name="Maps.OlapDataMap.OlapDataMap1.Pages.0.Key" localSheetId="8">#REF!</definedName>
    <definedName name="Maps.OlapDataMap.OlapDataMap1.Pages.0.Key">#REF!</definedName>
    <definedName name="Maps.OlapDataMap.OlapDataMap1.Pages.1.Dimension">"FutureUseDim"</definedName>
    <definedName name="Maps.OlapDataMap.OlapDataMap1.Pages.1.Key" localSheetId="11">#REF!</definedName>
    <definedName name="Maps.OlapDataMap.OlapDataMap1.Pages.1.Key" localSheetId="7">#REF!</definedName>
    <definedName name="Maps.OlapDataMap.OlapDataMap1.Pages.1.Key" localSheetId="12">#REF!</definedName>
    <definedName name="Maps.OlapDataMap.OlapDataMap1.Pages.1.Key" localSheetId="8">#REF!</definedName>
    <definedName name="Maps.OlapDataMap.OlapDataMap1.Pages.1.Key">#REF!</definedName>
    <definedName name="Maps.OlapDataMap.OlapDataMap1.Pages.10.Dimension">"Line Of Business"</definedName>
    <definedName name="Maps.OlapDataMap.OlapDataMap1.Pages.2.Dimension">"Value"</definedName>
    <definedName name="Maps.OlapDataMap.OlapDataMap1.Pages.2.Key" localSheetId="11">#REF!</definedName>
    <definedName name="Maps.OlapDataMap.OlapDataMap1.Pages.2.Key" localSheetId="7">#REF!</definedName>
    <definedName name="Maps.OlapDataMap.OlapDataMap1.Pages.2.Key" localSheetId="12">#REF!</definedName>
    <definedName name="Maps.OlapDataMap.OlapDataMap1.Pages.2.Key" localSheetId="8">#REF!</definedName>
    <definedName name="Maps.OlapDataMap.OlapDataMap1.Pages.2.Key">#REF!</definedName>
    <definedName name="Maps.OlapDataMap.OlapDataMap1.Pages.3.Dimension">"RevenueType"</definedName>
    <definedName name="Maps.OlapDataMap.OlapDataMap1.Pages.3.Key" localSheetId="11">#REF!</definedName>
    <definedName name="Maps.OlapDataMap.OlapDataMap1.Pages.3.Key" localSheetId="7">#REF!</definedName>
    <definedName name="Maps.OlapDataMap.OlapDataMap1.Pages.3.Key" localSheetId="12">#REF!</definedName>
    <definedName name="Maps.OlapDataMap.OlapDataMap1.Pages.3.Key" localSheetId="8">#REF!</definedName>
    <definedName name="Maps.OlapDataMap.OlapDataMap1.Pages.3.Key">#REF!</definedName>
    <definedName name="Maps.OlapDataMap.OlapDataMap1.Pages.4.Dimension">"UtilityType"</definedName>
    <definedName name="Maps.OlapDataMap.OlapDataMap1.Pages.4.Key" localSheetId="11">#REF!</definedName>
    <definedName name="Maps.OlapDataMap.OlapDataMap1.Pages.4.Key" localSheetId="7">#REF!</definedName>
    <definedName name="Maps.OlapDataMap.OlapDataMap1.Pages.4.Key" localSheetId="12">#REF!</definedName>
    <definedName name="Maps.OlapDataMap.OlapDataMap1.Pages.4.Key" localSheetId="8">#REF!</definedName>
    <definedName name="Maps.OlapDataMap.OlapDataMap1.Pages.4.Key">#REF!</definedName>
    <definedName name="Maps.OlapDataMap.OlapDataMap1.Pages.5.Dimension">"Company"</definedName>
    <definedName name="Maps.OlapDataMap.OlapDataMap1.Pages.5.Key" localSheetId="11">#REF!</definedName>
    <definedName name="Maps.OlapDataMap.OlapDataMap1.Pages.5.Key" localSheetId="7">#REF!</definedName>
    <definedName name="Maps.OlapDataMap.OlapDataMap1.Pages.5.Key" localSheetId="12">#REF!</definedName>
    <definedName name="Maps.OlapDataMap.OlapDataMap1.Pages.5.Key" localSheetId="8">#REF!</definedName>
    <definedName name="Maps.OlapDataMap.OlapDataMap1.Pages.5.Key">#REF!</definedName>
    <definedName name="Maps.OlapDataMap.OlapDataMap1.Pages.6.Dimension">"Currency"</definedName>
    <definedName name="Maps.OlapDataMap.OlapDataMap1.Pages.6.Key" localSheetId="11">#REF!</definedName>
    <definedName name="Maps.OlapDataMap.OlapDataMap1.Pages.6.Key" localSheetId="7">#REF!</definedName>
    <definedName name="Maps.OlapDataMap.OlapDataMap1.Pages.6.Key" localSheetId="12">#REF!</definedName>
    <definedName name="Maps.OlapDataMap.OlapDataMap1.Pages.6.Key" localSheetId="8">#REF!</definedName>
    <definedName name="Maps.OlapDataMap.OlapDataMap1.Pages.6.Key">#REF!</definedName>
    <definedName name="Maps.OlapDataMap.OlapDataMap1.Pages.7.Dimension">"Year"</definedName>
    <definedName name="Maps.OlapDataMap.OlapDataMap1.Pages.7.Key" localSheetId="11">#REF!</definedName>
    <definedName name="Maps.OlapDataMap.OlapDataMap1.Pages.7.Key" localSheetId="7">#REF!</definedName>
    <definedName name="Maps.OlapDataMap.OlapDataMap1.Pages.7.Key" localSheetId="12">#REF!</definedName>
    <definedName name="Maps.OlapDataMap.OlapDataMap1.Pages.7.Key" localSheetId="8">#REF!</definedName>
    <definedName name="Maps.OlapDataMap.OlapDataMap1.Pages.7.Key">#REF!</definedName>
    <definedName name="Maps.OlapDataMap.OlapDataMap1.Pages.8.Dimension">"Period"</definedName>
    <definedName name="Maps.OlapDataMap.OlapDataMap1.Pages.8.Key" localSheetId="11">#REF!</definedName>
    <definedName name="Maps.OlapDataMap.OlapDataMap1.Pages.8.Key" localSheetId="7">#REF!</definedName>
    <definedName name="Maps.OlapDataMap.OlapDataMap1.Pages.8.Key" localSheetId="12">#REF!</definedName>
    <definedName name="Maps.OlapDataMap.OlapDataMap1.Pages.8.Key" localSheetId="8">#REF!</definedName>
    <definedName name="Maps.OlapDataMap.OlapDataMap1.Pages.8.Key">#REF!</definedName>
    <definedName name="Maps.OlapDataMap.OlapDataMap1.Pages.9.Dimension">"Company Status"</definedName>
    <definedName name="Maps.OlapDataMap.OlapDataMap1.Rows.0.Caption" localSheetId="11">#REF!</definedName>
    <definedName name="Maps.OlapDataMap.OlapDataMap1.Rows.0.Caption" localSheetId="7">#REF!</definedName>
    <definedName name="Maps.OlapDataMap.OlapDataMap1.Rows.0.Caption" localSheetId="12">#REF!</definedName>
    <definedName name="Maps.OlapDataMap.OlapDataMap1.Rows.0.Caption" localSheetId="8">#REF!</definedName>
    <definedName name="Maps.OlapDataMap.OlapDataMap1.Rows.0.Caption">#REF!</definedName>
    <definedName name="Maps.OlapDataMap.OlapDataMap1.Rows.0.Dimension">"Account"</definedName>
    <definedName name="Maps.OlapDataMap.OlapDataMap1.Rows.0.Key" localSheetId="11">#REF!</definedName>
    <definedName name="Maps.OlapDataMap.OlapDataMap1.Rows.0.Key" localSheetId="7">#REF!</definedName>
    <definedName name="Maps.OlapDataMap.OlapDataMap1.Rows.0.Key" localSheetId="12">#REF!</definedName>
    <definedName name="Maps.OlapDataMap.OlapDataMap1.Rows.0.Key" localSheetId="8">#REF!</definedName>
    <definedName name="Maps.OlapDataMap.OlapDataMap1.Rows.0.Key">#REF!</definedName>
    <definedName name="Maps.OlapDataMap.OlapDataMap1.Rows.1.Caption">#REF!</definedName>
    <definedName name="Maps.OlapDataMap.OlapDataMap1.Rows.1.Dimension">"Value"</definedName>
    <definedName name="Maps.OlapDataMap.OlapDataMap1.Rows.1.Key">#REF!</definedName>
    <definedName name="Maps.OlapDataMap.OlapDataMap1.Rows.2.Caption">#REF!</definedName>
    <definedName name="Maps.OlapDataMap.OlapDataMap1.Rows.2.Dimension">"Account"</definedName>
    <definedName name="Maps.OlapDataMap.OlapDataMap1.Rows.2.Key">#REF!</definedName>
    <definedName name="Maps.OlapDataMap.OlapDataMap1.Rows.3.Caption">#REF!</definedName>
    <definedName name="Maps.OlapDataMap.OlapDataMap1.Rows.3.Dimension">"Currency"</definedName>
    <definedName name="Maps.OlapDataMap.OlapDataMap1.Rows.3.Key">#REF!</definedName>
    <definedName name="Maps.OlapDataMap.OlapDataMap1.Rows.4.Caption">#REF!</definedName>
    <definedName name="Maps.OlapDataMap.OlapDataMap1.Rows.4.Dimension">"RevenueType"</definedName>
    <definedName name="Maps.OlapDataMap.OlapDataMap1.Rows.4.Key">#REF!</definedName>
    <definedName name="Maps.OlapDataMap.OlapDataMap2.Columns.0.Dimension">"Scenario"</definedName>
    <definedName name="Maps.OlapDataMap.OlapDataMap2.Columns.1.Dimension">"Year"</definedName>
    <definedName name="Maps.OlapDataMap.OlapDataMap2.Columns.2.Dimension">"Period"</definedName>
    <definedName name="Maps.OlapDataMap.OlapDataMap2.Columns.3.Dimension">"Measures"</definedName>
    <definedName name="Maps.OlapDataMap.OlapDataMap2.Pages.0.Dimension">"Reporting Currency"</definedName>
    <definedName name="Maps.OlapDataMap.OlapDataMap2.Pages.1.Dimension">"FutureUseDim"</definedName>
    <definedName name="Maps.OlapDataMap.OlapDataMap2.Pages.2.Dimension">"Value"</definedName>
    <definedName name="Maps.OlapDataMap.OlapDataMap2.Pages.3.Dimension">"RevenueType"</definedName>
    <definedName name="Maps.OlapDataMap.OlapDataMap2.Pages.4.Dimension">"UtilityType"</definedName>
    <definedName name="Maps.OlapDataMap.OlapDataMap2.Pages.5.Dimension">"Company"</definedName>
    <definedName name="Maps.OlapDataMap.OlapDataMap2.Pages.6.Dimension">"Currency"</definedName>
    <definedName name="Maps.OlapDataMap.OlapDataMap2.Rows.0.Dimension">"Account"</definedName>
    <definedName name="Marketing_Initials" localSheetId="11">#REF!</definedName>
    <definedName name="Marketing_Initials" localSheetId="7">#REF!</definedName>
    <definedName name="Marketing_Initials" localSheetId="9">#REF!</definedName>
    <definedName name="Marketing_Initials" localSheetId="13">#REF!</definedName>
    <definedName name="Marketing_Initials" localSheetId="12">#REF!</definedName>
    <definedName name="Marketing_Initials" localSheetId="8">#REF!</definedName>
    <definedName name="Marketing_Initials">#REF!</definedName>
    <definedName name="Marketing_Name" localSheetId="11">#REF!</definedName>
    <definedName name="Marketing_Name" localSheetId="7">#REF!</definedName>
    <definedName name="Marketing_Name" localSheetId="9">#REF!</definedName>
    <definedName name="Marketing_Name" localSheetId="13">#REF!</definedName>
    <definedName name="Marketing_Name" localSheetId="12">#REF!</definedName>
    <definedName name="Marketing_Name" localSheetId="8">#REF!</definedName>
    <definedName name="Marketing_Name">#REF!</definedName>
    <definedName name="MassPower">"UN.SHAWINGN115 MPWR"</definedName>
    <definedName name="MAT">[85]BCEmp!$C$66</definedName>
    <definedName name="maxDRO">'[20]1.Inputs'!$X$23</definedName>
    <definedName name="MayECUS" localSheetId="11">#REF!</definedName>
    <definedName name="MayECUS" localSheetId="7">#REF!</definedName>
    <definedName name="MayECUS" localSheetId="12">#REF!</definedName>
    <definedName name="MayECUS" localSheetId="8">#REF!</definedName>
    <definedName name="MayECUS">#REF!</definedName>
    <definedName name="MayUS" localSheetId="11">#REF!</definedName>
    <definedName name="MayUS" localSheetId="7">#REF!</definedName>
    <definedName name="MayUS" localSheetId="12">#REF!</definedName>
    <definedName name="MayUS" localSheetId="8">#REF!</definedName>
    <definedName name="MayUS">#REF!</definedName>
    <definedName name="mEntity" localSheetId="11">[81]Selections!$E$10</definedName>
    <definedName name="mEntity" localSheetId="7">[81]Selections!$E$10</definedName>
    <definedName name="mEntity">[81]Selections!$E$10</definedName>
    <definedName name="mEntityDescription" localSheetId="11">[81]Selections!$G$10</definedName>
    <definedName name="mEntityDescription" localSheetId="7">[81]Selections!$G$10</definedName>
    <definedName name="mEntityDescription">[81]Selections!$G$10</definedName>
    <definedName name="Menu" localSheetId="11">#REF!</definedName>
    <definedName name="Menu" localSheetId="7">#REF!</definedName>
    <definedName name="Menu" localSheetId="12">#REF!</definedName>
    <definedName name="Menu" localSheetId="8">#REF!</definedName>
    <definedName name="Menu">#REF!</definedName>
    <definedName name="MenuItem.Caption">"Actual vs. Budget"</definedName>
    <definedName name="MerrillPrintIt" localSheetId="11" hidden="1">[45]!MerrillPrintIt</definedName>
    <definedName name="MerrillPrintIt" localSheetId="7" hidden="1">[45]!MerrillPrintIt</definedName>
    <definedName name="MerrillPrintIt" localSheetId="12" hidden="1">[45]!MerrillPrintIt</definedName>
    <definedName name="MerrillPrintIt" localSheetId="8" hidden="1">[45]!MerrillPrintIt</definedName>
    <definedName name="MerrillPrintIt" hidden="1">[45]!MerrillPrintIt</definedName>
    <definedName name="MESES" localSheetId="11">#REF!</definedName>
    <definedName name="MESES" localSheetId="7">#REF!</definedName>
    <definedName name="MESES" localSheetId="12">#REF!</definedName>
    <definedName name="MESES" localSheetId="8">#REF!</definedName>
    <definedName name="MESES">#REF!</definedName>
    <definedName name="MESLET">[72]Indice!$C$45</definedName>
    <definedName name="Met" localSheetId="11" hidden="1">#REF!</definedName>
    <definedName name="Met" localSheetId="7" hidden="1">#REF!</definedName>
    <definedName name="Met" localSheetId="12" hidden="1">#REF!</definedName>
    <definedName name="Met" localSheetId="8" hidden="1">#REF!</definedName>
    <definedName name="Met" hidden="1">#REF!</definedName>
    <definedName name="mFullYear" localSheetId="11">[81]Selections!$E$17</definedName>
    <definedName name="mFullYear" localSheetId="7">[81]Selections!$E$17</definedName>
    <definedName name="mFullYear">[81]Selections!$E$17</definedName>
    <definedName name="MIA" localSheetId="11">#REF!</definedName>
    <definedName name="MIA" localSheetId="7">#REF!</definedName>
    <definedName name="MIA" localSheetId="9">#REF!</definedName>
    <definedName name="MIA" localSheetId="13">#REF!</definedName>
    <definedName name="MIA" localSheetId="12">#REF!</definedName>
    <definedName name="MIA" localSheetId="8">#REF!</definedName>
    <definedName name="MIA">#REF!</definedName>
    <definedName name="MIA_Initials" localSheetId="11">#REF!</definedName>
    <definedName name="MIA_Initials" localSheetId="7">#REF!</definedName>
    <definedName name="MIA_Initials" localSheetId="9">#REF!</definedName>
    <definedName name="MIA_Initials" localSheetId="13">#REF!</definedName>
    <definedName name="MIA_Initials" localSheetId="12">#REF!</definedName>
    <definedName name="MIA_Initials" localSheetId="8">#REF!</definedName>
    <definedName name="MIA_Initials">#REF!</definedName>
    <definedName name="mic" localSheetId="11" hidden="1">#REF!</definedName>
    <definedName name="mic" localSheetId="7" hidden="1">#REF!</definedName>
    <definedName name="mic" localSheetId="12" hidden="1">#REF!</definedName>
    <definedName name="mic" localSheetId="8" hidden="1">#REF!</definedName>
    <definedName name="mic" hidden="1">#REF!</definedName>
    <definedName name="Mid_year1">[77]V_Val!$J$10</definedName>
    <definedName name="mil">[77]A_AsmpBook!$H$69</definedName>
    <definedName name="million">1000000</definedName>
    <definedName name="MillSales" localSheetId="11">[33]Assumptions!$I$14</definedName>
    <definedName name="MillSales" localSheetId="7">[33]Assumptions!$I$14</definedName>
    <definedName name="MillSales">[33]Assumptions!$I$14</definedName>
    <definedName name="mine" localSheetId="11" hidden="1">#REF!</definedName>
    <definedName name="mine" localSheetId="7" hidden="1">#REF!</definedName>
    <definedName name="mine" localSheetId="12" hidden="1">#REF!</definedName>
    <definedName name="mine" localSheetId="8" hidden="1">#REF!</definedName>
    <definedName name="mine" hidden="1">#REF!</definedName>
    <definedName name="misc" hidden="1">#REF!</definedName>
    <definedName name="Mktexp" localSheetId="11">#REF!</definedName>
    <definedName name="Mktexp" localSheetId="7">#REF!</definedName>
    <definedName name="Mktexp" localSheetId="12">#REF!</definedName>
    <definedName name="Mktexp" localSheetId="8">#REF!</definedName>
    <definedName name="Mktexp">#REF!</definedName>
    <definedName name="mktexp." localSheetId="11">#REF!</definedName>
    <definedName name="mktexp." localSheetId="7">#REF!</definedName>
    <definedName name="mktexp." localSheetId="12">#REF!</definedName>
    <definedName name="mktexp." localSheetId="8">#REF!</definedName>
    <definedName name="mktexp.">#REF!</definedName>
    <definedName name="mobilization" localSheetId="11" hidden="1">#REF!</definedName>
    <definedName name="mobilization" localSheetId="7" hidden="1">#REF!</definedName>
    <definedName name="mobilization" localSheetId="12" hidden="1">#REF!</definedName>
    <definedName name="mobilization" localSheetId="8" hidden="1">#REF!</definedName>
    <definedName name="mobilization" hidden="1">#REF!</definedName>
    <definedName name="MODEL" localSheetId="11" hidden="1">[63]Concept!#REF!</definedName>
    <definedName name="MODEL" localSheetId="7" hidden="1">[63]Concept!#REF!</definedName>
    <definedName name="MODEL" localSheetId="12" hidden="1">[63]Concept!#REF!</definedName>
    <definedName name="MODEL" localSheetId="8" hidden="1">[63]Concept!#REF!</definedName>
    <definedName name="MODEL" hidden="1">[63]Concept!#REF!</definedName>
    <definedName name="MonarchHelpFile" localSheetId="11">#REF!</definedName>
    <definedName name="MonarchHelpFile" localSheetId="7">#REF!</definedName>
    <definedName name="MonarchHelpFile" localSheetId="9">#REF!</definedName>
    <definedName name="MonarchHelpFile" localSheetId="13">#REF!</definedName>
    <definedName name="MonarchHelpFile" localSheetId="12">#REF!</definedName>
    <definedName name="MonarchHelpFile" localSheetId="8">#REF!</definedName>
    <definedName name="MonarchHelpFile">#REF!</definedName>
    <definedName name="month" localSheetId="11">#REF!</definedName>
    <definedName name="month" localSheetId="7">#REF!</definedName>
    <definedName name="month" localSheetId="12">#REF!</definedName>
    <definedName name="month" localSheetId="8">#REF!</definedName>
    <definedName name="month">#REF!</definedName>
    <definedName name="Month_Number">'[86]Drop Downs'!$E$18:$E$29</definedName>
    <definedName name="month1">[82]BS_LTD!$E$133</definedName>
    <definedName name="month10">[82]BS_LTD!$N$133</definedName>
    <definedName name="month11">[82]BS_LTD!$O$133</definedName>
    <definedName name="month12">[82]BS_LTD!$P$133</definedName>
    <definedName name="month2">[82]BS_LTD!$F$133</definedName>
    <definedName name="month3">[82]BS_LTD!$G$133</definedName>
    <definedName name="month4">[82]BS_LTD!$H$133</definedName>
    <definedName name="month5">[82]BS_LTD!$I$133</definedName>
    <definedName name="month6">[82]BS_LTD!$J$133</definedName>
    <definedName name="month7">[82]BS_LTD!$K$133</definedName>
    <definedName name="month8">[82]BS_LTD!$L$133</definedName>
    <definedName name="month9">[82]BS_LTD!$M$133</definedName>
    <definedName name="MonthHeader" localSheetId="11">[87]Parameters!$B$20</definedName>
    <definedName name="MonthHeader" localSheetId="7">[87]Parameters!$B$20</definedName>
    <definedName name="MonthHeader">[87]Parameters!$B$20</definedName>
    <definedName name="Monthly_92_78" localSheetId="11">#REF!,#REF!</definedName>
    <definedName name="Monthly_92_78" localSheetId="7">#REF!,#REF!</definedName>
    <definedName name="Monthly_92_78" localSheetId="12">#REF!,#REF!</definedName>
    <definedName name="Monthly_92_78" localSheetId="8">#REF!,#REF!</definedName>
    <definedName name="Monthly_92_78">#REF!,#REF!</definedName>
    <definedName name="monthlyrate">[82]BS_LTD!$C$102</definedName>
    <definedName name="Months">'[86]Drop Downs'!$D$18:$D$29</definedName>
    <definedName name="Months_Quarters_72" localSheetId="11">#REF!</definedName>
    <definedName name="Months_Quarters_72" localSheetId="7">#REF!</definedName>
    <definedName name="Months_Quarters_72" localSheetId="12">#REF!</definedName>
    <definedName name="Months_Quarters_72" localSheetId="8">#REF!</definedName>
    <definedName name="Months_Quarters_72">#REF!</definedName>
    <definedName name="months1yr">'[20]1.Inputs'!$C$20</definedName>
    <definedName name="MortgageReport" localSheetId="11">#REF!</definedName>
    <definedName name="MortgageReport" localSheetId="7">#REF!</definedName>
    <definedName name="MortgageReport" localSheetId="12">#REF!</definedName>
    <definedName name="MortgageReport" localSheetId="8">#REF!</definedName>
    <definedName name="MortgageReport">#REF!</definedName>
    <definedName name="MOVE">#N/A</definedName>
    <definedName name="mPeriod" localSheetId="11">[81]Selections!$E$12</definedName>
    <definedName name="mPeriod" localSheetId="7">[81]Selections!$E$12</definedName>
    <definedName name="mPeriod">[81]Selections!$E$12</definedName>
    <definedName name="MPIT" localSheetId="11" hidden="1">[45]!MPIT</definedName>
    <definedName name="MPIT" localSheetId="7" hidden="1">[45]!MPIT</definedName>
    <definedName name="MPIT" localSheetId="12" hidden="1">[45]!MPIT</definedName>
    <definedName name="MPIT" localSheetId="8" hidden="1">[45]!MPIT</definedName>
    <definedName name="MPIT" hidden="1">[45]!MPIT</definedName>
    <definedName name="msigns" localSheetId="11">#REF!</definedName>
    <definedName name="msigns" localSheetId="7">#REF!</definedName>
    <definedName name="msigns" localSheetId="9">#REF!</definedName>
    <definedName name="msigns" localSheetId="13">#REF!</definedName>
    <definedName name="msigns" localSheetId="12">#REF!</definedName>
    <definedName name="msigns" localSheetId="8">#REF!</definedName>
    <definedName name="msigns">#REF!</definedName>
    <definedName name="MVA" localSheetId="11" hidden="1">#REF!</definedName>
    <definedName name="MVA" localSheetId="7" hidden="1">#REF!</definedName>
    <definedName name="MVA" localSheetId="12" hidden="1">#REF!</definedName>
    <definedName name="MVA" localSheetId="8" hidden="1">#REF!</definedName>
    <definedName name="MVA" hidden="1">#REF!</definedName>
    <definedName name="MVnetwork" localSheetId="11" hidden="1">#REF!</definedName>
    <definedName name="MVnetwork" localSheetId="7" hidden="1">#REF!</definedName>
    <definedName name="MVnetwork" localSheetId="12" hidden="1">#REF!</definedName>
    <definedName name="MVnetwork" localSheetId="8" hidden="1">#REF!</definedName>
    <definedName name="MVnetwork" hidden="1">#REF!</definedName>
    <definedName name="mYear" localSheetId="11">[81]Selections!$E$11</definedName>
    <definedName name="mYear" localSheetId="7">[81]Selections!$E$11</definedName>
    <definedName name="mYear">[81]Selections!$E$11</definedName>
    <definedName name="n" localSheetId="11">#REF!</definedName>
    <definedName name="n" localSheetId="7">#REF!</definedName>
    <definedName name="n" localSheetId="12">#REF!</definedName>
    <definedName name="n" localSheetId="8">#REF!</definedName>
    <definedName name="n">#REF!</definedName>
    <definedName name="Name" localSheetId="11">#REF!</definedName>
    <definedName name="Name" localSheetId="7">#REF!</definedName>
    <definedName name="Name" localSheetId="12">#REF!</definedName>
    <definedName name="Name" localSheetId="8">#REF!</definedName>
    <definedName name="Name">#REF!</definedName>
    <definedName name="Name_of_Audit" localSheetId="11">#REF!</definedName>
    <definedName name="Name_of_Audit" localSheetId="7">#REF!</definedName>
    <definedName name="Name_of_Audit" localSheetId="9">#REF!</definedName>
    <definedName name="Name_of_Audit" localSheetId="13">#REF!</definedName>
    <definedName name="Name_of_Audit" localSheetId="12">#REF!</definedName>
    <definedName name="Name_of_Audit" localSheetId="8">#REF!</definedName>
    <definedName name="Name_of_Audit">#REF!</definedName>
    <definedName name="Net_Hedge_Minonk">'[20]1.Inputs'!$M$58</definedName>
    <definedName name="Net_Hedge_Sandy">'[48]1.Inputs'!$M$56</definedName>
    <definedName name="Net_Hedge_Senate">'[49]1.Inputs'!$M$57</definedName>
    <definedName name="net_income">#REF!</definedName>
    <definedName name="NetUp" localSheetId="11" hidden="1">#REF!</definedName>
    <definedName name="NetUp" localSheetId="7" hidden="1">#REF!</definedName>
    <definedName name="NetUp" localSheetId="12" hidden="1">#REF!</definedName>
    <definedName name="NetUp" localSheetId="8" hidden="1">#REF!</definedName>
    <definedName name="NetUp" hidden="1">#REF!</definedName>
    <definedName name="NetUpprice" localSheetId="11" hidden="1">#REF!</definedName>
    <definedName name="NetUpprice" localSheetId="7" hidden="1">#REF!</definedName>
    <definedName name="NetUpprice" localSheetId="12" hidden="1">#REF!</definedName>
    <definedName name="NetUpprice" localSheetId="8" hidden="1">#REF!</definedName>
    <definedName name="NetUpprice" hidden="1">#REF!</definedName>
    <definedName name="NewRange" localSheetId="11" hidden="1">[45]!NewRange</definedName>
    <definedName name="NewRange" localSheetId="7" hidden="1">[45]!NewRange</definedName>
    <definedName name="NewRange" localSheetId="12" hidden="1">[45]!NewRange</definedName>
    <definedName name="NewRange" localSheetId="8" hidden="1">[45]!NewRange</definedName>
    <definedName name="NewRange" hidden="1">[45]!NewRange</definedName>
    <definedName name="no" localSheetId="11">#REF!</definedName>
    <definedName name="no" localSheetId="7">#REF!</definedName>
    <definedName name="no" localSheetId="9">#REF!</definedName>
    <definedName name="no" localSheetId="13">#REF!</definedName>
    <definedName name="no" localSheetId="12">#REF!</definedName>
    <definedName name="no" localSheetId="8">#REF!</definedName>
    <definedName name="no">#REF!</definedName>
    <definedName name="NoLoadLoss" localSheetId="11" hidden="1">#REF!</definedName>
    <definedName name="NoLoadLoss" localSheetId="7" hidden="1">#REF!</definedName>
    <definedName name="NoLoadLoss" localSheetId="12" hidden="1">#REF!</definedName>
    <definedName name="NoLoadLoss" localSheetId="8" hidden="1">#REF!</definedName>
    <definedName name="NoLoadLoss" hidden="1">#REF!</definedName>
    <definedName name="nombre" localSheetId="11" hidden="1">#REF!</definedName>
    <definedName name="nombre" localSheetId="7" hidden="1">#REF!</definedName>
    <definedName name="nombre" localSheetId="12" hidden="1">#REF!</definedName>
    <definedName name="nombre" localSheetId="8" hidden="1">#REF!</definedName>
    <definedName name="nombre" hidden="1">#REF!</definedName>
    <definedName name="notdiluted" localSheetId="11">#REF!</definedName>
    <definedName name="notdiluted" localSheetId="7">#REF!</definedName>
    <definedName name="notdiluted" localSheetId="12">#REF!</definedName>
    <definedName name="notdiluted" localSheetId="8">#REF!</definedName>
    <definedName name="notdiluted">#REF!</definedName>
    <definedName name="NQTracker" localSheetId="11">SUM([88]Hedge!$B$15:$B$27)+SUMIF('[89]SO-ERS June'!$A$27:$A$57,"&lt;"&amp;'[88]1'!$A$1,'[89]SO-ERS June'!$F$27:$F$57)+SUMIF('[88]1'!$A$38:$A$61,"&lt;"&amp;(ROW()-36),'[88]1'!$E$38:$E$61)</definedName>
    <definedName name="NQTracker" localSheetId="7">SUM([88]Hedge!$B$15:$B$27)+SUMIF('[89]SO-ERS June'!$A$27:$A$57,"&lt;"&amp;'[88]1'!$A$1,'[89]SO-ERS June'!$F$27:$F$57)+SUMIF('[88]1'!$A$38:$A$61,"&lt;"&amp;(ROW()-36),'[88]1'!$E$38:$E$61)</definedName>
    <definedName name="NQTracker" localSheetId="12">SUM([88]Hedge!$B$15:$B$27)+SUMIF('[89]SO-ERS June'!$A$27:$A$57,"&lt;"&amp;'[88]1'!$A$1,'[89]SO-ERS June'!$F$27:$F$57)+SUMIF('[88]1'!$A$38:$A$61,"&lt;"&amp;(ROW()-36),'[88]1'!$E$38:$E$61)</definedName>
    <definedName name="NQTracker" localSheetId="8">SUM([88]Hedge!$B$15:$B$27)+SUMIF('[89]SO-ERS June'!$A$27:$A$57,"&lt;"&amp;'[88]1'!$A$1,'[89]SO-ERS June'!$F$27:$F$57)+SUMIF('[88]1'!$A$38:$A$61,"&lt;"&amp;(ROW()-36),'[88]1'!$E$38:$E$61)</definedName>
    <definedName name="NQTracker">SUM([88]Hedge!$B$15:$B$27)+SUMIF('[89]SO-ERS June'!$A$27:$A$57,"&lt;"&amp;'[88]1'!$A$1,'[89]SO-ERS June'!$F$27:$F$57)+SUMIF('[88]1'!$A$38:$A$61,"&lt;"&amp;(ROW()-36),'[88]1'!$E$38:$E$61)</definedName>
    <definedName name="NRT" localSheetId="11" hidden="1">[45]!NRT</definedName>
    <definedName name="NRT" localSheetId="7" hidden="1">[45]!NRT</definedName>
    <definedName name="NRT" localSheetId="12" hidden="1">[45]!NRT</definedName>
    <definedName name="NRT" localSheetId="8" hidden="1">[45]!NRT</definedName>
    <definedName name="NRT" hidden="1">[45]!NRT</definedName>
    <definedName name="NUMBER_OF_WTGs">[42]Summary!$C$25</definedName>
    <definedName name="numturbs">[42]Assumptions!$D$23</definedName>
    <definedName name="NvsASD" localSheetId="11">"V2004-05-31"</definedName>
    <definedName name="NvsASD" localSheetId="7">"V2004-05-31"</definedName>
    <definedName name="NvsASD">"V2004-05-31"</definedName>
    <definedName name="NvsAutoDrillOk">"VN"</definedName>
    <definedName name="NvsElapsedTime" localSheetId="11">0.000127314815472346</definedName>
    <definedName name="NvsElapsedTime" localSheetId="7">0.000127314815472346</definedName>
    <definedName name="NvsElapsedTime">0.000127314815472346</definedName>
    <definedName name="NvsEndTime" localSheetId="11">38147.2884953704</definedName>
    <definedName name="NvsEndTime" localSheetId="7">38147.2884953704</definedName>
    <definedName name="NvsEndTime">38147.2884953704</definedName>
    <definedName name="nvsendtime1">38000.8037847222</definedName>
    <definedName name="NvsInstLang">"VENG"</definedName>
    <definedName name="NvsInstSpec" localSheetId="11">"%,FBUSINESS_UNIT,VPDCA"</definedName>
    <definedName name="NvsInstSpec" localSheetId="7">"%,FBUSINESS_UNIT,VPDCA"</definedName>
    <definedName name="NvsInstSpec">"%,FBUSINESS_UNIT,VPDCA"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1">"%,X,RZF.ACCOUNT.,CZF.."</definedName>
    <definedName name="NvsNplSpec" localSheetId="7">"%,X,RZF.ACCOUNT.,CZF.."</definedName>
    <definedName name="NvsNplSpec">"%,X,RZF.ACCOUNT.,CZF.."</definedName>
    <definedName name="NvsPanelBusUnit">"V"</definedName>
    <definedName name="NvsPanelEffdt" localSheetId="11">"V2004-04-01"</definedName>
    <definedName name="NvsPanelEffdt" localSheetId="7">"V2004-04-01"</definedName>
    <definedName name="NvsPanelEffdt">"V2004-04-01"</definedName>
    <definedName name="NvsPanelSetid" localSheetId="11">"VUNREG"</definedName>
    <definedName name="NvsPanelSetid" localSheetId="7">"VUNREG"</definedName>
    <definedName name="NvsPanelSetid">"VUNREG"</definedName>
    <definedName name="NvsReqBU" localSheetId="11">"VPCNS"</definedName>
    <definedName name="NvsReqBU" localSheetId="7">"VPCNS"</definedName>
    <definedName name="NvsReqBU">"VPCNS"</definedName>
    <definedName name="NvsReqBUOnly">"VN"</definedName>
    <definedName name="NvsTransLed">"VN"</definedName>
    <definedName name="NvsTreeASD" localSheetId="11">"V2004-05-31"</definedName>
    <definedName name="NvsTreeASD" localSheetId="7">"V2004-05-31"</definedName>
    <definedName name="NvsTreeASD">"V2004-05-31"</definedName>
    <definedName name="NvsValTbl.ACCOUNT">"GL_ACCOUNT_TBL"</definedName>
    <definedName name="NvsValTbl.BUSINESS_UNIT">"BUS_UNIT_TBL_GL"</definedName>
    <definedName name="NvsValTbl.CHARTFIELD3">"CHARTFIELD3_TBL"</definedName>
    <definedName name="NvsValTbl.CLASS_FLD">"CLASS_CF_TBL"</definedName>
    <definedName name="NvsValTbl.DEPTID">"DEPARTMENT_TBL"</definedName>
    <definedName name="NvsValTbl.PROC_1">"PROC_1_VW"</definedName>
    <definedName name="NvsValTbl.PRODUCT">"PRODUCT_TBL"</definedName>
    <definedName name="NvsValTbl.RESOURCE_TYPE">"RES_TYPE_ALL_VW"</definedName>
    <definedName name="NvsValTbl.RESP_CTR">"RESP_CTR_VW"</definedName>
    <definedName name="NvsValTbl.SCENARIO">"BD_SCENARIO_TBL"</definedName>
    <definedName name="oeahrv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fe" localSheetId="11">#REF!</definedName>
    <definedName name="ofe" localSheetId="7">#REF!</definedName>
    <definedName name="ofe" localSheetId="12">#REF!</definedName>
    <definedName name="ofe" localSheetId="8">#REF!</definedName>
    <definedName name="ofe">#REF!</definedName>
    <definedName name="OfficeMan" localSheetId="11" hidden="1">#REF!</definedName>
    <definedName name="OfficeMan" localSheetId="7" hidden="1">#REF!</definedName>
    <definedName name="OfficeMan" localSheetId="12" hidden="1">#REF!</definedName>
    <definedName name="OfficeMan" localSheetId="8" hidden="1">#REF!</definedName>
    <definedName name="OfficeMan" hidden="1">#REF!</definedName>
    <definedName name="OffPeakRate" localSheetId="11">#REF!</definedName>
    <definedName name="OffPeakRate" localSheetId="7">#REF!</definedName>
    <definedName name="OffPeakRate" localSheetId="12">#REF!</definedName>
    <definedName name="OffPeakRate" localSheetId="8">#REF!</definedName>
    <definedName name="OffPeakRate">#REF!</definedName>
    <definedName name="OffPeakVolume" localSheetId="11">'[90]Hedge Volume Summary'!$B$32:$M$42</definedName>
    <definedName name="OffPeakVolume" localSheetId="7">'[90]Hedge Volume Summary'!$B$32:$M$42</definedName>
    <definedName name="OffPeakVolume">'[90]Hedge Volume Summary'!$B$32:$M$42</definedName>
    <definedName name="OffSupply" localSheetId="11" hidden="1">#REF!</definedName>
    <definedName name="OffSupply" localSheetId="7" hidden="1">#REF!</definedName>
    <definedName name="OffSupply" localSheetId="12" hidden="1">#REF!</definedName>
    <definedName name="OffSupply" localSheetId="8" hidden="1">#REF!</definedName>
    <definedName name="OffSupply" hidden="1">#REF!</definedName>
    <definedName name="OHeng" localSheetId="11" hidden="1">#REF!</definedName>
    <definedName name="OHeng" localSheetId="7" hidden="1">#REF!</definedName>
    <definedName name="OHeng" localSheetId="12" hidden="1">#REF!</definedName>
    <definedName name="OHeng" localSheetId="8" hidden="1">#REF!</definedName>
    <definedName name="OHeng" hidden="1">#REF!</definedName>
    <definedName name="OHhigh" localSheetId="11" hidden="1">#REF!</definedName>
    <definedName name="OHhigh" localSheetId="7" hidden="1">#REF!</definedName>
    <definedName name="OHhigh" localSheetId="12" hidden="1">#REF!</definedName>
    <definedName name="OHhigh" localSheetId="8" hidden="1">#REF!</definedName>
    <definedName name="OHhigh" hidden="1">#REF!</definedName>
    <definedName name="OHmedium" localSheetId="11" hidden="1">#REF!</definedName>
    <definedName name="OHmedium" localSheetId="7" hidden="1">#REF!</definedName>
    <definedName name="OHmedium" localSheetId="12" hidden="1">#REF!</definedName>
    <definedName name="OHmedium" localSheetId="8" hidden="1">#REF!</definedName>
    <definedName name="OHmedium" hidden="1">#REF!</definedName>
    <definedName name="oiehgrcue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nPeakVolume" localSheetId="11">'[90]Hedge Volume Summary'!$B$17:$M$27</definedName>
    <definedName name="OnPeakVolume" localSheetId="7">'[90]Hedge Volume Summary'!$B$17:$M$27</definedName>
    <definedName name="OnPeakVolume">'[90]Hedge Volume Summary'!$B$17:$M$27</definedName>
    <definedName name="openingrate">'[34]ULC C$ BS'!$C$76</definedName>
    <definedName name="OPR_name" localSheetId="11">#REF!</definedName>
    <definedName name="OPR_name" localSheetId="7">#REF!</definedName>
    <definedName name="OPR_name" localSheetId="12">#REF!</definedName>
    <definedName name="OPR_name" localSheetId="8">#REF!</definedName>
    <definedName name="OPR_name">#REF!</definedName>
    <definedName name="OpResGenDev_DataLabel">OFFSET([68]OpResGenDev!$A$5,MATCH(INDIRECT("'"&amp;INDIRECT("E1")&amp;"'!"&amp;SUBSTITUTE(ADDRESS(1,COLUMN(),4),"1","")&amp;"2"),[68]OpResGenDev!$C$6:$C$966,0),6,COUNTIF([68]OpResGenDev!$C$6:$C$966,INDIRECT("'"&amp;INDIRECT("E1")&amp;"'!"&amp;SUBSTITUTE(ADDRESS(1,COLUMN(),4),"1","")&amp;"2")),1)</definedName>
    <definedName name="OpResGenDev_DateBlock">OFFSET([68]OpResGenDev!$A$5,MATCH(INDIRECT("'"&amp;INDIRECT("E1")&amp;"'!"&amp;SUBSTITUTE(ADDRESS(1,COLUMN(),4),"1","")&amp;"2"),[68]OpResGenDev!$C$6:$C$966,0),7,COUNTIF([68]OpResGenDev!$C$6:$C$966,INDIRECT("'"&amp;INDIRECT("E1")&amp;"'!"&amp;SUBSTITUTE(ADDRESS(1,COLUMN(),4),"1","")&amp;"2")),25)</definedName>
    <definedName name="Other_Revenue">#REF!</definedName>
    <definedName name="otr" localSheetId="11">#REF!</definedName>
    <definedName name="otr" localSheetId="7">#REF!</definedName>
    <definedName name="otr" localSheetId="12">#REF!</definedName>
    <definedName name="otr" localSheetId="8">#REF!</definedName>
    <definedName name="otr">#REF!</definedName>
    <definedName name="owiue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nerTax" localSheetId="11" hidden="1">#REF!</definedName>
    <definedName name="OwnerTax" localSheetId="7" hidden="1">#REF!</definedName>
    <definedName name="OwnerTax" localSheetId="12" hidden="1">#REF!</definedName>
    <definedName name="OwnerTax" localSheetId="8" hidden="1">#REF!</definedName>
    <definedName name="OwnerTax" hidden="1">#REF!</definedName>
    <definedName name="OwnerTax1" localSheetId="11" hidden="1">#REF!</definedName>
    <definedName name="OwnerTax1" localSheetId="7" hidden="1">#REF!</definedName>
    <definedName name="OwnerTax1" localSheetId="12" hidden="1">#REF!</definedName>
    <definedName name="OwnerTax1" localSheetId="8" hidden="1">#REF!</definedName>
    <definedName name="OwnerTax1" hidden="1">#REF!</definedName>
    <definedName name="P87x100" localSheetId="11" hidden="1">[91]Prices!#REF!</definedName>
    <definedName name="P87x100" localSheetId="7" hidden="1">[91]Prices!#REF!</definedName>
    <definedName name="P87x100" localSheetId="12" hidden="1">[91]Prices!#REF!</definedName>
    <definedName name="P87x100" localSheetId="8" hidden="1">[91]Prices!#REF!</definedName>
    <definedName name="P87x100" hidden="1">[91]Prices!#REF!</definedName>
    <definedName name="P90x100" localSheetId="11" hidden="1">[91]Prices!#REF!</definedName>
    <definedName name="P90x100" localSheetId="7" hidden="1">[91]Prices!#REF!</definedName>
    <definedName name="P90x100" localSheetId="12" hidden="1">[91]Prices!#REF!</definedName>
    <definedName name="P90x100" localSheetId="8" hidden="1">[91]Prices!#REF!</definedName>
    <definedName name="P90x100" hidden="1">[91]Prices!#REF!</definedName>
    <definedName name="P90x78" localSheetId="11" hidden="1">[91]Prices!#REF!</definedName>
    <definedName name="P90x78" localSheetId="7" hidden="1">[91]Prices!#REF!</definedName>
    <definedName name="P90x78" localSheetId="12" hidden="1">[91]Prices!#REF!</definedName>
    <definedName name="P90x78" localSheetId="8" hidden="1">[91]Prices!#REF!</definedName>
    <definedName name="P90x78" hidden="1">[91]Prices!#REF!</definedName>
    <definedName name="Page_1" localSheetId="11">#REF!</definedName>
    <definedName name="Page_1" localSheetId="7">#REF!</definedName>
    <definedName name="Page_1" localSheetId="12">#REF!</definedName>
    <definedName name="Page_1" localSheetId="8">#REF!</definedName>
    <definedName name="Page_1">#REF!</definedName>
    <definedName name="Page_1_Sommaire" localSheetId="11">#REF!</definedName>
    <definedName name="Page_1_Sommaire" localSheetId="7">#REF!</definedName>
    <definedName name="Page_1_Sommaire" localSheetId="12">#REF!</definedName>
    <definedName name="Page_1_Sommaire" localSheetId="8">#REF!</definedName>
    <definedName name="Page_1_Sommaire">#REF!</definedName>
    <definedName name="Page_2_Détail" localSheetId="11">#REF!</definedName>
    <definedName name="Page_2_Détail" localSheetId="7">#REF!</definedName>
    <definedName name="Page_2_Détail" localSheetId="12">#REF!</definedName>
    <definedName name="Page_2_Détail" localSheetId="8">#REF!</definedName>
    <definedName name="Page_2_Détail">#REF!</definedName>
    <definedName name="Page_3_CashFlow" localSheetId="11">#REF!</definedName>
    <definedName name="Page_3_CashFlow" localSheetId="7">#REF!</definedName>
    <definedName name="Page_3_CashFlow" localSheetId="12">#REF!</definedName>
    <definedName name="Page_3_CashFlow" localSheetId="8">#REF!</definedName>
    <definedName name="Page_3_CashFlow">#REF!</definedName>
    <definedName name="Page_4_Graphique" localSheetId="11">#REF!</definedName>
    <definedName name="Page_4_Graphique" localSheetId="7">#REF!</definedName>
    <definedName name="Page_4_Graphique" localSheetId="12">#REF!</definedName>
    <definedName name="Page_4_Graphique" localSheetId="8">#REF!</definedName>
    <definedName name="Page_4_Graphique">#REF!</definedName>
    <definedName name="Page_5_Invoice" localSheetId="11">#REF!</definedName>
    <definedName name="Page_5_Invoice" localSheetId="7">#REF!</definedName>
    <definedName name="Page_5_Invoice" localSheetId="12">#REF!</definedName>
    <definedName name="Page_5_Invoice" localSheetId="8">#REF!</definedName>
    <definedName name="Page_5_Invoice">#REF!</definedName>
    <definedName name="PAGE01" localSheetId="11">#REF!</definedName>
    <definedName name="PAGE01" localSheetId="7">#REF!</definedName>
    <definedName name="PAGE01" localSheetId="9">#REF!</definedName>
    <definedName name="PAGE01" localSheetId="13">#REF!</definedName>
    <definedName name="PAGE01" localSheetId="12">#REF!</definedName>
    <definedName name="PAGE01" localSheetId="8">#REF!</definedName>
    <definedName name="PAGE01">#REF!</definedName>
    <definedName name="PAGE09" localSheetId="11">#REF!</definedName>
    <definedName name="PAGE09" localSheetId="7">#REF!</definedName>
    <definedName name="PAGE09" localSheetId="9">#REF!</definedName>
    <definedName name="PAGE09" localSheetId="13">#REF!</definedName>
    <definedName name="PAGE09" localSheetId="12">#REF!</definedName>
    <definedName name="PAGE09" localSheetId="8">#REF!</definedName>
    <definedName name="PAGE09">#REF!</definedName>
    <definedName name="PAGE10" localSheetId="11">#REF!</definedName>
    <definedName name="PAGE10" localSheetId="7">#REF!</definedName>
    <definedName name="PAGE10" localSheetId="9">#REF!</definedName>
    <definedName name="PAGE10" localSheetId="13">#REF!</definedName>
    <definedName name="PAGE10" localSheetId="12">#REF!</definedName>
    <definedName name="PAGE10" localSheetId="8">#REF!</definedName>
    <definedName name="PAGE10">#REF!</definedName>
    <definedName name="PAGE12" localSheetId="11">#REF!</definedName>
    <definedName name="PAGE12" localSheetId="7">#REF!</definedName>
    <definedName name="PAGE12" localSheetId="9">#REF!</definedName>
    <definedName name="PAGE12" localSheetId="13">#REF!</definedName>
    <definedName name="PAGE12" localSheetId="12">#REF!</definedName>
    <definedName name="PAGE12" localSheetId="8">#REF!</definedName>
    <definedName name="PAGE12">#REF!</definedName>
    <definedName name="PageOptions.PageCompany.Caption">"5117-0900 - Tinker Transmission"</definedName>
    <definedName name="PageOptions.PageCompany.Caption.1">"5117-0900 - Tinker Transmission"</definedName>
    <definedName name="PageOptions.PageCompany.Caption.Count">1</definedName>
    <definedName name="PageOptions.PageCompany.Caption.Display">"5117-0900 - Tinker Transmission"</definedName>
    <definedName name="PageOptions.PageCompany.Key">"[Company].[5117-0900]"</definedName>
    <definedName name="PageOptions.PageCompany.Key.1">"[Company].[5117-0900]"</definedName>
    <definedName name="PageOptions.PageCompany.Key.Count">1</definedName>
    <definedName name="PageOptions.PageCompany.Key.Display">"[Company].[5117-0900]"</definedName>
    <definedName name="PageOptions.PageCompany.Name">"5117-0900"</definedName>
    <definedName name="PageOptions.PageCompany.Name.1">"5117-0900"</definedName>
    <definedName name="PageOptions.PageCompany.Name.Count">1</definedName>
    <definedName name="PageOptions.PageCompany.Name.Display">"5117-0900"</definedName>
    <definedName name="PageOptions.PageCompanyAlt.Caption">"8500 - Bella Vista"</definedName>
    <definedName name="PageOptions.PageCompanyAlt.Caption.1">"8500 - Bella Vista"</definedName>
    <definedName name="PageOptions.PageCompanyAlt.Caption.Count">1</definedName>
    <definedName name="PageOptions.PageCompanyAlt.Caption.Display">"8500 - Bella Vista"</definedName>
    <definedName name="PageOptions.PageCompanyAlt.Key">"[CompanyALT].[8500]"</definedName>
    <definedName name="PageOptions.PageCompanyAlt.Key.1">"[CompanyALT].[8500]"</definedName>
    <definedName name="PageOptions.PageCompanyAlt.Key.Count">1</definedName>
    <definedName name="PageOptions.PageCompanyAlt.Key.Display">"[CompanyALT].[8500]"</definedName>
    <definedName name="PageOptions.PageCompanyAlt.Name">"8500"</definedName>
    <definedName name="PageOptions.PageCompanyAlt.Name.1">"8500"</definedName>
    <definedName name="PageOptions.PageCompanyAlt.Name.Count">1</definedName>
    <definedName name="PageOptions.PageCompanyAlt.Name.Display">"8500"</definedName>
    <definedName name="PageOptions.PageCurrency.Caption">"CAD"</definedName>
    <definedName name="PageOptions.PageCurrency.Caption.1">"CAD"</definedName>
    <definedName name="PageOptions.PageCurrency.Caption.Count">1</definedName>
    <definedName name="PageOptions.PageCurrency.Key">"[Currency].[CAD]"</definedName>
    <definedName name="PageOptions.PageCurrency.Key.1">"[Currency].[CAD]"</definedName>
    <definedName name="PageOptions.PageCurrency.Key.Count">1</definedName>
    <definedName name="PageOptions.PageCurrency.Name">"CAD"</definedName>
    <definedName name="PageOptions.PageCurrency.Name.1">"CAD"</definedName>
    <definedName name="PageOptions.PageCurrency.Name.Count">1</definedName>
    <definedName name="PageOptions.PageCurrentYear.Caption">"2015"</definedName>
    <definedName name="PageOptions.PageCurrentYear.Caption.1">"2015"</definedName>
    <definedName name="PageOptions.PageCurrentYear.Caption.Count">1</definedName>
    <definedName name="PageOptions.PageCurrentYear.Caption.Display">"2015"</definedName>
    <definedName name="PageOptions.PageCurrentYear.Key">"[Year].[2015]"</definedName>
    <definedName name="PageOptions.PageCurrentYear.Key.1">"[Year].[2015]"</definedName>
    <definedName name="PageOptions.PageCurrentYear.Key.Count">1</definedName>
    <definedName name="PageOptions.PageCurrentYear.Key.Display">"[Year].[2015]"</definedName>
    <definedName name="PageOptions.PageCurrentYear.Name">"2015"</definedName>
    <definedName name="PageOptions.PageCurrentYear.Name.1">"2015"</definedName>
    <definedName name="PageOptions.PageCurrentYear.Name.Count">1</definedName>
    <definedName name="PageOptions.PageCurrentYear.Name.Display">"2015"</definedName>
    <definedName name="PageOptions.PageOptionAccount.Caption">"All LTP Accounts"</definedName>
    <definedName name="PageOptions.PageOptionAccount.Caption.1">"All LTP Accounts"</definedName>
    <definedName name="PageOptions.PageOptionAccount.Caption.Count">1</definedName>
    <definedName name="PageOptions.PageOptionAccount.Key">"[Account_LTP].[All LTP Accounts]"</definedName>
    <definedName name="PageOptions.PageOptionAccount.Key.1">"[Account_LTP].[All LTP Accounts]"</definedName>
    <definedName name="PageOptions.PageOptionAccount.Key.Count">1</definedName>
    <definedName name="PageOptions.PageOptionAccount.Name">"All LTP Accounts"</definedName>
    <definedName name="PageOptions.PageOptionAccount.Name.1">"All LTP Accounts"</definedName>
    <definedName name="PageOptions.PageOptionAccount.Name.Count">1</definedName>
    <definedName name="PageOptions.PageOptionCom1.Caption">"Tinker"</definedName>
    <definedName name="PageOptions.PageOptionCom1.Caption.1">"Tinker"</definedName>
    <definedName name="PageOptions.PageOptionCom1.Caption.Count">1</definedName>
    <definedName name="PageOptions.PageOptionCom1.Caption.Display">"Tinker"</definedName>
    <definedName name="PageOptions.PageOptionCom1.Key">"[Company].[Tinker]"</definedName>
    <definedName name="PageOptions.PageOptionCom1.Key.1">"[Company].[Tinker]"</definedName>
    <definedName name="PageOptions.PageOptionCom1.Key.Count">1</definedName>
    <definedName name="PageOptions.PageOptionCom1.Key.Display">"[Company].[Tinker]"</definedName>
    <definedName name="PageOptions.PageOptionCom1.Name">"Tinker"</definedName>
    <definedName name="PageOptions.PageOptionCom1.Name.1">"Tinker"</definedName>
    <definedName name="PageOptions.PageOptionCom1.Name.Count">1</definedName>
    <definedName name="PageOptions.PageOptionCom1.Name.Display">"Tinker"</definedName>
    <definedName name="PageOptions.PageOptionCompany.Caption">"5050-0000 - Senate Wind"</definedName>
    <definedName name="PageOptions.PageOptionCompany.Caption.1">"5050-0000 - Senate Wind"</definedName>
    <definedName name="PageOptions.PageOptionCompany.Caption.Count">1</definedName>
    <definedName name="PageOptions.PageOptionCompany.Key">"[Company].[5050-0000]"</definedName>
    <definedName name="PageOptions.PageOptionCompany.Key.1">"[Company].[5050-0000]"</definedName>
    <definedName name="PageOptions.PageOptionCompany.Key.Count">1</definedName>
    <definedName name="PageOptions.PageOptionCompany.Name">"5050-0000"</definedName>
    <definedName name="PageOptions.PageOptionCompany.Name.1">"5050-0000"</definedName>
    <definedName name="PageOptions.PageOptionCompany.Name.Count">1</definedName>
    <definedName name="PageOptions.PageOptionCurrency.Caption">"USD"</definedName>
    <definedName name="PageOptions.PageOptionCurrency.Caption.1">"USD"</definedName>
    <definedName name="PageOptions.PageOptionCurrency.Caption.Count">1</definedName>
    <definedName name="PageOptions.PageOptionCurrency.Key">"[Currency].[USD]"</definedName>
    <definedName name="PageOptions.PageOptionCurrency.Key.1">"[Currency].[USD]"</definedName>
    <definedName name="PageOptions.PageOptionCurrency.Key.Count">1</definedName>
    <definedName name="PageOptions.PageOptionCurrency.Name">"USD"</definedName>
    <definedName name="PageOptions.PageOptionCurrency.Name.1">"USD"</definedName>
    <definedName name="PageOptions.PageOptionCurrency.Name.Count">1</definedName>
    <definedName name="PageOptions.PageOptionFUD.Caption">"NoDim"</definedName>
    <definedName name="PageOptions.PageOptionFUD.Caption.1">"NoDim"</definedName>
    <definedName name="PageOptions.PageOptionFUD.Caption.Count">1</definedName>
    <definedName name="PageOptions.PageOptionFUD.Key">"[FutureUseDim].[NoDim]"</definedName>
    <definedName name="PageOptions.PageOptionFUD.Key.1">"[FutureUseDim].[NoDim]"</definedName>
    <definedName name="PageOptions.PageOptionFUD.Key.Count">1</definedName>
    <definedName name="PageOptions.PageOptionFUD.Name">"NoDim"</definedName>
    <definedName name="PageOptions.PageOptionFUD.Name.1">"NoDim"</definedName>
    <definedName name="PageOptions.PageOptionFUD.Name.Count">1</definedName>
    <definedName name="PageOptions.PageOptionMeasure.Caption">"Amount"</definedName>
    <definedName name="PageOptions.PageOptionMeasure.Caption.1">"Amount"</definedName>
    <definedName name="PageOptions.PageOptionMeasure.Caption.Count">1</definedName>
    <definedName name="PageOptions.PageOptionMeasure.Key">"[Measures].[Amount]"</definedName>
    <definedName name="PageOptions.PageOptionMeasure.Key.1">"[Measures].[Amount]"</definedName>
    <definedName name="PageOptions.PageOptionMeasure.Key.Count">1</definedName>
    <definedName name="PageOptions.PageOptionMeasure.Name">"Amount"</definedName>
    <definedName name="PageOptions.PageOptionMeasure.Name.1">"Amount"</definedName>
    <definedName name="PageOptions.PageOptionMeasure.Name.Count">1</definedName>
    <definedName name="PageOptions.PageOptionPer.Caption">"Dec"</definedName>
    <definedName name="PageOptions.PageOptionPer.Caption.1">"Dec"</definedName>
    <definedName name="PageOptions.PageOptionPer.Caption.Count">1</definedName>
    <definedName name="PageOptions.PageOptionPer.Caption.Display">"Dec"</definedName>
    <definedName name="PageOptions.PageOptionPer.Key">"[Period].[12]"</definedName>
    <definedName name="PageOptions.PageOptionPer.Key.1">"[Period].[12]"</definedName>
    <definedName name="PageOptions.PageOptionPer.Key.Count">1</definedName>
    <definedName name="PageOptions.PageOptionPer.Key.Display">"[Period].[12]"</definedName>
    <definedName name="PageOptions.PageOptionPer.Name">"12"</definedName>
    <definedName name="PageOptions.PageOptionPer.Name.1">"12"</definedName>
    <definedName name="PageOptions.PageOptionPer.Name.Count">1</definedName>
    <definedName name="PageOptions.PageOptionPer.Name.Display">"12"</definedName>
    <definedName name="PageOptions.PageOptionPeriod.Caption">"Full Year"</definedName>
    <definedName name="PageOptions.PageOptionPeriod.Caption.1">"Full Year"</definedName>
    <definedName name="PageOptions.PageOptionPeriod.Caption.Count">1</definedName>
    <definedName name="PageOptions.PageOptionPeriod.Caption.Display">"Full Year"</definedName>
    <definedName name="PageOptions.PageOptionPeriod.Key">"[Period].[Full Year]"</definedName>
    <definedName name="PageOptions.PageOptionPeriod.Key.1">"[Period].[Full Year]"</definedName>
    <definedName name="PageOptions.PageOptionPeriod.Key.Count">1</definedName>
    <definedName name="PageOptions.PageOptionPeriod.Key.Display">"[Period].[Full Year]"</definedName>
    <definedName name="PageOptions.PageOptionPeriod.Name">"Full Year"</definedName>
    <definedName name="PageOptions.PageOptionPeriod.Name.1">"Full Year"</definedName>
    <definedName name="PageOptions.PageOptionPeriod.Name.Count">1</definedName>
    <definedName name="PageOptions.PageOptionPeriod.Name.Display">"Full Year"</definedName>
    <definedName name="PageOptions.PageOptionRepCurr.Caption">"Local"</definedName>
    <definedName name="PageOptions.PageOptionRepCurr.Caption.1">"Local"</definedName>
    <definedName name="PageOptions.PageOptionRepCurr.Caption.Count">1</definedName>
    <definedName name="PageOptions.PageOptionRepCurr.Key">"[Reporting Currency].[Local]"</definedName>
    <definedName name="PageOptions.PageOptionRepCurr.Key.1">"[Reporting Currency].[Local]"</definedName>
    <definedName name="PageOptions.PageOptionRepCurr.Key.Count">1</definedName>
    <definedName name="PageOptions.PageOptionRepCurr.Name">"Local"</definedName>
    <definedName name="PageOptions.PageOptionRepCurr.Name.1">"Local"</definedName>
    <definedName name="PageOptions.PageOptionRepCurr.Name.Count">1</definedName>
    <definedName name="PageOptions.PageOptionRevType.Caption">"NoRevenueType"</definedName>
    <definedName name="PageOptions.PageOptionRevType.Caption.1">"NoRevenueType"</definedName>
    <definedName name="PageOptions.PageOptionRevType.Caption.Count">1</definedName>
    <definedName name="PageOptions.PageOptionRevType.Key">"[RevenueType].[NoRevenueType]"</definedName>
    <definedName name="PageOptions.PageOptionRevType.Key.1">"[RevenueType].[NoRevenueType]"</definedName>
    <definedName name="PageOptions.PageOptionRevType.Key.Count">1</definedName>
    <definedName name="PageOptions.PageOptionRevType.Name">"NoRevenueType"</definedName>
    <definedName name="PageOptions.PageOptionRevType.Name.1">"NoRevenueType"</definedName>
    <definedName name="PageOptions.PageOptionRevType.Name.Count">1</definedName>
    <definedName name="PageOptions.PageOptionScenario.Caption">"Forecast - LTP"</definedName>
    <definedName name="PageOptions.PageOptionScenario.Caption.1">"Forecast - LTP"</definedName>
    <definedName name="PageOptions.PageOptionScenario.Caption.Count">1</definedName>
    <definedName name="PageOptions.PageOptionScenario.Key">"[Scenario].[Forecast - LTP]"</definedName>
    <definedName name="PageOptions.PageOptionScenario.Key.1">"[Scenario].[Forecast - LTP]"</definedName>
    <definedName name="PageOptions.PageOptionScenario.Key.Count">1</definedName>
    <definedName name="PageOptions.PageOptionScenario.Name">"Forecast - LTP"</definedName>
    <definedName name="PageOptions.PageOptionScenario.Name.1">"Forecast - LTP"</definedName>
    <definedName name="PageOptions.PageOptionScenario.Name.Count">1</definedName>
    <definedName name="PageOptions.PageOptionUtilType.Caption">"NoUtilityType"</definedName>
    <definedName name="PageOptions.PageOptionUtilType.Caption.1">"NoUtilityType"</definedName>
    <definedName name="PageOptions.PageOptionUtilType.Caption.Count">1</definedName>
    <definedName name="PageOptions.PageOptionUtilType.Key">"[UtilityType].[NoUtilityType]"</definedName>
    <definedName name="PageOptions.PageOptionUtilType.Key.1">"[UtilityType].[NoUtilityType]"</definedName>
    <definedName name="PageOptions.PageOptionUtilType.Key.Count">1</definedName>
    <definedName name="PageOptions.PageOptionUtilType.Name">"NoUtilityType"</definedName>
    <definedName name="PageOptions.PageOptionUtilType.Name.1">"NoUtilityType"</definedName>
    <definedName name="PageOptions.PageOptionUtilType.Name.Count">1</definedName>
    <definedName name="PageOptions.PageOptionValue.Caption">"Input"</definedName>
    <definedName name="PageOptions.PageOptionValue.Caption.1">"Input"</definedName>
    <definedName name="PageOptions.PageOptionValue.Caption.Count">1</definedName>
    <definedName name="PageOptions.PageOptionValue.Key">"[Value].[Input]"</definedName>
    <definedName name="PageOptions.PageOptionValue.Key.1">"[Value].[Input]"</definedName>
    <definedName name="PageOptions.PageOptionValue.Key.Count">1</definedName>
    <definedName name="PageOptions.PageOptionValue.Name">"Input"</definedName>
    <definedName name="PageOptions.PageOptionValue.Name.1">"Input"</definedName>
    <definedName name="PageOptions.PageOptionValue.Name.Count">1</definedName>
    <definedName name="PageOptions.PageOptionYear.Caption">"2017"</definedName>
    <definedName name="PageOptions.PageOptionYear.Caption.1">"2017"</definedName>
    <definedName name="PageOptions.PageOptionYear.Caption.Count">1</definedName>
    <definedName name="PageOptions.PageOptionYear.Caption.Display">"2017"</definedName>
    <definedName name="PageOptions.PageOptionYear.Key">"[Year].[2017]"</definedName>
    <definedName name="PageOptions.PageOptionYear.Key.1">"[Year].[2017]"</definedName>
    <definedName name="PageOptions.PageOptionYear.Key.Count">1</definedName>
    <definedName name="PageOptions.PageOptionYear.Key.Display">"[Year].[2017]"</definedName>
    <definedName name="PageOptions.PageOptionYear.Name">"2017"</definedName>
    <definedName name="PageOptions.PageOptionYear.Name.1">"2017"</definedName>
    <definedName name="PageOptions.PageOptionYear.Name.Count">1</definedName>
    <definedName name="PageOptions.PageOptionYear.Name.Display">"2017"</definedName>
    <definedName name="PageOptions.PageOptionYr.Caption">"2013"</definedName>
    <definedName name="PageOptions.PageOptionYr.Caption.1">"2013"</definedName>
    <definedName name="PageOptions.PageOptionYr.Caption.Count">1</definedName>
    <definedName name="PageOptions.PageOptionYr.Caption.Display">"2013"</definedName>
    <definedName name="PageOptions.PageOptionYr.Key">"[Year].[2013]"</definedName>
    <definedName name="PageOptions.PageOptionYr.Key.1">"[Year].[2013]"</definedName>
    <definedName name="PageOptions.PageOptionYr.Key.Count">1</definedName>
    <definedName name="PageOptions.PageOptionYr.Key.Display">"[Year].[2013]"</definedName>
    <definedName name="PageOptions.PageOptionYr.Name">"2013"</definedName>
    <definedName name="PageOptions.PageOptionYr.Name.1">"2013"</definedName>
    <definedName name="PageOptions.PageOptionYr.Name.Count">1</definedName>
    <definedName name="PageOptions.PageOptionYr.Name.Display">"2013"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ReportingCurrency.Caption">"Local"</definedName>
    <definedName name="PageOptions.PageReportingCurrency.Caption.1">"Local"</definedName>
    <definedName name="PageOptions.PageReportingCurrency.Caption.Count">1</definedName>
    <definedName name="PageOptions.PageReportingCurrency.Caption.Display">"Local"</definedName>
    <definedName name="PageOptions.PageReportingCurrency.Key">"[Reporting Currency].[Local]"</definedName>
    <definedName name="PageOptions.PageReportingCurrency.Key.1">"[Reporting Currency].[Local]"</definedName>
    <definedName name="PageOptions.PageReportingCurrency.Key.Count">1</definedName>
    <definedName name="PageOptions.PageReportingCurrency.Key.Display">"[Reporting Currency].[Local]"</definedName>
    <definedName name="PageOptions.PageReportingCurrency.Name">"Local"</definedName>
    <definedName name="PageOptions.PageReportingCurrency.Name.1">"Local"</definedName>
    <definedName name="PageOptions.PageReportingCurrency.Name.Count">1</definedName>
    <definedName name="PageOptions.PageReportingCurrency.Name.Display">"Local"</definedName>
    <definedName name="PageOptions.PageUtilityType.Caption">"Water"</definedName>
    <definedName name="PageOptions.PageUtilityType.Caption.1">"Water"</definedName>
    <definedName name="PageOptions.PageUtilityType.Caption.Count">1</definedName>
    <definedName name="PageOptions.PageUtilityType.Caption.Display">"Water"</definedName>
    <definedName name="PageOptions.PageUtilityType.Key">"[UtilityType].[0100]"</definedName>
    <definedName name="PageOptions.PageUtilityType.Key.1">"[UtilityType].[0100]"</definedName>
    <definedName name="PageOptions.PageUtilityType.Key.Count">1</definedName>
    <definedName name="PageOptions.PageUtilityType.Key.Display">"[UtilityType].[0100]"</definedName>
    <definedName name="PageOptions.PageUtilityType.Name">"0100"</definedName>
    <definedName name="PageOptions.PageUtilityType.Name.1">"0100"</definedName>
    <definedName name="PageOptions.PageUtilityType.Name.Count">1</definedName>
    <definedName name="PageOptions.PageUtilityType.Name.Display">"0100"</definedName>
    <definedName name="PageOptions.po_Company.Caption">"Long Sault"</definedName>
    <definedName name="PageOptions.po_Company.Caption.1">"Long Sault"</definedName>
    <definedName name="PageOptions.po_Company.Caption.Count">1</definedName>
    <definedName name="PageOptions.po_Company.Caption.Display">"Long Sault"</definedName>
    <definedName name="PageOptions.po_Company.Key">"[Company].[Long Sault]"</definedName>
    <definedName name="PageOptions.po_Company.Key.1">"[Company].[Long Sault]"</definedName>
    <definedName name="PageOptions.po_Company.Key.Count">1</definedName>
    <definedName name="PageOptions.po_Company.Key.Display">"[Company].[Long Sault]"</definedName>
    <definedName name="PageOptions.po_Company.Name">"Long Sault"</definedName>
    <definedName name="PageOptions.po_Company.Name.1">"Long Sault"</definedName>
    <definedName name="PageOptions.po_Company.Name.Count">1</definedName>
    <definedName name="PageOptions.po_Company.Name.Display">"Long Sault"</definedName>
    <definedName name="PageOptions.po_Currency.Caption">"AllCurrencies"</definedName>
    <definedName name="PageOptions.po_Currency.Caption.1">"AllCurrencies"</definedName>
    <definedName name="PageOptions.po_Currency.Caption.Count">1</definedName>
    <definedName name="PageOptions.po_Currency.Caption.Display">"AllCurrencies"</definedName>
    <definedName name="PageOptions.po_Currency.Key">"[Currency].[AllCurrencies]"</definedName>
    <definedName name="PageOptions.po_Currency.Key.1">"[Currency].[AllCurrencies]"</definedName>
    <definedName name="PageOptions.po_Currency.Key.Count">1</definedName>
    <definedName name="PageOptions.po_Currency.Key.Display">"[Currency].[AllCurrencies]"</definedName>
    <definedName name="PageOptions.po_Currency.Name">"AllCurrencies"</definedName>
    <definedName name="PageOptions.po_Currency.Name.1">"AllCurrencies"</definedName>
    <definedName name="PageOptions.po_Currency.Name.Count">1</definedName>
    <definedName name="PageOptions.po_Currency.Name.Display">"AllCurrencies"</definedName>
    <definedName name="PageOptions.po_Group.Caption">"All Lines of Business"</definedName>
    <definedName name="PageOptions.po_Group.Caption.1">"All Lines of Business"</definedName>
    <definedName name="PageOptions.po_Group.Caption.Count">1</definedName>
    <definedName name="PageOptions.po_Group.Caption.Display">"All Lines of Business"</definedName>
    <definedName name="PageOptions.po_Group.Key">"[Line Of Business].[All Lines of Business]"</definedName>
    <definedName name="PageOptions.po_Group.Key.1">"[Line Of Business].[All Lines of Business]"</definedName>
    <definedName name="PageOptions.po_Group.Key.Count">1</definedName>
    <definedName name="PageOptions.po_Group.Key.Display">"[Line Of Business].[All Lines of Business]"</definedName>
    <definedName name="PageOptions.po_Group.Name">"All Lines of Business"</definedName>
    <definedName name="PageOptions.po_Group.Name.1">"All Lines of Business"</definedName>
    <definedName name="PageOptions.po_Group.Name.Count">1</definedName>
    <definedName name="PageOptions.po_Group.Name.Display">"All Lines of Business"</definedName>
    <definedName name="PageOptions.po_Reporting.Caption">"CAD"</definedName>
    <definedName name="PageOptions.po_Reporting.Caption.1">"CAD"</definedName>
    <definedName name="PageOptions.po_Reporting.Caption.Count">1</definedName>
    <definedName name="PageOptions.po_Reporting.Caption.Display">"CAD"</definedName>
    <definedName name="PageOptions.po_Reporting.Key">"[Reporting Currency].[CAD]"</definedName>
    <definedName name="PageOptions.po_Reporting.Key.1">"[Reporting Currency].[CAD]"</definedName>
    <definedName name="PageOptions.po_Reporting.Key.Count">1</definedName>
    <definedName name="PageOptions.po_Reporting.Key.Display">"[Reporting Currency].[CAD]"</definedName>
    <definedName name="PageOptions.po_Reporting.Name">"CAD"</definedName>
    <definedName name="PageOptions.po_Reporting.Name.1">"CAD"</definedName>
    <definedName name="PageOptions.po_Reporting.Name.Count">1</definedName>
    <definedName name="PageOptions.po_Reporting.Name.Display">"CAD"</definedName>
    <definedName name="PageOptions.po_Status.Caption">"All"</definedName>
    <definedName name="PageOptions.po_Status.Caption.1">"All"</definedName>
    <definedName name="PageOptions.po_Status.Caption.Count">1</definedName>
    <definedName name="PageOptions.po_Status.Caption.Display">"All"</definedName>
    <definedName name="PageOptions.po_Status.Key">"[Company Status].[All]"</definedName>
    <definedName name="PageOptions.po_Status.Key.1">"[Company Status].[All]"</definedName>
    <definedName name="PageOptions.po_Status.Key.Count">1</definedName>
    <definedName name="PageOptions.po_Status.Key.Display">"[Company Status].[All]"</definedName>
    <definedName name="PageOptions.po_Status.Name">"All"</definedName>
    <definedName name="PageOptions.po_Status.Name.1">"All"</definedName>
    <definedName name="PageOptions.po_Status.Name.Count">1</definedName>
    <definedName name="PageOptions.po_Status.Name.Display">"All"</definedName>
    <definedName name="PageOptions.po_Value.Caption">"All Values"</definedName>
    <definedName name="PageOptions.po_Value.Caption.1">"All Values"</definedName>
    <definedName name="PageOptions.po_Value.Caption.Count">1</definedName>
    <definedName name="PageOptions.po_Value.Caption.Display">"All Values"</definedName>
    <definedName name="PageOptions.po_Value.Key">"[Value].[All Values]"</definedName>
    <definedName name="PageOptions.po_Value.Key.1">"[Value].[All Values]"</definedName>
    <definedName name="PageOptions.po_Value.Key.Count">1</definedName>
    <definedName name="PageOptions.po_Value.Key.Display">"[Value].[All Values]"</definedName>
    <definedName name="PageOptions.po_Value.Name">"All Values"</definedName>
    <definedName name="PageOptions.po_Value.Name.1">"All Values"</definedName>
    <definedName name="PageOptions.po_Value.Name.Count">1</definedName>
    <definedName name="PageOptions.po_Value.Name.Display">"All Values"</definedName>
    <definedName name="PageOptions.po_Year1.Caption">"Forecast"</definedName>
    <definedName name="PageOptions.po_Year1.Caption.1">"Forecast"</definedName>
    <definedName name="PageOptions.po_Year1.Caption.Count">1</definedName>
    <definedName name="PageOptions.po_Year1.Caption.Display">"Forecast"</definedName>
    <definedName name="PageOptions.po_Year1.Key">"[Scenario].[Forecast]"</definedName>
    <definedName name="PageOptions.po_Year1.Key.1">"[Scenario].[Forecast]"</definedName>
    <definedName name="PageOptions.po_Year1.Key.Count">1</definedName>
    <definedName name="PageOptions.po_Year1.Key.Display">"[Scenario].[Forecast]"</definedName>
    <definedName name="PageOptions.po_Year1.Name">"Forecast"</definedName>
    <definedName name="PageOptions.po_Year1.Name.1">"Forecast"</definedName>
    <definedName name="PageOptions.po_Year1.Name.Count">1</definedName>
    <definedName name="PageOptions.po_Year1.Name.Display">"Forecast"</definedName>
    <definedName name="PageOptions.po_Year2.Caption">"Forecast"</definedName>
    <definedName name="PageOptions.po_Year2.Caption.1">"Forecast"</definedName>
    <definedName name="PageOptions.po_Year2.Caption.Count">1</definedName>
    <definedName name="PageOptions.po_Year2.Caption.Display">"Forecast"</definedName>
    <definedName name="PageOptions.po_Year2.Key">"[Scenario].[Forecast]"</definedName>
    <definedName name="PageOptions.po_Year2.Key.1">"[Scenario].[Forecast]"</definedName>
    <definedName name="PageOptions.po_Year2.Key.Count">1</definedName>
    <definedName name="PageOptions.po_Year2.Key.Display">"[Scenario].[Forecast]"</definedName>
    <definedName name="PageOptions.po_Year2.Name">"Forecast"</definedName>
    <definedName name="PageOptions.po_Year2.Name.1">"Forecast"</definedName>
    <definedName name="PageOptions.po_Year2.Name.Count">1</definedName>
    <definedName name="PageOptions.po_Year2.Name.Display">"Forecast"</definedName>
    <definedName name="PageOptions.poScenario.Caption">"Budget (Mgmt)"</definedName>
    <definedName name="PageOptions.poScenario.Caption.1">"Budget (Mgmt)"</definedName>
    <definedName name="PageOptions.poScenario.Caption.Count">1</definedName>
    <definedName name="PageOptions.poScenario.Caption.Display">"Budget (Mgmt)"</definedName>
    <definedName name="PageOptions.poScenario.Key">"[Scenario].[Budget (Mgmt)]"</definedName>
    <definedName name="PageOptions.poScenario.Key.1">"[Scenario].[Budget (Mgmt)]"</definedName>
    <definedName name="PageOptions.poScenario.Key.Count">1</definedName>
    <definedName name="PageOptions.poScenario.Key.Display">"[Scenario].[Budget (Mgmt)]"</definedName>
    <definedName name="PageOptions.poScenario.Name">"Budget (Mgmt)"</definedName>
    <definedName name="PageOptions.poScenario.Name.1">"Budget (Mgmt)"</definedName>
    <definedName name="PageOptions.poScenario.Name.Count">1</definedName>
    <definedName name="PageOptions.poScenario.Name.Display">"Budget (Mgmt)"</definedName>
    <definedName name="Pal_Workbook_GUID" hidden="1">"G8CCS2E4RLBERZ7Y1N7YSQYY"</definedName>
    <definedName name="ParentName" localSheetId="11">#REF!</definedName>
    <definedName name="ParentName" localSheetId="7">#REF!</definedName>
    <definedName name="ParentName" localSheetId="9">#REF!</definedName>
    <definedName name="ParentName" localSheetId="13">#REF!</definedName>
    <definedName name="ParentName" localSheetId="12">#REF!</definedName>
    <definedName name="ParentName" localSheetId="8">#REF!</definedName>
    <definedName name="ParentName">#REF!</definedName>
    <definedName name="parTest" localSheetId="11" hidden="1">#REF!</definedName>
    <definedName name="parTest" localSheetId="7" hidden="1">#REF!</definedName>
    <definedName name="parTest" localSheetId="12" hidden="1">#REF!</definedName>
    <definedName name="parTest" localSheetId="8" hidden="1">#REF!</definedName>
    <definedName name="parTest" hidden="1">#REF!</definedName>
    <definedName name="payout_term">'[20]1.Inputs'!$H$37</definedName>
    <definedName name="pcost1" localSheetId="11">#REF!</definedName>
    <definedName name="pcost1" localSheetId="7">#REF!</definedName>
    <definedName name="pcost1" localSheetId="12">#REF!</definedName>
    <definedName name="pcost1" localSheetId="8">#REF!</definedName>
    <definedName name="pcost1">#REF!</definedName>
    <definedName name="pcost2" localSheetId="11">#REF!</definedName>
    <definedName name="pcost2" localSheetId="7">#REF!</definedName>
    <definedName name="pcost2" localSheetId="12">#REF!</definedName>
    <definedName name="pcost2" localSheetId="8">#REF!</definedName>
    <definedName name="pcost2">#REF!</definedName>
    <definedName name="PeakRate" localSheetId="11">#REF!</definedName>
    <definedName name="PeakRate" localSheetId="7">#REF!</definedName>
    <definedName name="PeakRate" localSheetId="12">#REF!</definedName>
    <definedName name="PeakRate" localSheetId="8">#REF!</definedName>
    <definedName name="PeakRate">#REF!</definedName>
    <definedName name="PED" localSheetId="11">#REF!</definedName>
    <definedName name="PED" localSheetId="7">#REF!</definedName>
    <definedName name="PED" localSheetId="12">#REF!</definedName>
    <definedName name="PED" localSheetId="8">#REF!</definedName>
    <definedName name="PED">#REF!</definedName>
    <definedName name="PER" localSheetId="11">#REF!</definedName>
    <definedName name="PER" localSheetId="7">#REF!</definedName>
    <definedName name="PER" localSheetId="12">#REF!</definedName>
    <definedName name="PER" localSheetId="8">#REF!</definedName>
    <definedName name="PER">#REF!</definedName>
    <definedName name="Period_End">#REF!</definedName>
    <definedName name="Period_Length" localSheetId="11">[92]Parameters!$B$7</definedName>
    <definedName name="Period_Length" localSheetId="7">[92]Parameters!$B$7</definedName>
    <definedName name="Period_Length">[92]Parameters!$B$7</definedName>
    <definedName name="period_title" localSheetId="11">#REF!</definedName>
    <definedName name="period_title" localSheetId="7">#REF!</definedName>
    <definedName name="period_title" localSheetId="9">#REF!</definedName>
    <definedName name="period_title" localSheetId="13">#REF!</definedName>
    <definedName name="period_title" localSheetId="12">#REF!</definedName>
    <definedName name="period_title" localSheetId="8">#REF!</definedName>
    <definedName name="period_title">#REF!</definedName>
    <definedName name="pig_dog2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1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peline" localSheetId="11" hidden="1">#REF!</definedName>
    <definedName name="pipeline" localSheetId="7" hidden="1">#REF!</definedName>
    <definedName name="pipeline" localSheetId="12" hidden="1">#REF!</definedName>
    <definedName name="pipeline" localSheetId="8" hidden="1">#REF!</definedName>
    <definedName name="pipeline" hidden="1">#REF!</definedName>
    <definedName name="PK">'[93]EKG TB'!$A$16:$N$507</definedName>
    <definedName name="pkeshb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 localSheetId="11" hidden="1">#REF!</definedName>
    <definedName name="PL" localSheetId="7" hidden="1">#REF!</definedName>
    <definedName name="PL" localSheetId="12" hidden="1">#REF!</definedName>
    <definedName name="PL" localSheetId="8" hidden="1">#REF!</definedName>
    <definedName name="PL" hidden="1">#REF!</definedName>
    <definedName name="Plant_Held_for_Future_Use">#REF!</definedName>
    <definedName name="Plant_in_Service">#REF!</definedName>
    <definedName name="pmtrate">'[47]1.Inputs'!$K$35</definedName>
    <definedName name="PNT_FUNCTIONAL_FACTORS" localSheetId="11">#REF!</definedName>
    <definedName name="PNT_FUNCTIONAL_FACTORS" localSheetId="7">#REF!</definedName>
    <definedName name="PNT_FUNCTIONAL_FACTORS" localSheetId="12">#REF!</definedName>
    <definedName name="PNT_FUNCTIONAL_FACTORS" localSheetId="8">#REF!</definedName>
    <definedName name="PNT_FUNCTIONAL_FACTORS">#REF!</definedName>
    <definedName name="Portfolio_Initials" localSheetId="11">#REF!</definedName>
    <definedName name="Portfolio_Initials" localSheetId="7">#REF!</definedName>
    <definedName name="Portfolio_Initials" localSheetId="9">#REF!</definedName>
    <definedName name="Portfolio_Initials" localSheetId="13">#REF!</definedName>
    <definedName name="Portfolio_Initials" localSheetId="12">#REF!</definedName>
    <definedName name="Portfolio_Initials" localSheetId="8">#REF!</definedName>
    <definedName name="Portfolio_Initials">#REF!</definedName>
    <definedName name="Portfolio_Name" localSheetId="11">#REF!</definedName>
    <definedName name="Portfolio_Name" localSheetId="7">#REF!</definedName>
    <definedName name="Portfolio_Name" localSheetId="9">#REF!</definedName>
    <definedName name="Portfolio_Name" localSheetId="13">#REF!</definedName>
    <definedName name="Portfolio_Name" localSheetId="12">#REF!</definedName>
    <definedName name="Portfolio_Name" localSheetId="8">#REF!</definedName>
    <definedName name="Portfolio_Name">#REF!</definedName>
    <definedName name="POs" localSheetId="11">#REF!</definedName>
    <definedName name="POs" localSheetId="7">#REF!</definedName>
    <definedName name="POs" localSheetId="12">#REF!</definedName>
    <definedName name="POs" localSheetId="8">#REF!</definedName>
    <definedName name="POs">#REF!</definedName>
    <definedName name="ppainit">[42]Assumptions!$D$475</definedName>
    <definedName name="PPPE" localSheetId="11">#REF!</definedName>
    <definedName name="PPPE" localSheetId="7">#REF!</definedName>
    <definedName name="PPPE" localSheetId="9">#REF!</definedName>
    <definedName name="PPPE" localSheetId="13">#REF!</definedName>
    <definedName name="PPPE" localSheetId="12">#REF!</definedName>
    <definedName name="PPPE" localSheetId="8">#REF!</definedName>
    <definedName name="PPPE">#REF!</definedName>
    <definedName name="pqiej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commisionong" localSheetId="11" hidden="1">#REF!</definedName>
    <definedName name="precommisionong" localSheetId="7" hidden="1">#REF!</definedName>
    <definedName name="precommisionong" localSheetId="12" hidden="1">#REF!</definedName>
    <definedName name="precommisionong" localSheetId="8" hidden="1">#REF!</definedName>
    <definedName name="precommisionong" hidden="1">#REF!</definedName>
    <definedName name="Premium">[77]Scnr_Mgr!$C$5</definedName>
    <definedName name="preStaking" localSheetId="11" hidden="1">#REF!</definedName>
    <definedName name="preStaking" localSheetId="7" hidden="1">#REF!</definedName>
    <definedName name="preStaking" localSheetId="12" hidden="1">#REF!</definedName>
    <definedName name="preStaking" localSheetId="8" hidden="1">#REF!</definedName>
    <definedName name="preStaking" hidden="1">#REF!</definedName>
    <definedName name="PRICE" localSheetId="11" hidden="1">#REF!</definedName>
    <definedName name="PRICE" localSheetId="7" hidden="1">#REF!</definedName>
    <definedName name="PRICE" localSheetId="12" hidden="1">#REF!</definedName>
    <definedName name="PRICE" localSheetId="8" hidden="1">#REF!</definedName>
    <definedName name="PRICE" hidden="1">#REF!</definedName>
    <definedName name="Pricetest">[26]COSTtestRS!$A$1:$S$57</definedName>
    <definedName name="PRINT">#N/A</definedName>
    <definedName name="_xlnm.Print_Area" localSheetId="11">'APUC Apr 2021'!#REF!</definedName>
    <definedName name="_xlnm.Print_Area" localSheetId="7">'APUC CAM%-Nickel'!#REF!</definedName>
    <definedName name="_xlnm.Print_Area" localSheetId="14">'LABS Apr 2021'!#REF!</definedName>
    <definedName name="_xlnm.Print_Area" localSheetId="10">'LABS CAM%-Nickel'!#REF!</definedName>
    <definedName name="_xlnm.Print_Area" localSheetId="9">#REF!</definedName>
    <definedName name="_xlnm.Print_Area" localSheetId="13">#REF!</definedName>
    <definedName name="_xlnm.Print_Area" localSheetId="12">#REF!</definedName>
    <definedName name="_xlnm.Print_Area" localSheetId="8">#REF!</definedName>
    <definedName name="_xlnm.Print_Area">#REF!</definedName>
    <definedName name="Print_Area_MI" localSheetId="11">#REF!</definedName>
    <definedName name="Print_Area_MI" localSheetId="7">#REF!</definedName>
    <definedName name="Print_Area_MI" localSheetId="12">#REF!</definedName>
    <definedName name="Print_Area_MI" localSheetId="8">#REF!</definedName>
    <definedName name="Print_Area_MI">#REF!</definedName>
    <definedName name="_xlnm.Print_Titles">#N/A</definedName>
    <definedName name="PRINT1" localSheetId="11">#REF!</definedName>
    <definedName name="PRINT1" localSheetId="7">#REF!</definedName>
    <definedName name="PRINT1" localSheetId="9">#REF!</definedName>
    <definedName name="PRINT1" localSheetId="13">#REF!</definedName>
    <definedName name="PRINT1" localSheetId="12">#REF!</definedName>
    <definedName name="PRINT1" localSheetId="8">#REF!</definedName>
    <definedName name="PRINT1">#REF!</definedName>
    <definedName name="PRINT2" localSheetId="11">#REF!</definedName>
    <definedName name="PRINT2" localSheetId="7">#REF!</definedName>
    <definedName name="PRINT2" localSheetId="9">#REF!</definedName>
    <definedName name="PRINT2" localSheetId="13">#REF!</definedName>
    <definedName name="PRINT2" localSheetId="12">#REF!</definedName>
    <definedName name="PRINT2" localSheetId="8">#REF!</definedName>
    <definedName name="PRINT2">#REF!</definedName>
    <definedName name="PrintCMS400B">#N/A</definedName>
    <definedName name="PrintCMS430">#N/A</definedName>
    <definedName name="Production_Other_Demand">#REF!</definedName>
    <definedName name="Production_Other_Energy">#REF!</definedName>
    <definedName name="Production_Other_Other">#REF!</definedName>
    <definedName name="Production_seasonality" localSheetId="11">#REF!</definedName>
    <definedName name="Production_seasonality" localSheetId="7">#REF!</definedName>
    <definedName name="Production_seasonality" localSheetId="12">#REF!</definedName>
    <definedName name="Production_seasonality" localSheetId="8">#REF!</definedName>
    <definedName name="Production_seasonality">#REF!</definedName>
    <definedName name="ProductionCase">'[48]1.Inputs'!$O$40</definedName>
    <definedName name="project_name">'[60]1.Inputs'!$A$1</definedName>
    <definedName name="project_term">'[20]1.Inputs'!$C$13</definedName>
    <definedName name="ProjName">[42]Summary!$B$114</definedName>
    <definedName name="Property_Tax">#REF!</definedName>
    <definedName name="ProtectWorksheets">#N/A</definedName>
    <definedName name="PTCexpirdate">'[47]1.Inputs'!$C$15</definedName>
    <definedName name="PTCexpiryear">'[47]1.Inputs'!$C$17</definedName>
    <definedName name="q" localSheetId="11" hidden="1">Main.SAPF4Help()</definedName>
    <definedName name="q" localSheetId="7" hidden="1">Main.SAPF4Help()</definedName>
    <definedName name="q" localSheetId="14" hidden="1">Main.SAPF4Help()</definedName>
    <definedName name="q" localSheetId="10" hidden="1">Main.SAPF4Help()</definedName>
    <definedName name="q" localSheetId="12" hidden="1">Main.SAPF4Help()</definedName>
    <definedName name="q" localSheetId="8" hidden="1">Main.SAPF4Help()</definedName>
    <definedName name="q" hidden="1">Main.SAPF4Help()</definedName>
    <definedName name="QAQC" localSheetId="11" hidden="1">#REF!</definedName>
    <definedName name="QAQC" localSheetId="7" hidden="1">#REF!</definedName>
    <definedName name="QAQC" localSheetId="12" hidden="1">#REF!</definedName>
    <definedName name="QAQC" localSheetId="8" hidden="1">#REF!</definedName>
    <definedName name="QAQC" hidden="1">#REF!</definedName>
    <definedName name="qeoi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localSheetId="11" hidden="1">Main.SAPF4Help()</definedName>
    <definedName name="qq" localSheetId="7" hidden="1">Main.SAPF4Help()</definedName>
    <definedName name="qq" localSheetId="14" hidden="1">Main.SAPF4Help()</definedName>
    <definedName name="qq" localSheetId="10" hidden="1">Main.SAPF4Help()</definedName>
    <definedName name="qq" localSheetId="12" hidden="1">Main.SAPF4Help()</definedName>
    <definedName name="qq" localSheetId="8" hidden="1">Main.SAPF4Help()</definedName>
    <definedName name="qq" hidden="1">Main.SAPF4Help()</definedName>
    <definedName name="qqq" localSheetId="11" hidden="1">Main.SAPF4Help()</definedName>
    <definedName name="qqq" localSheetId="7" hidden="1">Main.SAPF4Help()</definedName>
    <definedName name="qqq" localSheetId="14" hidden="1">Main.SAPF4Help()</definedName>
    <definedName name="qqq" localSheetId="10" hidden="1">Main.SAPF4Help()</definedName>
    <definedName name="qqq" localSheetId="12" hidden="1">Main.SAPF4Help()</definedName>
    <definedName name="qqq" localSheetId="8" hidden="1">Main.SAPF4Help()</definedName>
    <definedName name="qqq" hidden="1">Main.SAPF4Help()</definedName>
    <definedName name="QSE" localSheetId="11" hidden="1">#REF!</definedName>
    <definedName name="QSE" localSheetId="7" hidden="1">#REF!</definedName>
    <definedName name="QSE" localSheetId="12" hidden="1">#REF!</definedName>
    <definedName name="QSE" localSheetId="8" hidden="1">#REF!</definedName>
    <definedName name="QSE" hidden="1">#REF!</definedName>
    <definedName name="Quarters_92" localSheetId="11">#REF!,#REF!,#REF!,#REF!,#REF!</definedName>
    <definedName name="Quarters_92" localSheetId="7">#REF!,#REF!,#REF!,#REF!,#REF!</definedName>
    <definedName name="Quarters_92" localSheetId="12">#REF!,#REF!,#REF!,#REF!,#REF!</definedName>
    <definedName name="Quarters_92" localSheetId="8">#REF!,#REF!,#REF!,#REF!,#REF!</definedName>
    <definedName name="Quarters_92">#REF!,#REF!,#REF!,#REF!,#REF!</definedName>
    <definedName name="que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zqzqz22" localSheetId="11">'[44]ANM Energy'!#REF!</definedName>
    <definedName name="qzqzqz22" localSheetId="7">'[44]ANM Energy'!#REF!</definedName>
    <definedName name="qzqzqz22" localSheetId="12">'[44]ANM Energy'!#REF!</definedName>
    <definedName name="qzqzqz22" localSheetId="8">'[44]ANM Energy'!#REF!</definedName>
    <definedName name="qzqzqz22">'[44]ANM Energy'!#REF!</definedName>
    <definedName name="rate" localSheetId="11">#REF!</definedName>
    <definedName name="rate" localSheetId="7">#REF!</definedName>
    <definedName name="rate" localSheetId="12">#REF!</definedName>
    <definedName name="rate" localSheetId="8">#REF!</definedName>
    <definedName name="rate">#REF!</definedName>
    <definedName name="rate1" localSheetId="11">#REF!</definedName>
    <definedName name="rate1" localSheetId="7">#REF!</definedName>
    <definedName name="rate1" localSheetId="12">#REF!</definedName>
    <definedName name="rate1" localSheetId="8">#REF!</definedName>
    <definedName name="rate1">#REF!</definedName>
    <definedName name="rate2" localSheetId="11">#REF!</definedName>
    <definedName name="rate2" localSheetId="7">#REF!</definedName>
    <definedName name="rate2" localSheetId="12">#REF!</definedName>
    <definedName name="rate2" localSheetId="8">#REF!</definedName>
    <definedName name="rate2">#REF!</definedName>
    <definedName name="rate3" localSheetId="11">#REF!</definedName>
    <definedName name="rate3" localSheetId="7">#REF!</definedName>
    <definedName name="rate3" localSheetId="12">#REF!</definedName>
    <definedName name="rate3" localSheetId="8">#REF!</definedName>
    <definedName name="rate3">#REF!</definedName>
    <definedName name="rate4" localSheetId="11">#REF!</definedName>
    <definedName name="rate4" localSheetId="7">#REF!</definedName>
    <definedName name="rate4" localSheetId="12">#REF!</definedName>
    <definedName name="rate4" localSheetId="8">#REF!</definedName>
    <definedName name="rate4">#REF!</definedName>
    <definedName name="rate5" localSheetId="11">#REF!</definedName>
    <definedName name="rate5" localSheetId="7">#REF!</definedName>
    <definedName name="rate5" localSheetId="12">#REF!</definedName>
    <definedName name="rate5" localSheetId="8">#REF!</definedName>
    <definedName name="rate5">#REF!</definedName>
    <definedName name="RATEBASE">#REF!</definedName>
    <definedName name="RBN_name" localSheetId="11">#REF!</definedName>
    <definedName name="RBN_name" localSheetId="7">#REF!</definedName>
    <definedName name="RBN_name" localSheetId="12">#REF!</definedName>
    <definedName name="RBN_name" localSheetId="8">#REF!</definedName>
    <definedName name="RBN_name">#REF!</definedName>
    <definedName name="RDOMES" localSheetId="11">[36]CPR!#REF!</definedName>
    <definedName name="RDOMES" localSheetId="7">[36]CPR!#REF!</definedName>
    <definedName name="RDOMES" localSheetId="12">[36]CPR!#REF!</definedName>
    <definedName name="RDOMES" localSheetId="8">[36]CPR!#REF!</definedName>
    <definedName name="RDOMES">[36]CPR!#REF!</definedName>
    <definedName name="Receivable_details" localSheetId="11">'[58]Accounts Receivable'!$C$8:$Z$116</definedName>
    <definedName name="Receivable_details" localSheetId="7">'[58]Accounts Receivable'!$C$8:$Z$116</definedName>
    <definedName name="Receivable_details">'[58]Accounts Receivable'!$C$8:$Z$116</definedName>
    <definedName name="RECON">#N/A</definedName>
    <definedName name="Reconciliations" localSheetId="11">[55]Reconciliations!#REF!</definedName>
    <definedName name="Reconciliations" localSheetId="7">[55]Reconciliations!#REF!</definedName>
    <definedName name="Reconciliations" localSheetId="9">[55]Reconciliations!#REF!</definedName>
    <definedName name="Reconciliations" localSheetId="13">[55]Reconciliations!#REF!</definedName>
    <definedName name="Reconciliations" localSheetId="12">[55]Reconciliations!#REF!</definedName>
    <definedName name="Reconciliations" localSheetId="8">[55]Reconciliations!#REF!</definedName>
    <definedName name="Reconciliations">[55]Reconciliations!#REF!</definedName>
    <definedName name="Recover">[94]Macro1!$A$135</definedName>
    <definedName name="RedefinePrintTableRange" localSheetId="11" hidden="1">[45]!RedefinePrintTableRange</definedName>
    <definedName name="RedefinePrintTableRange" localSheetId="7" hidden="1">[45]!RedefinePrintTableRange</definedName>
    <definedName name="RedefinePrintTableRange" localSheetId="12" hidden="1">[45]!RedefinePrintTableRange</definedName>
    <definedName name="RedefinePrintTableRange" localSheetId="8" hidden="1">[45]!RedefinePrintTableRange</definedName>
    <definedName name="RedefinePrintTableRange" hidden="1">[45]!RedefinePrintTableRange</definedName>
    <definedName name="Regulation">"Regulation"</definedName>
    <definedName name="reh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serve">"Reserve Market"</definedName>
    <definedName name="Reset">#N/A</definedName>
    <definedName name="Restore">#N/A</definedName>
    <definedName name="REVENUE">#REF!</definedName>
    <definedName name="reviewer" localSheetId="11" hidden="1">#REF!</definedName>
    <definedName name="reviewer" localSheetId="7" hidden="1">#REF!</definedName>
    <definedName name="reviewer" localSheetId="12" hidden="1">#REF!</definedName>
    <definedName name="reviewer" localSheetId="8" hidden="1">#REF!</definedName>
    <definedName name="reviewer" hidden="1">#REF!</definedName>
    <definedName name="revised" localSheetId="1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ised" localSheetId="7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ised" localSheetId="1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ised" localSheetId="10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ised" localSheetId="1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ised" localSheetId="8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ised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wj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HODEISLAND">".Z.RHODEISLAND"</definedName>
    <definedName name="RID_name" localSheetId="11">#REF!</definedName>
    <definedName name="RID_name" localSheetId="7">#REF!</definedName>
    <definedName name="RID_name" localSheetId="12">#REF!</definedName>
    <definedName name="RID_name" localSheetId="8">#REF!</definedName>
    <definedName name="RID_nam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kejbn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OE">'[86]Drop Downs'!$D$10:$D$15</definedName>
    <definedName name="ROE_2">'[86]Drop Downs'!$D$6:$D$15</definedName>
    <definedName name="Rounding">[95]Summary!$J$29</definedName>
    <definedName name="RowRanges.Row001Hedge" localSheetId="11">#REF!</definedName>
    <definedName name="RowRanges.Row001Hedge" localSheetId="7">#REF!</definedName>
    <definedName name="RowRanges.Row001Hedge" localSheetId="12">#REF!</definedName>
    <definedName name="RowRanges.Row001Hedge" localSheetId="8">#REF!</definedName>
    <definedName name="RowRanges.Row001Hedge">#REF!</definedName>
    <definedName name="RowRanges.Row002Energy" localSheetId="11">#REF!</definedName>
    <definedName name="RowRanges.Row002Energy" localSheetId="7">#REF!</definedName>
    <definedName name="RowRanges.Row002Energy" localSheetId="12">#REF!</definedName>
    <definedName name="RowRanges.Row002Energy" localSheetId="8">#REF!</definedName>
    <definedName name="RowRanges.Row002Energy">#REF!</definedName>
    <definedName name="RowRanges.Row003WPPI" localSheetId="11">#REF!</definedName>
    <definedName name="RowRanges.Row003WPPI" localSheetId="7">#REF!</definedName>
    <definedName name="RowRanges.Row003WPPI" localSheetId="12">#REF!</definedName>
    <definedName name="RowRanges.Row003WPPI" localSheetId="8">#REF!</definedName>
    <definedName name="RowRanges.Row003WPPI">#REF!</definedName>
    <definedName name="RowRanges.Row004Capacity" localSheetId="11">#REF!</definedName>
    <definedName name="RowRanges.Row004Capacity" localSheetId="7">#REF!</definedName>
    <definedName name="RowRanges.Row004Capacity" localSheetId="12">#REF!</definedName>
    <definedName name="RowRanges.Row004Capacity" localSheetId="8">#REF!</definedName>
    <definedName name="RowRanges.Row004Capacity">#REF!</definedName>
    <definedName name="RowRanges.Row005REC" localSheetId="11">#REF!</definedName>
    <definedName name="RowRanges.Row005REC" localSheetId="7">#REF!</definedName>
    <definedName name="RowRanges.Row005REC" localSheetId="12">#REF!</definedName>
    <definedName name="RowRanges.Row005REC" localSheetId="8">#REF!</definedName>
    <definedName name="RowRanges.Row005REC">#REF!</definedName>
    <definedName name="RowRanges.Row006Availability" localSheetId="11">#REF!</definedName>
    <definedName name="RowRanges.Row006Availability" localSheetId="7">#REF!</definedName>
    <definedName name="RowRanges.Row006Availability" localSheetId="12">#REF!</definedName>
    <definedName name="RowRanges.Row006Availability" localSheetId="8">#REF!</definedName>
    <definedName name="RowRanges.Row006Availability">#REF!</definedName>
    <definedName name="RowRanges.Row007Transmission" localSheetId="11">#REF!</definedName>
    <definedName name="RowRanges.Row007Transmission" localSheetId="7">#REF!</definedName>
    <definedName name="RowRanges.Row007Transmission" localSheetId="12">#REF!</definedName>
    <definedName name="RowRanges.Row007Transmission" localSheetId="8">#REF!</definedName>
    <definedName name="RowRanges.Row007Transmission">#REF!</definedName>
    <definedName name="RowRanges.Row008Steam" localSheetId="11">#REF!</definedName>
    <definedName name="RowRanges.Row008Steam" localSheetId="7">#REF!</definedName>
    <definedName name="RowRanges.Row008Steam" localSheetId="12">#REF!</definedName>
    <definedName name="RowRanges.Row008Steam" localSheetId="8">#REF!</definedName>
    <definedName name="RowRanges.Row008Steam">#REF!</definedName>
    <definedName name="RowRanges.Row009Tipping" localSheetId="11">#REF!</definedName>
    <definedName name="RowRanges.Row009Tipping" localSheetId="7">#REF!</definedName>
    <definedName name="RowRanges.Row009Tipping" localSheetId="12">#REF!</definedName>
    <definedName name="RowRanges.Row009Tipping" localSheetId="8">#REF!</definedName>
    <definedName name="RowRanges.Row009Tipping">#REF!</definedName>
    <definedName name="RowRanges.Row010Mulch" localSheetId="11">#REF!</definedName>
    <definedName name="RowRanges.Row010Mulch" localSheetId="7">#REF!</definedName>
    <definedName name="RowRanges.Row010Mulch" localSheetId="12">#REF!</definedName>
    <definedName name="RowRanges.Row010Mulch" localSheetId="8">#REF!</definedName>
    <definedName name="RowRanges.Row010Mulch">#REF!</definedName>
    <definedName name="RowRanges.Row011OthRev" localSheetId="11">#REF!</definedName>
    <definedName name="RowRanges.Row011OthRev" localSheetId="7">#REF!</definedName>
    <definedName name="RowRanges.Row011OthRev" localSheetId="12">#REF!</definedName>
    <definedName name="RowRanges.Row011OthRev" localSheetId="8">#REF!</definedName>
    <definedName name="RowRanges.Row011OthRev">#REF!</definedName>
    <definedName name="RowRanges.Row012Interco" localSheetId="11">#REF!</definedName>
    <definedName name="RowRanges.Row012Interco" localSheetId="7">#REF!</definedName>
    <definedName name="RowRanges.Row012Interco" localSheetId="12">#REF!</definedName>
    <definedName name="RowRanges.Row012Interco" localSheetId="8">#REF!</definedName>
    <definedName name="RowRanges.Row012Interco">#REF!</definedName>
    <definedName name="RowRanges.Row013GrossRev" localSheetId="11">#REF!</definedName>
    <definedName name="RowRanges.Row013GrossRev" localSheetId="7">#REF!</definedName>
    <definedName name="RowRanges.Row013GrossRev" localSheetId="12">#REF!</definedName>
    <definedName name="RowRanges.Row013GrossRev" localSheetId="8">#REF!</definedName>
    <definedName name="RowRanges.Row013GrossRev">#REF!</definedName>
    <definedName name="RowRanges.Row014Fuel" localSheetId="11">#REF!</definedName>
    <definedName name="RowRanges.Row014Fuel" localSheetId="7">#REF!</definedName>
    <definedName name="RowRanges.Row014Fuel" localSheetId="12">#REF!</definedName>
    <definedName name="RowRanges.Row014Fuel" localSheetId="8">#REF!</definedName>
    <definedName name="RowRanges.Row014Fuel">#REF!</definedName>
    <definedName name="RowRanges.Row015EnergyCost" localSheetId="11">#REF!</definedName>
    <definedName name="RowRanges.Row015EnergyCost" localSheetId="7">#REF!</definedName>
    <definedName name="RowRanges.Row015EnergyCost" localSheetId="12">#REF!</definedName>
    <definedName name="RowRanges.Row015EnergyCost" localSheetId="8">#REF!</definedName>
    <definedName name="RowRanges.Row015EnergyCost">#REF!</definedName>
    <definedName name="RowRanges.Row016TransCost" localSheetId="11">#REF!</definedName>
    <definedName name="RowRanges.Row016TransCost" localSheetId="7">#REF!</definedName>
    <definedName name="RowRanges.Row016TransCost" localSheetId="12">#REF!</definedName>
    <definedName name="RowRanges.Row016TransCost" localSheetId="8">#REF!</definedName>
    <definedName name="RowRanges.Row016TransCost">#REF!</definedName>
    <definedName name="RowRanges.Row017WasteDisp" localSheetId="11">#REF!</definedName>
    <definedName name="RowRanges.Row017WasteDisp" localSheetId="7">#REF!</definedName>
    <definedName name="RowRanges.Row017WasteDisp" localSheetId="12">#REF!</definedName>
    <definedName name="RowRanges.Row017WasteDisp" localSheetId="8">#REF!</definedName>
    <definedName name="RowRanges.Row017WasteDisp">#REF!</definedName>
    <definedName name="RowRanges.Row018RGGI" localSheetId="11">#REF!</definedName>
    <definedName name="RowRanges.Row018RGGI" localSheetId="7">#REF!</definedName>
    <definedName name="RowRanges.Row018RGGI" localSheetId="12">#REF!</definedName>
    <definedName name="RowRanges.Row018RGGI" localSheetId="8">#REF!</definedName>
    <definedName name="RowRanges.Row018RGGI">#REF!</definedName>
    <definedName name="RowRanges.Row019IntercoCost" localSheetId="11">#REF!</definedName>
    <definedName name="RowRanges.Row019IntercoCost" localSheetId="7">#REF!</definedName>
    <definedName name="RowRanges.Row019IntercoCost" localSheetId="12">#REF!</definedName>
    <definedName name="RowRanges.Row019IntercoCost" localSheetId="8">#REF!</definedName>
    <definedName name="RowRanges.Row019IntercoCost">#REF!</definedName>
    <definedName name="RowRanges.Row020EnergyCost" localSheetId="11">#REF!</definedName>
    <definedName name="RowRanges.Row020EnergyCost" localSheetId="7">#REF!</definedName>
    <definedName name="RowRanges.Row020EnergyCost" localSheetId="12">#REF!</definedName>
    <definedName name="RowRanges.Row020EnergyCost" localSheetId="8">#REF!</definedName>
    <definedName name="RowRanges.Row020EnergyCost">#REF!</definedName>
    <definedName name="RowRanges.Row021NetRev" localSheetId="11">#REF!</definedName>
    <definedName name="RowRanges.Row021NetRev" localSheetId="7">#REF!</definedName>
    <definedName name="RowRanges.Row021NetRev" localSheetId="12">#REF!</definedName>
    <definedName name="RowRanges.Row021NetRev" localSheetId="8">#REF!</definedName>
    <definedName name="RowRanges.Row021NetRev">#REF!</definedName>
    <definedName name="RowRanges.Row022labour" localSheetId="11">#REF!</definedName>
    <definedName name="RowRanges.Row022labour" localSheetId="7">#REF!</definedName>
    <definedName name="RowRanges.Row022labour" localSheetId="12">#REF!</definedName>
    <definedName name="RowRanges.Row022labour" localSheetId="8">#REF!</definedName>
    <definedName name="RowRanges.Row022labour">#REF!</definedName>
    <definedName name="RowRanges.Row023RM" localSheetId="11">#REF!</definedName>
    <definedName name="RowRanges.Row023RM" localSheetId="7">#REF!</definedName>
    <definedName name="RowRanges.Row023RM" localSheetId="12">#REF!</definedName>
    <definedName name="RowRanges.Row023RM" localSheetId="8">#REF!</definedName>
    <definedName name="RowRanges.Row023RM">#REF!</definedName>
    <definedName name="RowRanges.Row024USC" localSheetId="11">#REF!</definedName>
    <definedName name="RowRanges.Row024USC" localSheetId="7">#REF!</definedName>
    <definedName name="RowRanges.Row024USC" localSheetId="12">#REF!</definedName>
    <definedName name="RowRanges.Row024USC" localSheetId="8">#REF!</definedName>
    <definedName name="RowRanges.Row024USC">#REF!</definedName>
    <definedName name="RowRanges.Row025OthAdmin" localSheetId="11">#REF!</definedName>
    <definedName name="RowRanges.Row025OthAdmin" localSheetId="7">#REF!</definedName>
    <definedName name="RowRanges.Row025OthAdmin" localSheetId="12">#REF!</definedName>
    <definedName name="RowRanges.Row025OthAdmin" localSheetId="8">#REF!</definedName>
    <definedName name="RowRanges.Row025OthAdmin">#REF!</definedName>
    <definedName name="RowRanges.Row026RegIns" localSheetId="11">#REF!</definedName>
    <definedName name="RowRanges.Row026RegIns" localSheetId="7">#REF!</definedName>
    <definedName name="RowRanges.Row026RegIns" localSheetId="12">#REF!</definedName>
    <definedName name="RowRanges.Row026RegIns" localSheetId="8">#REF!</definedName>
    <definedName name="RowRanges.Row026RegIns">#REF!</definedName>
    <definedName name="RowRanges.Row027PPT" localSheetId="11">#REF!</definedName>
    <definedName name="RowRanges.Row027PPT" localSheetId="7">#REF!</definedName>
    <definedName name="RowRanges.Row027PPT" localSheetId="12">#REF!</definedName>
    <definedName name="RowRanges.Row027PPT" localSheetId="8">#REF!</definedName>
    <definedName name="RowRanges.Row027PPT">#REF!</definedName>
    <definedName name="RowRanges.Row028Prof" localSheetId="11">#REF!</definedName>
    <definedName name="RowRanges.Row028Prof" localSheetId="7">#REF!</definedName>
    <definedName name="RowRanges.Row028Prof" localSheetId="12">#REF!</definedName>
    <definedName name="RowRanges.Row028Prof" localSheetId="8">#REF!</definedName>
    <definedName name="RowRanges.Row028Prof">#REF!</definedName>
    <definedName name="RowRanges.Row029Opex" localSheetId="11">#REF!</definedName>
    <definedName name="RowRanges.Row029Opex" localSheetId="7">#REF!</definedName>
    <definedName name="RowRanges.Row029Opex" localSheetId="12">#REF!</definedName>
    <definedName name="RowRanges.Row029Opex" localSheetId="8">#REF!</definedName>
    <definedName name="RowRanges.Row029Opex">#REF!</definedName>
    <definedName name="RowRanges.Row030OpexInterco" localSheetId="11">#REF!</definedName>
    <definedName name="RowRanges.Row030OpexInterco" localSheetId="7">#REF!</definedName>
    <definedName name="RowRanges.Row030OpexInterco" localSheetId="12">#REF!</definedName>
    <definedName name="RowRanges.Row030OpexInterco" localSheetId="8">#REF!</definedName>
    <definedName name="RowRanges.Row030OpexInterco">#REF!</definedName>
    <definedName name="RowRanges.Row031OthIncExp" localSheetId="11">#REF!</definedName>
    <definedName name="RowRanges.Row031OthIncExp" localSheetId="7">#REF!</definedName>
    <definedName name="RowRanges.Row031OthIncExp" localSheetId="12">#REF!</definedName>
    <definedName name="RowRanges.Row031OthIncExp" localSheetId="8">#REF!</definedName>
    <definedName name="RowRanges.Row031OthIncExp">#REF!</definedName>
    <definedName name="RowRanges.Row033EBITDA" localSheetId="11">#REF!</definedName>
    <definedName name="RowRanges.Row033EBITDA" localSheetId="7">#REF!</definedName>
    <definedName name="RowRanges.Row033EBITDA" localSheetId="12">#REF!</definedName>
    <definedName name="RowRanges.Row033EBITDA" localSheetId="8">#REF!</definedName>
    <definedName name="RowRanges.Row033EBITDA">#REF!</definedName>
    <definedName name="RowRanges.Row034Depr" localSheetId="11">#REF!</definedName>
    <definedName name="RowRanges.Row034Depr" localSheetId="7">#REF!</definedName>
    <definedName name="RowRanges.Row034Depr" localSheetId="12">#REF!</definedName>
    <definedName name="RowRanges.Row034Depr" localSheetId="8">#REF!</definedName>
    <definedName name="RowRanges.Row034Depr">#REF!</definedName>
    <definedName name="RowRanges.Row035Depr" localSheetId="11">#REF!</definedName>
    <definedName name="RowRanges.Row035Depr" localSheetId="7">#REF!</definedName>
    <definedName name="RowRanges.Row035Depr" localSheetId="12">#REF!</definedName>
    <definedName name="RowRanges.Row035Depr" localSheetId="8">#REF!</definedName>
    <definedName name="RowRanges.Row035Depr">#REF!</definedName>
    <definedName name="RowRanges.Row036EBIT" localSheetId="11">#REF!</definedName>
    <definedName name="RowRanges.Row036EBIT" localSheetId="7">#REF!</definedName>
    <definedName name="RowRanges.Row036EBIT" localSheetId="12">#REF!</definedName>
    <definedName name="RowRanges.Row036EBIT" localSheetId="8">#REF!</definedName>
    <definedName name="RowRanges.Row036EBIT">#REF!</definedName>
    <definedName name="RowRanges.Row037InterestExpense" localSheetId="11">#REF!</definedName>
    <definedName name="RowRanges.Row037InterestExpense" localSheetId="7">#REF!</definedName>
    <definedName name="RowRanges.Row037InterestExpense" localSheetId="12">#REF!</definedName>
    <definedName name="RowRanges.Row037InterestExpense" localSheetId="8">#REF!</definedName>
    <definedName name="RowRanges.Row037InterestExpense">#REF!</definedName>
    <definedName name="RowRanges.Row039HLBV" localSheetId="11">#REF!</definedName>
    <definedName name="RowRanges.Row039HLBV" localSheetId="7">#REF!</definedName>
    <definedName name="RowRanges.Row039HLBV" localSheetId="12">#REF!</definedName>
    <definedName name="RowRanges.Row039HLBV" localSheetId="8">#REF!</definedName>
    <definedName name="RowRanges.Row039HLBV">#REF!</definedName>
    <definedName name="RowRanges.Row040Other" localSheetId="11">#REF!</definedName>
    <definedName name="RowRanges.Row040Other" localSheetId="7">#REF!</definedName>
    <definedName name="RowRanges.Row040Other" localSheetId="12">#REF!</definedName>
    <definedName name="RowRanges.Row040Other" localSheetId="8">#REF!</definedName>
    <definedName name="RowRanges.Row040Other">#REF!</definedName>
    <definedName name="RowRanges.Row041Acquisition" localSheetId="11">#REF!</definedName>
    <definedName name="RowRanges.Row041Acquisition" localSheetId="7">#REF!</definedName>
    <definedName name="RowRanges.Row041Acquisition" localSheetId="12">#REF!</definedName>
    <definedName name="RowRanges.Row041Acquisition" localSheetId="8">#REF!</definedName>
    <definedName name="RowRanges.Row041Acquisition">#REF!</definedName>
    <definedName name="RowRanges.Row042NetEarnings" localSheetId="11">#REF!</definedName>
    <definedName name="RowRanges.Row042NetEarnings" localSheetId="7">#REF!</definedName>
    <definedName name="RowRanges.Row042NetEarnings" localSheetId="12">#REF!</definedName>
    <definedName name="RowRanges.Row042NetEarnings" localSheetId="8">#REF!</definedName>
    <definedName name="RowRanges.Row042NetEarnings">#REF!</definedName>
    <definedName name="RowRanges.Row044IncTax" localSheetId="11">#REF!</definedName>
    <definedName name="RowRanges.Row044IncTax" localSheetId="7">#REF!</definedName>
    <definedName name="RowRanges.Row044IncTax" localSheetId="12">#REF!</definedName>
    <definedName name="RowRanges.Row044IncTax" localSheetId="8">#REF!</definedName>
    <definedName name="RowRanges.Row044IncTax">#REF!</definedName>
    <definedName name="RowRanges.Row045MinInt" localSheetId="11">#REF!</definedName>
    <definedName name="RowRanges.Row045MinInt" localSheetId="7">#REF!</definedName>
    <definedName name="RowRanges.Row045MinInt" localSheetId="12">#REF!</definedName>
    <definedName name="RowRanges.Row045MinInt" localSheetId="8">#REF!</definedName>
    <definedName name="RowRanges.Row045MinInt">#REF!</definedName>
    <definedName name="RowRanges.Row046Earning" localSheetId="11">#REF!</definedName>
    <definedName name="RowRanges.Row046Earning" localSheetId="7">#REF!</definedName>
    <definedName name="RowRanges.Row046Earning" localSheetId="12">#REF!</definedName>
    <definedName name="RowRanges.Row046Earning" localSheetId="8">#REF!</definedName>
    <definedName name="RowRanges.Row046Earning">#REF!</definedName>
    <definedName name="RowRanges.Row047lease" localSheetId="11">#REF!</definedName>
    <definedName name="RowRanges.Row047lease" localSheetId="7">#REF!</definedName>
    <definedName name="RowRanges.Row047lease" localSheetId="12">#REF!</definedName>
    <definedName name="RowRanges.Row047lease" localSheetId="8">#REF!</definedName>
    <definedName name="RowRanges.Row047lease">#REF!</definedName>
    <definedName name="RowRanges.Row048Excl" localSheetId="11">#REF!</definedName>
    <definedName name="RowRanges.Row048Excl" localSheetId="7">#REF!</definedName>
    <definedName name="RowRanges.Row048Excl" localSheetId="12">#REF!</definedName>
    <definedName name="RowRanges.Row048Excl" localSheetId="8">#REF!</definedName>
    <definedName name="RowRanges.Row048Excl">#REF!</definedName>
    <definedName name="RowRanges.Row049" localSheetId="11">#REF!</definedName>
    <definedName name="RowRanges.Row049" localSheetId="7">#REF!</definedName>
    <definedName name="RowRanges.Row049" localSheetId="12">#REF!</definedName>
    <definedName name="RowRanges.Row049" localSheetId="8">#REF!</definedName>
    <definedName name="RowRanges.Row049">#REF!</definedName>
    <definedName name="RowRanges.Row049Allocation" localSheetId="11">#REF!</definedName>
    <definedName name="RowRanges.Row049Allocation" localSheetId="7">#REF!</definedName>
    <definedName name="RowRanges.Row049Allocation" localSheetId="12">#REF!</definedName>
    <definedName name="RowRanges.Row049Allocation" localSheetId="8">#REF!</definedName>
    <definedName name="RowRanges.Row049Allocation">#REF!</definedName>
    <definedName name="RowRanges.Row050Swap" localSheetId="11">#REF!</definedName>
    <definedName name="RowRanges.Row050Swap" localSheetId="7">#REF!</definedName>
    <definedName name="RowRanges.Row050Swap" localSheetId="12">#REF!</definedName>
    <definedName name="RowRanges.Row050Swap" localSheetId="8">#REF!</definedName>
    <definedName name="RowRanges.Row050Swap">#REF!</definedName>
    <definedName name="RowRanges.Row051Prdn" localSheetId="11">#REF!</definedName>
    <definedName name="RowRanges.Row051Prdn" localSheetId="7">#REF!</definedName>
    <definedName name="RowRanges.Row051Prdn" localSheetId="12">#REF!</definedName>
    <definedName name="RowRanges.Row051Prdn" localSheetId="8">#REF!</definedName>
    <definedName name="RowRanges.Row051Prdn">#REF!</definedName>
    <definedName name="RowRanges.Row052APCoAdmin" localSheetId="11">#REF!</definedName>
    <definedName name="RowRanges.Row052APCoAdmin" localSheetId="7">#REF!</definedName>
    <definedName name="RowRanges.Row052APCoAdmin" localSheetId="12">#REF!</definedName>
    <definedName name="RowRanges.Row052APCoAdmin" localSheetId="8">#REF!</definedName>
    <definedName name="RowRanges.Row052APCoAdmin">#REF!</definedName>
    <definedName name="RowRanges.Row055lease" localSheetId="11">#REF!</definedName>
    <definedName name="RowRanges.Row055lease" localSheetId="7">#REF!</definedName>
    <definedName name="RowRanges.Row055lease" localSheetId="12">#REF!</definedName>
    <definedName name="RowRanges.Row055lease" localSheetId="8">#REF!</definedName>
    <definedName name="RowRanges.Row055lease">#REF!</definedName>
    <definedName name="RowRanges.Row056lease" localSheetId="11">#REF!</definedName>
    <definedName name="RowRanges.Row056lease" localSheetId="7">#REF!</definedName>
    <definedName name="RowRanges.Row056lease" localSheetId="12">#REF!</definedName>
    <definedName name="RowRanges.Row056lease" localSheetId="8">#REF!</definedName>
    <definedName name="RowRanges.Row056lease">#REF!</definedName>
    <definedName name="RowRanges.Row057Royalty" localSheetId="11">#REF!</definedName>
    <definedName name="RowRanges.Row057Royalty" localSheetId="7">#REF!</definedName>
    <definedName name="RowRanges.Row057Royalty" localSheetId="12">#REF!</definedName>
    <definedName name="RowRanges.Row057Royalty" localSheetId="8">#REF!</definedName>
    <definedName name="RowRanges.Row057Royalty">#REF!</definedName>
    <definedName name="RowRanges.Row058Royalty" localSheetId="11">#REF!</definedName>
    <definedName name="RowRanges.Row058Royalty" localSheetId="7">#REF!</definedName>
    <definedName name="RowRanges.Row058Royalty" localSheetId="12">#REF!</definedName>
    <definedName name="RowRanges.Row058Royalty" localSheetId="8">#REF!</definedName>
    <definedName name="RowRanges.Row058Royalty">#REF!</definedName>
    <definedName name="RowRanges.Row059Commit" localSheetId="11">#REF!</definedName>
    <definedName name="RowRanges.Row059Commit" localSheetId="7">#REF!</definedName>
    <definedName name="RowRanges.Row059Commit" localSheetId="12">#REF!</definedName>
    <definedName name="RowRanges.Row059Commit" localSheetId="8">#REF!</definedName>
    <definedName name="RowRanges.Row059Commit">#REF!</definedName>
    <definedName name="RowRanges.Row060Commit" localSheetId="11">#REF!</definedName>
    <definedName name="RowRanges.Row060Commit" localSheetId="7">#REF!</definedName>
    <definedName name="RowRanges.Row060Commit" localSheetId="12">#REF!</definedName>
    <definedName name="RowRanges.Row060Commit" localSheetId="8">#REF!</definedName>
    <definedName name="RowRanges.Row060Commit">#REF!</definedName>
    <definedName name="RowRanges.Row061Interest" localSheetId="11">#REF!</definedName>
    <definedName name="RowRanges.Row061Interest" localSheetId="7">#REF!</definedName>
    <definedName name="RowRanges.Row061Interest" localSheetId="12">#REF!</definedName>
    <definedName name="RowRanges.Row061Interest" localSheetId="8">#REF!</definedName>
    <definedName name="RowRanges.Row061Interest">#REF!</definedName>
    <definedName name="RowRanges.Row062Interest" localSheetId="11">#REF!</definedName>
    <definedName name="RowRanges.Row062Interest" localSheetId="7">#REF!</definedName>
    <definedName name="RowRanges.Row062Interest" localSheetId="12">#REF!</definedName>
    <definedName name="RowRanges.Row062Interest" localSheetId="8">#REF!</definedName>
    <definedName name="RowRanges.Row062Interest">#REF!</definedName>
    <definedName name="RowRanges.Row063Repo" localSheetId="11">#REF!</definedName>
    <definedName name="RowRanges.Row063Repo" localSheetId="7">#REF!</definedName>
    <definedName name="RowRanges.Row063Repo" localSheetId="12">#REF!</definedName>
    <definedName name="RowRanges.Row063Repo" localSheetId="8">#REF!</definedName>
    <definedName name="RowRanges.Row063Repo">#REF!</definedName>
    <definedName name="RowRanges.Row064Repo" localSheetId="11">#REF!</definedName>
    <definedName name="RowRanges.Row064Repo" localSheetId="7">#REF!</definedName>
    <definedName name="RowRanges.Row064Repo" localSheetId="12">#REF!</definedName>
    <definedName name="RowRanges.Row064Repo" localSheetId="8">#REF!</definedName>
    <definedName name="RowRanges.Row064Repo">#REF!</definedName>
    <definedName name="RowRanges.Row065Facility" localSheetId="11">#REF!</definedName>
    <definedName name="RowRanges.Row065Facility" localSheetId="7">#REF!</definedName>
    <definedName name="RowRanges.Row065Facility" localSheetId="12">#REF!</definedName>
    <definedName name="RowRanges.Row065Facility" localSheetId="8">#REF!</definedName>
    <definedName name="RowRanges.Row065Facility">#REF!</definedName>
    <definedName name="RowRanges.Row066Facility" localSheetId="11">#REF!</definedName>
    <definedName name="RowRanges.Row066Facility" localSheetId="7">#REF!</definedName>
    <definedName name="RowRanges.Row066Facility" localSheetId="12">#REF!</definedName>
    <definedName name="RowRanges.Row066Facility" localSheetId="8">#REF!</definedName>
    <definedName name="RowRanges.Row066Facility">#REF!</definedName>
    <definedName name="RowRanges.Row067ICRevCost" localSheetId="11">#REF!</definedName>
    <definedName name="RowRanges.Row067ICRevCost" localSheetId="7">#REF!</definedName>
    <definedName name="RowRanges.Row067ICRevCost" localSheetId="12">#REF!</definedName>
    <definedName name="RowRanges.Row067ICRevCost" localSheetId="8">#REF!</definedName>
    <definedName name="RowRanges.Row067ICRevCost">#REF!</definedName>
    <definedName name="RowRanges.Row140Allocations" localSheetId="11">#REF!</definedName>
    <definedName name="RowRanges.Row140Allocations" localSheetId="7">#REF!</definedName>
    <definedName name="RowRanges.Row140Allocations" localSheetId="12">#REF!</definedName>
    <definedName name="RowRanges.Row140Allocations" localSheetId="8">#REF!</definedName>
    <definedName name="RowRanges.Row140Allocations">#REF!</definedName>
    <definedName name="RowRanges.RowAdminGasElectricARLabour">#REF!</definedName>
    <definedName name="RowRanges.RowAdminSewerLabour">#REF!</definedName>
    <definedName name="RowRanges.RowAdminWaterLabour">#REF!</definedName>
    <definedName name="RowRanges.RowAllocationDetail">'[50]8600 - LPSCO Water BS'!#REF!</definedName>
    <definedName name="RowRanges.RowAllocationTotal">'[50]8600 - LPSCO Water BS'!#REF!</definedName>
    <definedName name="RowRanges.RowBS_Assets_Other_Delta">'[50]8600 - LPSCO Water BS'!#REF!</definedName>
    <definedName name="RowRanges.RowBS_CA_Delta">'[50]8600 - LPSCO Water BS'!#REF!</definedName>
    <definedName name="RowRanges.RowBS_CL_Delta">'[50]8600 - LPSCO Water BS'!#REF!</definedName>
    <definedName name="RowRanges.RowBS_Equity_Delta">'[50]8600 - LPSCO Water BS'!#REF!</definedName>
    <definedName name="RowRanges.RowBS_L_Other_Delta">'[50]8600 - LPSCO Water BS'!#REF!</definedName>
    <definedName name="RowRanges.RowBS_MinInt">'[50]8600 - LPSCO Water BS'!#REF!</definedName>
    <definedName name="RowRanges.RowBS_Plant_Delta">'[50]8600 - LPSCO Water BS'!#REF!</definedName>
    <definedName name="RowRanges.RowCapex">#REF!</definedName>
    <definedName name="RowRanges.RowCCGasElectricARLabour">#REF!</definedName>
    <definedName name="RowRanges.RowCCSewerLabour">#REF!</definedName>
    <definedName name="RowRanges.RowCCWaterLabour">#REF!</definedName>
    <definedName name="RowRanges.RowCheck">'[50]8600 - LPSCO Water BS'!#REF!</definedName>
    <definedName name="RowRanges.RowCustGas">#REF!</definedName>
    <definedName name="RowRanges.RowCustGasElectricAR">#REF!</definedName>
    <definedName name="RowRanges.RowCustomers">#REF!</definedName>
    <definedName name="RowRanges.RowCustSewer">#REF!</definedName>
    <definedName name="RowRanges.RowCustWater">#REF!</definedName>
    <definedName name="RowRanges.RowDepAmortDetail">'[50]8600 - LPSCO Water BS'!#REF!</definedName>
    <definedName name="RowRanges.RowDepAmortTotal">'[50]8600 - LPSCO Water BS'!#REF!</definedName>
    <definedName name="RowRanges.RowEnergyCostDetail">'[50]8600 - LPSCO Water BS'!#REF!</definedName>
    <definedName name="RowRanges.RowEnergyCostTotal">'[50]8600 - LPSCO Water BS'!#REF!</definedName>
    <definedName name="RowRanges.RowMeta" localSheetId="11">#REF!</definedName>
    <definedName name="RowRanges.RowMeta" localSheetId="7">#REF!</definedName>
    <definedName name="RowRanges.RowMeta" localSheetId="12">#REF!</definedName>
    <definedName name="RowRanges.RowMeta" localSheetId="8">#REF!</definedName>
    <definedName name="RowRanges.RowMeta">#REF!</definedName>
    <definedName name="RowRanges.RowMinInt">'[50]8600 - LPSCO Water BS'!#REF!</definedName>
    <definedName name="RowRanges.RowNetPlantGasElectricAR">#REF!</definedName>
    <definedName name="RowRanges.RowNetPlantSewer">#REF!</definedName>
    <definedName name="RowRanges.RowNetPlantWater">#REF!</definedName>
    <definedName name="RowRanges.RowOperationsGasElectricARLabour">#REF!</definedName>
    <definedName name="RowRanges.RowOperationsSewerLabour">#REF!</definedName>
    <definedName name="RowRanges.RowOperationsWaterLabour">#REF!</definedName>
    <definedName name="RowRanges.RowOpExExcDetail">'[50]8600 - LPSCO Water BS'!#REF!</definedName>
    <definedName name="RowRanges.RowOpexExclAllocationsSewer">#REF!</definedName>
    <definedName name="RowRanges.RowOpexExclAllocationsWater">#REF!</definedName>
    <definedName name="RowRanges.RowOpexExclAllocatoinsGasElectricAR">#REF!</definedName>
    <definedName name="RowRanges.RowOpExExcTotal">'[50]8600 - LPSCO Water BS'!#REF!</definedName>
    <definedName name="RowRanges.RowOtherDetail">'[50]8600 - LPSCO Water BS'!#REF!</definedName>
    <definedName name="RowRanges.RowOtherEBITDADetail">'[50]8600 - LPSCO Water BS'!#REF!</definedName>
    <definedName name="RowRanges.RowOtherEBITDATotal">'[50]8600 - LPSCO Water BS'!#REF!</definedName>
    <definedName name="RowRanges.RowOtherTotal">'[50]8600 - LPSCO Water BS'!#REF!</definedName>
    <definedName name="RowRanges.RowPage" localSheetId="11">#REF!</definedName>
    <definedName name="RowRanges.RowPage" localSheetId="7">#REF!</definedName>
    <definedName name="RowRanges.RowPage" localSheetId="12">#REF!</definedName>
    <definedName name="RowRanges.RowPage" localSheetId="8">#REF!</definedName>
    <definedName name="RowRanges.RowPage">#REF!</definedName>
    <definedName name="RowRanges.RowPageFilter">#REF!</definedName>
    <definedName name="RowRanges.RowPercentSaveGas">#REF!</definedName>
    <definedName name="RowRanges.RowPercentSaveGasElectricAR">#REF!</definedName>
    <definedName name="RowRanges.RowPercentSaveSewer">#REF!</definedName>
    <definedName name="RowRanges.RowPercentSaveWater">#REF!</definedName>
    <definedName name="RowRanges.RowRange1" localSheetId="11">#REF!</definedName>
    <definedName name="RowRanges.RowRange1" localSheetId="7">#REF!</definedName>
    <definedName name="RowRanges.RowRange1" localSheetId="12">#REF!</definedName>
    <definedName name="RowRanges.RowRange1" localSheetId="8">#REF!</definedName>
    <definedName name="RowRanges.RowRange1">#REF!</definedName>
    <definedName name="RowRanges.RowRangeDivIncomeTotal" localSheetId="11">'[51]2017 GL '!#REF!</definedName>
    <definedName name="RowRanges.RowRangeDivIncomeTotal" localSheetId="7">'[51]2017 GL '!#REF!</definedName>
    <definedName name="RowRanges.RowRangeDivIncomeTotal" localSheetId="12">'[51]2017 GL '!#REF!</definedName>
    <definedName name="RowRanges.RowRangeDivIncomeTotal" localSheetId="8">'[51]2017 GL '!#REF!</definedName>
    <definedName name="RowRanges.RowRangeDivIncomeTotal">'[51]2017 GL '!#REF!</definedName>
    <definedName name="RowRanges.RowRangeMeta" localSheetId="11">#REF!</definedName>
    <definedName name="RowRanges.RowRangeMeta" localSheetId="7">#REF!</definedName>
    <definedName name="RowRanges.RowRangeMeta" localSheetId="12">#REF!</definedName>
    <definedName name="RowRanges.RowRangeMeta" localSheetId="8">#REF!</definedName>
    <definedName name="RowRanges.RowRangeMeta">#REF!</definedName>
    <definedName name="RowRanges.RowRangePage" localSheetId="11">#REF!</definedName>
    <definedName name="RowRanges.RowRangePage" localSheetId="7">#REF!</definedName>
    <definedName name="RowRanges.RowRangePage" localSheetId="12">#REF!</definedName>
    <definedName name="RowRanges.RowRangePage" localSheetId="8">#REF!</definedName>
    <definedName name="RowRanges.RowRangePage">#REF!</definedName>
    <definedName name="RowRanges.RowRecCost" localSheetId="11">#REF!</definedName>
    <definedName name="RowRanges.RowRecCost" localSheetId="7">#REF!</definedName>
    <definedName name="RowRanges.RowRecCost" localSheetId="12">#REF!</definedName>
    <definedName name="RowRanges.RowRecCost" localSheetId="8">#REF!</definedName>
    <definedName name="RowRanges.RowRecCost">#REF!</definedName>
    <definedName name="RowRanges.RowRetainedEarnings">'[50]8600 - LPSCO Water BS'!#REF!</definedName>
    <definedName name="RowRanges.RowRevGrossDetail">'[50]8600 - LPSCO Water BS'!#REF!</definedName>
    <definedName name="RowRanges.RowRevGrossTotal">'[50]8600 - LPSCO Water BS'!#REF!</definedName>
    <definedName name="RowRanges.RowTaxDetail">'[50]8600 - LPSCO Water BS'!#REF!</definedName>
    <definedName name="RowRanges.RowTaxTotal">'[50]8600 - LPSCO Water BS'!#REF!</definedName>
    <definedName name="rp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TRT" localSheetId="11" hidden="1">[45]!RPTRT</definedName>
    <definedName name="RPTRT" localSheetId="7" hidden="1">[45]!RPTRT</definedName>
    <definedName name="RPTRT" localSheetId="12" hidden="1">[45]!RPTRT</definedName>
    <definedName name="RPTRT" localSheetId="8" hidden="1">[45]!RPTRT</definedName>
    <definedName name="RPTRT" hidden="1">[45]!RPTRT</definedName>
    <definedName name="rsrss" localSheetId="11" hidden="1">{"Lpor",#N/A,FALSE,"Porta";"LRDOS1",#N/A,FALSE,"Rdos";"LRDOS2",#N/A,FALSE,"Rdos";"LBAL1",#N/A,FALSE,"Bala";"LTES1",#N/A,FALSE,"Teso"}</definedName>
    <definedName name="rsrss" localSheetId="7" hidden="1">{"Lpor",#N/A,FALSE,"Porta";"LRDOS1",#N/A,FALSE,"Rdos";"LRDOS2",#N/A,FALSE,"Rdos";"LBAL1",#N/A,FALSE,"Bala";"LTES1",#N/A,FALSE,"Teso"}</definedName>
    <definedName name="rsrss" localSheetId="14" hidden="1">{"Lpor",#N/A,FALSE,"Porta";"LRDOS1",#N/A,FALSE,"Rdos";"LRDOS2",#N/A,FALSE,"Rdos";"LBAL1",#N/A,FALSE,"Bala";"LTES1",#N/A,FALSE,"Teso"}</definedName>
    <definedName name="rsrss" localSheetId="10" hidden="1">{"Lpor",#N/A,FALSE,"Porta";"LRDOS1",#N/A,FALSE,"Rdos";"LRDOS2",#N/A,FALSE,"Rdos";"LBAL1",#N/A,FALSE,"Bala";"LTES1",#N/A,FALSE,"Teso"}</definedName>
    <definedName name="rsrss" localSheetId="12" hidden="1">{"Lpor",#N/A,FALSE,"Porta";"LRDOS1",#N/A,FALSE,"Rdos";"LRDOS2",#N/A,FALSE,"Rdos";"LBAL1",#N/A,FALSE,"Bala";"LTES1",#N/A,FALSE,"Teso"}</definedName>
    <definedName name="rsrss" localSheetId="8" hidden="1">{"Lpor",#N/A,FALSE,"Porta";"LRDOS1",#N/A,FALSE,"Rdos";"LRDOS2",#N/A,FALSE,"Rdos";"LBAL1",#N/A,FALSE,"Bala";"LTES1",#N/A,FALSE,"Teso"}</definedName>
    <definedName name="rsrss" hidden="1">{"Lpor",#N/A,FALSE,"Porta";"LRDOS1",#N/A,FALSE,"Rdos";"LRDOS2",#N/A,FALSE,"Rdos";"LBAL1",#N/A,FALSE,"Bala";"LTES1",#N/A,FALSE,"Teso"}</definedName>
    <definedName name="rt" localSheetId="11">#REF!</definedName>
    <definedName name="rt" localSheetId="7">#REF!</definedName>
    <definedName name="rt" localSheetId="9">#REF!</definedName>
    <definedName name="rt" localSheetId="13">#REF!</definedName>
    <definedName name="rt" localSheetId="12">#REF!</definedName>
    <definedName name="rt" localSheetId="8">#REF!</definedName>
    <definedName name="rt">#REF!</definedName>
    <definedName name="RT_MWs_CT1">[96]INPUT!$B$97:$AF$120</definedName>
    <definedName name="rt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Energy">"Real-Time Energy"</definedName>
    <definedName name="RTNCPC">"Real-Time NCPC"</definedName>
    <definedName name="RTT_name" localSheetId="11">#REF!</definedName>
    <definedName name="RTT_name" localSheetId="7">#REF!</definedName>
    <definedName name="RTT_name" localSheetId="12">#REF!</definedName>
    <definedName name="RTT_name" localSheetId="8">#REF!</definedName>
    <definedName name="RTT_name">#REF!</definedName>
    <definedName name="Rupgrade" localSheetId="11" hidden="1">#REF!</definedName>
    <definedName name="Rupgrade" localSheetId="7" hidden="1">#REF!</definedName>
    <definedName name="Rupgrade" localSheetId="12" hidden="1">#REF!</definedName>
    <definedName name="Rupgrade" localSheetId="8" hidden="1">#REF!</definedName>
    <definedName name="Rupgrade" hidden="1">#REF!</definedName>
    <definedName name="s" localSheetId="11" hidden="1">[62]Sum!#REF!</definedName>
    <definedName name="s" localSheetId="7" hidden="1">[62]Sum!#REF!</definedName>
    <definedName name="s" localSheetId="12" hidden="1">[62]Sum!#REF!</definedName>
    <definedName name="s" localSheetId="8" hidden="1">[62]Sum!#REF!</definedName>
    <definedName name="s" hidden="1">[62]Sum!#REF!</definedName>
    <definedName name="Sales">#REF!</definedName>
    <definedName name="SAPBEXdnldView" hidden="1">"44QGJK8UJHDCMNT1UEXORG4IS"</definedName>
    <definedName name="SAPBEXrevision" hidden="1">11</definedName>
    <definedName name="SAPBEXsysID" hidden="1">"BWP"</definedName>
    <definedName name="SAPBEXwbID" hidden="1">"424CRSWFK6BVB1H0NOSBS5LUS"</definedName>
    <definedName name="SAPCapSavings">'[52]SAP Cost and Savings by Company'!$B$60:$Z$106,'[52]SAP Cost and Savings by Company'!$B$112:$Z$158,'[52]SAP Cost and Savings by Company'!$B$164:$Z$210</definedName>
    <definedName name="SAPFuncF4Help" localSheetId="11" hidden="1">Main.SAPF4Help()</definedName>
    <definedName name="SAPFuncF4Help" localSheetId="7" hidden="1">Main.SAPF4Help()</definedName>
    <definedName name="SAPFuncF4Help" localSheetId="14" hidden="1">Main.SAPF4Help()</definedName>
    <definedName name="SAPFuncF4Help" localSheetId="10" hidden="1">Main.SAPF4Help()</definedName>
    <definedName name="SAPFuncF4Help" localSheetId="12" hidden="1">Main.SAPF4Help()</definedName>
    <definedName name="SAPFuncF4Help" localSheetId="8" hidden="1">Main.SAPF4Help()</definedName>
    <definedName name="SAPFuncF4Help" hidden="1">Main.SAPF4Help()</definedName>
    <definedName name="SAPOpSavings">'[52]SAP Cost and Savings by Company'!$B$272:$Z$318,'[52]SAP Cost and Savings by Company'!$B$324:$Z$370,'[52]SAP Cost and Savings by Company'!$B$376:$Z$422</definedName>
    <definedName name="saskray" localSheetId="11">#REF!</definedName>
    <definedName name="saskray" localSheetId="7">#REF!</definedName>
    <definedName name="saskray" localSheetId="12">#REF!</definedName>
    <definedName name="saskray" localSheetId="8">#REF!</definedName>
    <definedName name="saskray">#REF!</definedName>
    <definedName name="SavingsRampUp">[52]Dashboard!$B$55:$C$58</definedName>
    <definedName name="scada" localSheetId="11" hidden="1">#REF!</definedName>
    <definedName name="scada" localSheetId="7" hidden="1">#REF!</definedName>
    <definedName name="scada" localSheetId="12" hidden="1">#REF!</definedName>
    <definedName name="scada" localSheetId="8" hidden="1">#REF!</definedName>
    <definedName name="scada" hidden="1">#REF!</definedName>
    <definedName name="sdjfl" localSheetId="11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jfl" localSheetId="7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jfl" localSheetId="14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jfl" localSheetId="10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jfl" localSheetId="12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jfl" localSheetId="8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jfl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RO">'[20]1.Inputs'!$X$29</definedName>
    <definedName name="sDROend">'[20]1.Inputs'!$X$30</definedName>
    <definedName name="Seasonality_graph" localSheetId="11">#REF!</definedName>
    <definedName name="Seasonality_graph" localSheetId="7">#REF!</definedName>
    <definedName name="Seasonality_graph" localSheetId="12">#REF!</definedName>
    <definedName name="Seasonality_graph" localSheetId="8">#REF!</definedName>
    <definedName name="Seasonality_graph">#REF!</definedName>
    <definedName name="section1.1" localSheetId="11" hidden="1">#REF!</definedName>
    <definedName name="section1.1" localSheetId="7" hidden="1">#REF!</definedName>
    <definedName name="section1.1" localSheetId="12" hidden="1">#REF!</definedName>
    <definedName name="section1.1" localSheetId="8" hidden="1">#REF!</definedName>
    <definedName name="section1.1" hidden="1">#REF!</definedName>
    <definedName name="SEMASS">".Z.SEMASS"</definedName>
    <definedName name="set">#N/A</definedName>
    <definedName name="SetCaption">#N/A</definedName>
    <definedName name="SetupAgingTerms">#N/A</definedName>
    <definedName name="SFD_QPROC_1_name" localSheetId="11">#REF!</definedName>
    <definedName name="SFD_QPROC_1_name" localSheetId="7">#REF!</definedName>
    <definedName name="SFD_QPROC_1_name" localSheetId="12">#REF!</definedName>
    <definedName name="SFD_QPROC_1_name" localSheetId="8">#REF!</definedName>
    <definedName name="SFD_QPROC_1_name">#REF!</definedName>
    <definedName name="SFD_QRESP_CTR_name" localSheetId="11">#REF!</definedName>
    <definedName name="SFD_QRESP_CTR_name" localSheetId="7">#REF!</definedName>
    <definedName name="SFD_QRESP_CTR_name" localSheetId="12">#REF!</definedName>
    <definedName name="SFD_QRESP_CTR_name" localSheetId="8">#REF!</definedName>
    <definedName name="SFD_QRESP_CTR_name">#REF!</definedName>
    <definedName name="SFV_QPROC_1_name" localSheetId="11">#REF!</definedName>
    <definedName name="SFV_QPROC_1_name" localSheetId="7">#REF!</definedName>
    <definedName name="SFV_QPROC_1_name" localSheetId="12">#REF!</definedName>
    <definedName name="SFV_QPROC_1_name" localSheetId="8">#REF!</definedName>
    <definedName name="SFV_QPROC_1_name">#REF!</definedName>
    <definedName name="SFV_QRESP_CTR_name" localSheetId="11">#REF!</definedName>
    <definedName name="SFV_QRESP_CTR_name" localSheetId="7">#REF!</definedName>
    <definedName name="SFV_QRESP_CTR_name" localSheetId="12">#REF!</definedName>
    <definedName name="SFV_QRESP_CTR_name" localSheetId="8">#REF!</definedName>
    <definedName name="SFV_QRESP_CTR_name">#REF!</definedName>
    <definedName name="shdy" localSheetId="11" hidden="1">#REF!</definedName>
    <definedName name="shdy" localSheetId="7" hidden="1">#REF!</definedName>
    <definedName name="shdy" localSheetId="12" hidden="1">#REF!</definedName>
    <definedName name="shdy" localSheetId="8" hidden="1">#REF!</definedName>
    <definedName name="shdy" hidden="1">#REF!</definedName>
    <definedName name="SheetNames">[52]Depreciation!$I$5:$I$51</definedName>
    <definedName name="SheetRef" localSheetId="11">#REF!</definedName>
    <definedName name="SheetRef" localSheetId="7">#REF!</definedName>
    <definedName name="SheetRef" localSheetId="9">#REF!</definedName>
    <definedName name="SheetRef" localSheetId="13">#REF!</definedName>
    <definedName name="SheetRef" localSheetId="12">#REF!</definedName>
    <definedName name="SheetRef" localSheetId="8">#REF!</definedName>
    <definedName name="SheetRef">#REF!</definedName>
    <definedName name="Shi" localSheetId="11">#REF!</definedName>
    <definedName name="Shi" localSheetId="7">#REF!</definedName>
    <definedName name="Shi" localSheetId="12">#REF!</definedName>
    <definedName name="Shi" localSheetId="8">#REF!</definedName>
    <definedName name="Shi">#REF!</definedName>
    <definedName name="shis1" localSheetId="11">#REF!</definedName>
    <definedName name="shis1" localSheetId="7">#REF!</definedName>
    <definedName name="shis1" localSheetId="12">#REF!</definedName>
    <definedName name="shis1" localSheetId="8">#REF!</definedName>
    <definedName name="shis1">#REF!</definedName>
    <definedName name="shist1" localSheetId="11">#REF!</definedName>
    <definedName name="shist1" localSheetId="7">#REF!</definedName>
    <definedName name="shist1" localSheetId="12">#REF!</definedName>
    <definedName name="shist1" localSheetId="8">#REF!</definedName>
    <definedName name="shist1">#REF!</definedName>
    <definedName name="ShowStar">#N/A</definedName>
    <definedName name="Single_Business_Tax">#REF!</definedName>
    <definedName name="snstDRO">'[20]1.Inputs'!$X$25</definedName>
    <definedName name="solver_adj" localSheetId="11" hidden="1">#REF!</definedName>
    <definedName name="solver_adj" localSheetId="7" hidden="1">#REF!</definedName>
    <definedName name="solver_adj" localSheetId="12" hidden="1">#REF!</definedName>
    <definedName name="solver_adj" localSheetId="8" hidden="1">#REF!</definedName>
    <definedName name="solver_adj" hidden="1">#REF!</definedName>
    <definedName name="solver_lhs1" localSheetId="11" hidden="1">#REF!</definedName>
    <definedName name="solver_lhs1" localSheetId="7" hidden="1">#REF!</definedName>
    <definedName name="solver_lhs1" localSheetId="12" hidden="1">#REF!</definedName>
    <definedName name="solver_lhs1" localSheetId="8" hidden="1">#REF!</definedName>
    <definedName name="solver_lhs1" hidden="1">#REF!</definedName>
    <definedName name="solver_opt" localSheetId="11" hidden="1">#REF!</definedName>
    <definedName name="solver_opt" localSheetId="7" hidden="1">#REF!</definedName>
    <definedName name="solver_opt" localSheetId="12" hidden="1">#REF!</definedName>
    <definedName name="solver_opt" localSheetId="8" hidden="1">#REF!</definedName>
    <definedName name="solver_opt" hidden="1">#REF!</definedName>
    <definedName name="SortCredMemo">#N/A</definedName>
    <definedName name="SortCustomer">#N/A</definedName>
    <definedName name="SortPastDue">#N/A</definedName>
    <definedName name="SortVendor">#N/A</definedName>
    <definedName name="Source" localSheetId="11">#REF!</definedName>
    <definedName name="Source" localSheetId="7">#REF!</definedName>
    <definedName name="Source" localSheetId="9">#REF!</definedName>
    <definedName name="Source" localSheetId="13">#REF!</definedName>
    <definedName name="Source" localSheetId="12">#REF!</definedName>
    <definedName name="Source" localSheetId="8">#REF!</definedName>
    <definedName name="Source">#REF!</definedName>
    <definedName name="Span1" localSheetId="11" hidden="1">#REF!</definedName>
    <definedName name="Span1" localSheetId="7" hidden="1">#REF!</definedName>
    <definedName name="Span1" localSheetId="12" hidden="1">#REF!</definedName>
    <definedName name="Span1" localSheetId="8" hidden="1">#REF!</definedName>
    <definedName name="Span1" hidden="1">#REF!</definedName>
    <definedName name="Span10" localSheetId="11" hidden="1">#REF!</definedName>
    <definedName name="Span10" localSheetId="7" hidden="1">#REF!</definedName>
    <definedName name="Span10" localSheetId="12" hidden="1">#REF!</definedName>
    <definedName name="Span10" localSheetId="8" hidden="1">#REF!</definedName>
    <definedName name="Span10" hidden="1">#REF!</definedName>
    <definedName name="Span10b" localSheetId="11" hidden="1">#REF!</definedName>
    <definedName name="Span10b" localSheetId="7" hidden="1">#REF!</definedName>
    <definedName name="Span10b" localSheetId="12" hidden="1">#REF!</definedName>
    <definedName name="Span10b" localSheetId="8" hidden="1">#REF!</definedName>
    <definedName name="Span10b" hidden="1">#REF!</definedName>
    <definedName name="Span10c" localSheetId="11" hidden="1">#REF!</definedName>
    <definedName name="Span10c" localSheetId="7" hidden="1">#REF!</definedName>
    <definedName name="Span10c" localSheetId="12" hidden="1">#REF!</definedName>
    <definedName name="Span10c" localSheetId="8" hidden="1">#REF!</definedName>
    <definedName name="Span10c" hidden="1">#REF!</definedName>
    <definedName name="Span10d" localSheetId="11" hidden="1">#REF!</definedName>
    <definedName name="Span10d" localSheetId="7" hidden="1">#REF!</definedName>
    <definedName name="Span10d" localSheetId="12" hidden="1">#REF!</definedName>
    <definedName name="Span10d" localSheetId="8" hidden="1">#REF!</definedName>
    <definedName name="Span10d" hidden="1">#REF!</definedName>
    <definedName name="Span10f" localSheetId="11" hidden="1">#REF!</definedName>
    <definedName name="Span10f" localSheetId="7" hidden="1">#REF!</definedName>
    <definedName name="Span10f" localSheetId="12" hidden="1">#REF!</definedName>
    <definedName name="Span10f" localSheetId="8" hidden="1">#REF!</definedName>
    <definedName name="Span10f" hidden="1">#REF!</definedName>
    <definedName name="Span10g" localSheetId="11" hidden="1">#REF!</definedName>
    <definedName name="Span10g" localSheetId="7" hidden="1">#REF!</definedName>
    <definedName name="Span10g" localSheetId="12" hidden="1">#REF!</definedName>
    <definedName name="Span10g" localSheetId="8" hidden="1">#REF!</definedName>
    <definedName name="Span10g" hidden="1">#REF!</definedName>
    <definedName name="Span10h" localSheetId="11" hidden="1">#REF!</definedName>
    <definedName name="Span10h" localSheetId="7" hidden="1">#REF!</definedName>
    <definedName name="Span10h" localSheetId="12" hidden="1">#REF!</definedName>
    <definedName name="Span10h" localSheetId="8" hidden="1">#REF!</definedName>
    <definedName name="Span10h" hidden="1">#REF!</definedName>
    <definedName name="Span10i" localSheetId="11" hidden="1">#REF!</definedName>
    <definedName name="Span10i" localSheetId="7" hidden="1">#REF!</definedName>
    <definedName name="Span10i" localSheetId="12" hidden="1">#REF!</definedName>
    <definedName name="Span10i" localSheetId="8" hidden="1">#REF!</definedName>
    <definedName name="Span10i" hidden="1">#REF!</definedName>
    <definedName name="Span10j" localSheetId="11" hidden="1">#REF!</definedName>
    <definedName name="Span10j" localSheetId="7" hidden="1">#REF!</definedName>
    <definedName name="Span10j" localSheetId="12" hidden="1">#REF!</definedName>
    <definedName name="Span10j" localSheetId="8" hidden="1">#REF!</definedName>
    <definedName name="Span10j" hidden="1">#REF!</definedName>
    <definedName name="Span10k" localSheetId="11" hidden="1">#REF!</definedName>
    <definedName name="Span10k" localSheetId="7" hidden="1">#REF!</definedName>
    <definedName name="Span10k" localSheetId="12" hidden="1">#REF!</definedName>
    <definedName name="Span10k" localSheetId="8" hidden="1">#REF!</definedName>
    <definedName name="Span10k" hidden="1">#REF!</definedName>
    <definedName name="Span10l" localSheetId="11" hidden="1">#REF!</definedName>
    <definedName name="Span10l" localSheetId="7" hidden="1">#REF!</definedName>
    <definedName name="Span10l" localSheetId="12" hidden="1">#REF!</definedName>
    <definedName name="Span10l" localSheetId="8" hidden="1">#REF!</definedName>
    <definedName name="Span10l" hidden="1">#REF!</definedName>
    <definedName name="Span10m" localSheetId="11" hidden="1">#REF!</definedName>
    <definedName name="Span10m" localSheetId="7" hidden="1">#REF!</definedName>
    <definedName name="Span10m" localSheetId="12" hidden="1">#REF!</definedName>
    <definedName name="Span10m" localSheetId="8" hidden="1">#REF!</definedName>
    <definedName name="Span10m" hidden="1">#REF!</definedName>
    <definedName name="Span10n" localSheetId="11" hidden="1">#REF!</definedName>
    <definedName name="Span10n" localSheetId="7" hidden="1">#REF!</definedName>
    <definedName name="Span10n" localSheetId="12" hidden="1">#REF!</definedName>
    <definedName name="Span10n" localSheetId="8" hidden="1">#REF!</definedName>
    <definedName name="Span10n" hidden="1">#REF!</definedName>
    <definedName name="Span10o" localSheetId="11" hidden="1">#REF!</definedName>
    <definedName name="Span10o" localSheetId="7" hidden="1">#REF!</definedName>
    <definedName name="Span10o" localSheetId="12" hidden="1">#REF!</definedName>
    <definedName name="Span10o" localSheetId="8" hidden="1">#REF!</definedName>
    <definedName name="Span10o" hidden="1">#REF!</definedName>
    <definedName name="Span10p" localSheetId="11" hidden="1">#REF!</definedName>
    <definedName name="Span10p" localSheetId="7" hidden="1">#REF!</definedName>
    <definedName name="Span10p" localSheetId="12" hidden="1">#REF!</definedName>
    <definedName name="Span10p" localSheetId="8" hidden="1">#REF!</definedName>
    <definedName name="Span10p" hidden="1">#REF!</definedName>
    <definedName name="Span11" localSheetId="11" hidden="1">#REF!</definedName>
    <definedName name="Span11" localSheetId="7" hidden="1">#REF!</definedName>
    <definedName name="Span11" localSheetId="12" hidden="1">#REF!</definedName>
    <definedName name="Span11" localSheetId="8" hidden="1">#REF!</definedName>
    <definedName name="Span11" hidden="1">#REF!</definedName>
    <definedName name="Span11b" localSheetId="11" hidden="1">#REF!</definedName>
    <definedName name="Span11b" localSheetId="7" hidden="1">#REF!</definedName>
    <definedName name="Span11b" localSheetId="12" hidden="1">#REF!</definedName>
    <definedName name="Span11b" localSheetId="8" hidden="1">#REF!</definedName>
    <definedName name="Span11b" hidden="1">#REF!</definedName>
    <definedName name="Span11c" localSheetId="11" hidden="1">#REF!</definedName>
    <definedName name="Span11c" localSheetId="7" hidden="1">#REF!</definedName>
    <definedName name="Span11c" localSheetId="12" hidden="1">#REF!</definedName>
    <definedName name="Span11c" localSheetId="8" hidden="1">#REF!</definedName>
    <definedName name="Span11c" hidden="1">#REF!</definedName>
    <definedName name="Span11d" localSheetId="11" hidden="1">#REF!</definedName>
    <definedName name="Span11d" localSheetId="7" hidden="1">#REF!</definedName>
    <definedName name="Span11d" localSheetId="12" hidden="1">#REF!</definedName>
    <definedName name="Span11d" localSheetId="8" hidden="1">#REF!</definedName>
    <definedName name="Span11d" hidden="1">#REF!</definedName>
    <definedName name="Span11f" localSheetId="11" hidden="1">#REF!</definedName>
    <definedName name="Span11f" localSheetId="7" hidden="1">#REF!</definedName>
    <definedName name="Span11f" localSheetId="12" hidden="1">#REF!</definedName>
    <definedName name="Span11f" localSheetId="8" hidden="1">#REF!</definedName>
    <definedName name="Span11f" hidden="1">#REF!</definedName>
    <definedName name="Span11g" localSheetId="11" hidden="1">#REF!</definedName>
    <definedName name="Span11g" localSheetId="7" hidden="1">#REF!</definedName>
    <definedName name="Span11g" localSheetId="12" hidden="1">#REF!</definedName>
    <definedName name="Span11g" localSheetId="8" hidden="1">#REF!</definedName>
    <definedName name="Span11g" hidden="1">#REF!</definedName>
    <definedName name="Span11h" localSheetId="11" hidden="1">#REF!</definedName>
    <definedName name="Span11h" localSheetId="7" hidden="1">#REF!</definedName>
    <definedName name="Span11h" localSheetId="12" hidden="1">#REF!</definedName>
    <definedName name="Span11h" localSheetId="8" hidden="1">#REF!</definedName>
    <definedName name="Span11h" hidden="1">#REF!</definedName>
    <definedName name="Span11i" localSheetId="11" hidden="1">#REF!</definedName>
    <definedName name="Span11i" localSheetId="7" hidden="1">#REF!</definedName>
    <definedName name="Span11i" localSheetId="12" hidden="1">#REF!</definedName>
    <definedName name="Span11i" localSheetId="8" hidden="1">#REF!</definedName>
    <definedName name="Span11i" hidden="1">#REF!</definedName>
    <definedName name="Span11j" localSheetId="11" hidden="1">#REF!</definedName>
    <definedName name="Span11j" localSheetId="7" hidden="1">#REF!</definedName>
    <definedName name="Span11j" localSheetId="12" hidden="1">#REF!</definedName>
    <definedName name="Span11j" localSheetId="8" hidden="1">#REF!</definedName>
    <definedName name="Span11j" hidden="1">#REF!</definedName>
    <definedName name="Span11k" localSheetId="11" hidden="1">#REF!</definedName>
    <definedName name="Span11k" localSheetId="7" hidden="1">#REF!</definedName>
    <definedName name="Span11k" localSheetId="12" hidden="1">#REF!</definedName>
    <definedName name="Span11k" localSheetId="8" hidden="1">#REF!</definedName>
    <definedName name="Span11k" hidden="1">#REF!</definedName>
    <definedName name="Span11l" localSheetId="11" hidden="1">#REF!</definedName>
    <definedName name="Span11l" localSheetId="7" hidden="1">#REF!</definedName>
    <definedName name="Span11l" localSheetId="12" hidden="1">#REF!</definedName>
    <definedName name="Span11l" localSheetId="8" hidden="1">#REF!</definedName>
    <definedName name="Span11l" hidden="1">#REF!</definedName>
    <definedName name="Span11m" localSheetId="11" hidden="1">#REF!</definedName>
    <definedName name="Span11m" localSheetId="7" hidden="1">#REF!</definedName>
    <definedName name="Span11m" localSheetId="12" hidden="1">#REF!</definedName>
    <definedName name="Span11m" localSheetId="8" hidden="1">#REF!</definedName>
    <definedName name="Span11m" hidden="1">#REF!</definedName>
    <definedName name="Span11n" localSheetId="11" hidden="1">#REF!</definedName>
    <definedName name="Span11n" localSheetId="7" hidden="1">#REF!</definedName>
    <definedName name="Span11n" localSheetId="12" hidden="1">#REF!</definedName>
    <definedName name="Span11n" localSheetId="8" hidden="1">#REF!</definedName>
    <definedName name="Span11n" hidden="1">#REF!</definedName>
    <definedName name="Span11o" localSheetId="11" hidden="1">#REF!</definedName>
    <definedName name="Span11o" localSheetId="7" hidden="1">#REF!</definedName>
    <definedName name="Span11o" localSheetId="12" hidden="1">#REF!</definedName>
    <definedName name="Span11o" localSheetId="8" hidden="1">#REF!</definedName>
    <definedName name="Span11o" hidden="1">#REF!</definedName>
    <definedName name="Span11p" localSheetId="11" hidden="1">#REF!</definedName>
    <definedName name="Span11p" localSheetId="7" hidden="1">#REF!</definedName>
    <definedName name="Span11p" localSheetId="12" hidden="1">#REF!</definedName>
    <definedName name="Span11p" localSheetId="8" hidden="1">#REF!</definedName>
    <definedName name="Span11p" hidden="1">#REF!</definedName>
    <definedName name="Span1b" localSheetId="11" hidden="1">#REF!</definedName>
    <definedName name="Span1b" localSheetId="7" hidden="1">#REF!</definedName>
    <definedName name="Span1b" localSheetId="12" hidden="1">#REF!</definedName>
    <definedName name="Span1b" localSheetId="8" hidden="1">#REF!</definedName>
    <definedName name="Span1b" hidden="1">#REF!</definedName>
    <definedName name="Span1c" localSheetId="11" hidden="1">#REF!</definedName>
    <definedName name="Span1c" localSheetId="7" hidden="1">#REF!</definedName>
    <definedName name="Span1c" localSheetId="12" hidden="1">#REF!</definedName>
    <definedName name="Span1c" localSheetId="8" hidden="1">#REF!</definedName>
    <definedName name="Span1c" hidden="1">#REF!</definedName>
    <definedName name="Span1d" localSheetId="11" hidden="1">#REF!</definedName>
    <definedName name="Span1d" localSheetId="7" hidden="1">#REF!</definedName>
    <definedName name="Span1d" localSheetId="12" hidden="1">#REF!</definedName>
    <definedName name="Span1d" localSheetId="8" hidden="1">#REF!</definedName>
    <definedName name="Span1d" hidden="1">#REF!</definedName>
    <definedName name="Span1f" localSheetId="11" hidden="1">#REF!</definedName>
    <definedName name="Span1f" localSheetId="7" hidden="1">#REF!</definedName>
    <definedName name="Span1f" localSheetId="12" hidden="1">#REF!</definedName>
    <definedName name="Span1f" localSheetId="8" hidden="1">#REF!</definedName>
    <definedName name="Span1f" hidden="1">#REF!</definedName>
    <definedName name="Span1g" localSheetId="11" hidden="1">#REF!</definedName>
    <definedName name="Span1g" localSheetId="7" hidden="1">#REF!</definedName>
    <definedName name="Span1g" localSheetId="12" hidden="1">#REF!</definedName>
    <definedName name="Span1g" localSheetId="8" hidden="1">#REF!</definedName>
    <definedName name="Span1g" hidden="1">#REF!</definedName>
    <definedName name="Span1h" localSheetId="11" hidden="1">#REF!</definedName>
    <definedName name="Span1h" localSheetId="7" hidden="1">#REF!</definedName>
    <definedName name="Span1h" localSheetId="12" hidden="1">#REF!</definedName>
    <definedName name="Span1h" localSheetId="8" hidden="1">#REF!</definedName>
    <definedName name="Span1h" hidden="1">#REF!</definedName>
    <definedName name="Span1i" localSheetId="11" hidden="1">#REF!</definedName>
    <definedName name="Span1i" localSheetId="7" hidden="1">#REF!</definedName>
    <definedName name="Span1i" localSheetId="12" hidden="1">#REF!</definedName>
    <definedName name="Span1i" localSheetId="8" hidden="1">#REF!</definedName>
    <definedName name="Span1i" hidden="1">#REF!</definedName>
    <definedName name="Span1j" localSheetId="11" hidden="1">#REF!</definedName>
    <definedName name="Span1j" localSheetId="7" hidden="1">#REF!</definedName>
    <definedName name="Span1j" localSheetId="12" hidden="1">#REF!</definedName>
    <definedName name="Span1j" localSheetId="8" hidden="1">#REF!</definedName>
    <definedName name="Span1j" hidden="1">#REF!</definedName>
    <definedName name="Span1k" localSheetId="11" hidden="1">#REF!</definedName>
    <definedName name="Span1k" localSheetId="7" hidden="1">#REF!</definedName>
    <definedName name="Span1k" localSheetId="12" hidden="1">#REF!</definedName>
    <definedName name="Span1k" localSheetId="8" hidden="1">#REF!</definedName>
    <definedName name="Span1k" hidden="1">#REF!</definedName>
    <definedName name="Span1l" localSheetId="11" hidden="1">#REF!</definedName>
    <definedName name="Span1l" localSheetId="7" hidden="1">#REF!</definedName>
    <definedName name="Span1l" localSheetId="12" hidden="1">#REF!</definedName>
    <definedName name="Span1l" localSheetId="8" hidden="1">#REF!</definedName>
    <definedName name="Span1l" hidden="1">#REF!</definedName>
    <definedName name="Span1m" localSheetId="11" hidden="1">#REF!</definedName>
    <definedName name="Span1m" localSheetId="7" hidden="1">#REF!</definedName>
    <definedName name="Span1m" localSheetId="12" hidden="1">#REF!</definedName>
    <definedName name="Span1m" localSheetId="8" hidden="1">#REF!</definedName>
    <definedName name="Span1m" hidden="1">#REF!</definedName>
    <definedName name="Span1n" localSheetId="11" hidden="1">#REF!</definedName>
    <definedName name="Span1n" localSheetId="7" hidden="1">#REF!</definedName>
    <definedName name="Span1n" localSheetId="12" hidden="1">#REF!</definedName>
    <definedName name="Span1n" localSheetId="8" hidden="1">#REF!</definedName>
    <definedName name="Span1n" hidden="1">#REF!</definedName>
    <definedName name="Span1o" localSheetId="11" hidden="1">#REF!</definedName>
    <definedName name="Span1o" localSheetId="7" hidden="1">#REF!</definedName>
    <definedName name="Span1o" localSheetId="12" hidden="1">#REF!</definedName>
    <definedName name="Span1o" localSheetId="8" hidden="1">#REF!</definedName>
    <definedName name="Span1o" hidden="1">#REF!</definedName>
    <definedName name="Span1p" localSheetId="11" hidden="1">#REF!</definedName>
    <definedName name="Span1p" localSheetId="7" hidden="1">#REF!</definedName>
    <definedName name="Span1p" localSheetId="12" hidden="1">#REF!</definedName>
    <definedName name="Span1p" localSheetId="8" hidden="1">#REF!</definedName>
    <definedName name="Span1p" hidden="1">#REF!</definedName>
    <definedName name="Span2" localSheetId="11" hidden="1">#REF!</definedName>
    <definedName name="Span2" localSheetId="7" hidden="1">#REF!</definedName>
    <definedName name="Span2" localSheetId="12" hidden="1">#REF!</definedName>
    <definedName name="Span2" localSheetId="8" hidden="1">#REF!</definedName>
    <definedName name="Span2" hidden="1">#REF!</definedName>
    <definedName name="Span2b" localSheetId="11" hidden="1">#REF!</definedName>
    <definedName name="Span2b" localSheetId="7" hidden="1">#REF!</definedName>
    <definedName name="Span2b" localSheetId="12" hidden="1">#REF!</definedName>
    <definedName name="Span2b" localSheetId="8" hidden="1">#REF!</definedName>
    <definedName name="Span2b" hidden="1">#REF!</definedName>
    <definedName name="Span2c" localSheetId="11" hidden="1">#REF!</definedName>
    <definedName name="Span2c" localSheetId="7" hidden="1">#REF!</definedName>
    <definedName name="Span2c" localSheetId="12" hidden="1">#REF!</definedName>
    <definedName name="Span2c" localSheetId="8" hidden="1">#REF!</definedName>
    <definedName name="Span2c" hidden="1">#REF!</definedName>
    <definedName name="Span2d" localSheetId="11" hidden="1">#REF!</definedName>
    <definedName name="Span2d" localSheetId="7" hidden="1">#REF!</definedName>
    <definedName name="Span2d" localSheetId="12" hidden="1">#REF!</definedName>
    <definedName name="Span2d" localSheetId="8" hidden="1">#REF!</definedName>
    <definedName name="Span2d" hidden="1">#REF!</definedName>
    <definedName name="Span2f" localSheetId="11" hidden="1">#REF!</definedName>
    <definedName name="Span2f" localSheetId="7" hidden="1">#REF!</definedName>
    <definedName name="Span2f" localSheetId="12" hidden="1">#REF!</definedName>
    <definedName name="Span2f" localSheetId="8" hidden="1">#REF!</definedName>
    <definedName name="Span2f" hidden="1">#REF!</definedName>
    <definedName name="Span2g" localSheetId="11" hidden="1">#REF!</definedName>
    <definedName name="Span2g" localSheetId="7" hidden="1">#REF!</definedName>
    <definedName name="Span2g" localSheetId="12" hidden="1">#REF!</definedName>
    <definedName name="Span2g" localSheetId="8" hidden="1">#REF!</definedName>
    <definedName name="Span2g" hidden="1">#REF!</definedName>
    <definedName name="Span2h" localSheetId="11" hidden="1">#REF!</definedName>
    <definedName name="Span2h" localSheetId="7" hidden="1">#REF!</definedName>
    <definedName name="Span2h" localSheetId="12" hidden="1">#REF!</definedName>
    <definedName name="Span2h" localSheetId="8" hidden="1">#REF!</definedName>
    <definedName name="Span2h" hidden="1">#REF!</definedName>
    <definedName name="Span2i" localSheetId="11" hidden="1">#REF!</definedName>
    <definedName name="Span2i" localSheetId="7" hidden="1">#REF!</definedName>
    <definedName name="Span2i" localSheetId="12" hidden="1">#REF!</definedName>
    <definedName name="Span2i" localSheetId="8" hidden="1">#REF!</definedName>
    <definedName name="Span2i" hidden="1">#REF!</definedName>
    <definedName name="Span2j" localSheetId="11" hidden="1">#REF!</definedName>
    <definedName name="Span2j" localSheetId="7" hidden="1">#REF!</definedName>
    <definedName name="Span2j" localSheetId="12" hidden="1">#REF!</definedName>
    <definedName name="Span2j" localSheetId="8" hidden="1">#REF!</definedName>
    <definedName name="Span2j" hidden="1">#REF!</definedName>
    <definedName name="Span2k" localSheetId="11" hidden="1">#REF!</definedName>
    <definedName name="Span2k" localSheetId="7" hidden="1">#REF!</definedName>
    <definedName name="Span2k" localSheetId="12" hidden="1">#REF!</definedName>
    <definedName name="Span2k" localSheetId="8" hidden="1">#REF!</definedName>
    <definedName name="Span2k" hidden="1">#REF!</definedName>
    <definedName name="Span2l" localSheetId="11" hidden="1">#REF!</definedName>
    <definedName name="Span2l" localSheetId="7" hidden="1">#REF!</definedName>
    <definedName name="Span2l" localSheetId="12" hidden="1">#REF!</definedName>
    <definedName name="Span2l" localSheetId="8" hidden="1">#REF!</definedName>
    <definedName name="Span2l" hidden="1">#REF!</definedName>
    <definedName name="Span2m" localSheetId="11" hidden="1">#REF!</definedName>
    <definedName name="Span2m" localSheetId="7" hidden="1">#REF!</definedName>
    <definedName name="Span2m" localSheetId="12" hidden="1">#REF!</definedName>
    <definedName name="Span2m" localSheetId="8" hidden="1">#REF!</definedName>
    <definedName name="Span2m" hidden="1">#REF!</definedName>
    <definedName name="Span2n" localSheetId="11" hidden="1">#REF!</definedName>
    <definedName name="Span2n" localSheetId="7" hidden="1">#REF!</definedName>
    <definedName name="Span2n" localSheetId="12" hidden="1">#REF!</definedName>
    <definedName name="Span2n" localSheetId="8" hidden="1">#REF!</definedName>
    <definedName name="Span2n" hidden="1">#REF!</definedName>
    <definedName name="Span2o" localSheetId="11" hidden="1">#REF!</definedName>
    <definedName name="Span2o" localSheetId="7" hidden="1">#REF!</definedName>
    <definedName name="Span2o" localSheetId="12" hidden="1">#REF!</definedName>
    <definedName name="Span2o" localSheetId="8" hidden="1">#REF!</definedName>
    <definedName name="Span2o" hidden="1">#REF!</definedName>
    <definedName name="Span2p" localSheetId="11" hidden="1">#REF!</definedName>
    <definedName name="Span2p" localSheetId="7" hidden="1">#REF!</definedName>
    <definedName name="Span2p" localSheetId="12" hidden="1">#REF!</definedName>
    <definedName name="Span2p" localSheetId="8" hidden="1">#REF!</definedName>
    <definedName name="Span2p" hidden="1">#REF!</definedName>
    <definedName name="Span3" localSheetId="11" hidden="1">#REF!</definedName>
    <definedName name="Span3" localSheetId="7" hidden="1">#REF!</definedName>
    <definedName name="Span3" localSheetId="12" hidden="1">#REF!</definedName>
    <definedName name="Span3" localSheetId="8" hidden="1">#REF!</definedName>
    <definedName name="Span3" hidden="1">#REF!</definedName>
    <definedName name="Span3b" localSheetId="11" hidden="1">#REF!</definedName>
    <definedName name="Span3b" localSheetId="7" hidden="1">#REF!</definedName>
    <definedName name="Span3b" localSheetId="12" hidden="1">#REF!</definedName>
    <definedName name="Span3b" localSheetId="8" hidden="1">#REF!</definedName>
    <definedName name="Span3b" hidden="1">#REF!</definedName>
    <definedName name="Span3c" localSheetId="11" hidden="1">#REF!</definedName>
    <definedName name="Span3c" localSheetId="7" hidden="1">#REF!</definedName>
    <definedName name="Span3c" localSheetId="12" hidden="1">#REF!</definedName>
    <definedName name="Span3c" localSheetId="8" hidden="1">#REF!</definedName>
    <definedName name="Span3c" hidden="1">#REF!</definedName>
    <definedName name="Span3d" localSheetId="11" hidden="1">#REF!</definedName>
    <definedName name="Span3d" localSheetId="7" hidden="1">#REF!</definedName>
    <definedName name="Span3d" localSheetId="12" hidden="1">#REF!</definedName>
    <definedName name="Span3d" localSheetId="8" hidden="1">#REF!</definedName>
    <definedName name="Span3d" hidden="1">#REF!</definedName>
    <definedName name="Span3f" localSheetId="11" hidden="1">#REF!</definedName>
    <definedName name="Span3f" localSheetId="7" hidden="1">#REF!</definedName>
    <definedName name="Span3f" localSheetId="12" hidden="1">#REF!</definedName>
    <definedName name="Span3f" localSheetId="8" hidden="1">#REF!</definedName>
    <definedName name="Span3f" hidden="1">#REF!</definedName>
    <definedName name="Span3g" localSheetId="11" hidden="1">#REF!</definedName>
    <definedName name="Span3g" localSheetId="7" hidden="1">#REF!</definedName>
    <definedName name="Span3g" localSheetId="12" hidden="1">#REF!</definedName>
    <definedName name="Span3g" localSheetId="8" hidden="1">#REF!</definedName>
    <definedName name="Span3g" hidden="1">#REF!</definedName>
    <definedName name="Span3h" localSheetId="11" hidden="1">#REF!</definedName>
    <definedName name="Span3h" localSheetId="7" hidden="1">#REF!</definedName>
    <definedName name="Span3h" localSheetId="12" hidden="1">#REF!</definedName>
    <definedName name="Span3h" localSheetId="8" hidden="1">#REF!</definedName>
    <definedName name="Span3h" hidden="1">#REF!</definedName>
    <definedName name="Span3i" localSheetId="11" hidden="1">#REF!</definedName>
    <definedName name="Span3i" localSheetId="7" hidden="1">#REF!</definedName>
    <definedName name="Span3i" localSheetId="12" hidden="1">#REF!</definedName>
    <definedName name="Span3i" localSheetId="8" hidden="1">#REF!</definedName>
    <definedName name="Span3i" hidden="1">#REF!</definedName>
    <definedName name="Span3j" localSheetId="11" hidden="1">#REF!</definedName>
    <definedName name="Span3j" localSheetId="7" hidden="1">#REF!</definedName>
    <definedName name="Span3j" localSheetId="12" hidden="1">#REF!</definedName>
    <definedName name="Span3j" localSheetId="8" hidden="1">#REF!</definedName>
    <definedName name="Span3j" hidden="1">#REF!</definedName>
    <definedName name="Span3k" localSheetId="11" hidden="1">#REF!</definedName>
    <definedName name="Span3k" localSheetId="7" hidden="1">#REF!</definedName>
    <definedName name="Span3k" localSheetId="12" hidden="1">#REF!</definedName>
    <definedName name="Span3k" localSheetId="8" hidden="1">#REF!</definedName>
    <definedName name="Span3k" hidden="1">#REF!</definedName>
    <definedName name="Span3l" localSheetId="11" hidden="1">#REF!</definedName>
    <definedName name="Span3l" localSheetId="7" hidden="1">#REF!</definedName>
    <definedName name="Span3l" localSheetId="12" hidden="1">#REF!</definedName>
    <definedName name="Span3l" localSheetId="8" hidden="1">#REF!</definedName>
    <definedName name="Span3l" hidden="1">#REF!</definedName>
    <definedName name="Span3m" localSheetId="11" hidden="1">#REF!</definedName>
    <definedName name="Span3m" localSheetId="7" hidden="1">#REF!</definedName>
    <definedName name="Span3m" localSheetId="12" hidden="1">#REF!</definedName>
    <definedName name="Span3m" localSheetId="8" hidden="1">#REF!</definedName>
    <definedName name="Span3m" hidden="1">#REF!</definedName>
    <definedName name="Span3n" localSheetId="11" hidden="1">#REF!</definedName>
    <definedName name="Span3n" localSheetId="7" hidden="1">#REF!</definedName>
    <definedName name="Span3n" localSheetId="12" hidden="1">#REF!</definedName>
    <definedName name="Span3n" localSheetId="8" hidden="1">#REF!</definedName>
    <definedName name="Span3n" hidden="1">#REF!</definedName>
    <definedName name="Span3o" localSheetId="11" hidden="1">#REF!</definedName>
    <definedName name="Span3o" localSheetId="7" hidden="1">#REF!</definedName>
    <definedName name="Span3o" localSheetId="12" hidden="1">#REF!</definedName>
    <definedName name="Span3o" localSheetId="8" hidden="1">#REF!</definedName>
    <definedName name="Span3o" hidden="1">#REF!</definedName>
    <definedName name="Span3p" localSheetId="11" hidden="1">#REF!</definedName>
    <definedName name="Span3p" localSheetId="7" hidden="1">#REF!</definedName>
    <definedName name="Span3p" localSheetId="12" hidden="1">#REF!</definedName>
    <definedName name="Span3p" localSheetId="8" hidden="1">#REF!</definedName>
    <definedName name="Span3p" hidden="1">#REF!</definedName>
    <definedName name="Span4" localSheetId="11" hidden="1">#REF!</definedName>
    <definedName name="Span4" localSheetId="7" hidden="1">#REF!</definedName>
    <definedName name="Span4" localSheetId="12" hidden="1">#REF!</definedName>
    <definedName name="Span4" localSheetId="8" hidden="1">#REF!</definedName>
    <definedName name="Span4" hidden="1">#REF!</definedName>
    <definedName name="Span4b" localSheetId="11" hidden="1">#REF!</definedName>
    <definedName name="Span4b" localSheetId="7" hidden="1">#REF!</definedName>
    <definedName name="Span4b" localSheetId="12" hidden="1">#REF!</definedName>
    <definedName name="Span4b" localSheetId="8" hidden="1">#REF!</definedName>
    <definedName name="Span4b" hidden="1">#REF!</definedName>
    <definedName name="Span4c" localSheetId="11" hidden="1">#REF!</definedName>
    <definedName name="Span4c" localSheetId="7" hidden="1">#REF!</definedName>
    <definedName name="Span4c" localSheetId="12" hidden="1">#REF!</definedName>
    <definedName name="Span4c" localSheetId="8" hidden="1">#REF!</definedName>
    <definedName name="Span4c" hidden="1">#REF!</definedName>
    <definedName name="Span4d" localSheetId="11" hidden="1">#REF!</definedName>
    <definedName name="Span4d" localSheetId="7" hidden="1">#REF!</definedName>
    <definedName name="Span4d" localSheetId="12" hidden="1">#REF!</definedName>
    <definedName name="Span4d" localSheetId="8" hidden="1">#REF!</definedName>
    <definedName name="Span4d" hidden="1">#REF!</definedName>
    <definedName name="Span4f" localSheetId="11" hidden="1">#REF!</definedName>
    <definedName name="Span4f" localSheetId="7" hidden="1">#REF!</definedName>
    <definedName name="Span4f" localSheetId="12" hidden="1">#REF!</definedName>
    <definedName name="Span4f" localSheetId="8" hidden="1">#REF!</definedName>
    <definedName name="Span4f" hidden="1">#REF!</definedName>
    <definedName name="Span4g" localSheetId="11" hidden="1">#REF!</definedName>
    <definedName name="Span4g" localSheetId="7" hidden="1">#REF!</definedName>
    <definedName name="Span4g" localSheetId="12" hidden="1">#REF!</definedName>
    <definedName name="Span4g" localSheetId="8" hidden="1">#REF!</definedName>
    <definedName name="Span4g" hidden="1">#REF!</definedName>
    <definedName name="Span4h" localSheetId="11" hidden="1">#REF!</definedName>
    <definedName name="Span4h" localSheetId="7" hidden="1">#REF!</definedName>
    <definedName name="Span4h" localSheetId="12" hidden="1">#REF!</definedName>
    <definedName name="Span4h" localSheetId="8" hidden="1">#REF!</definedName>
    <definedName name="Span4h" hidden="1">#REF!</definedName>
    <definedName name="Span4i" localSheetId="11" hidden="1">#REF!</definedName>
    <definedName name="Span4i" localSheetId="7" hidden="1">#REF!</definedName>
    <definedName name="Span4i" localSheetId="12" hidden="1">#REF!</definedName>
    <definedName name="Span4i" localSheetId="8" hidden="1">#REF!</definedName>
    <definedName name="Span4i" hidden="1">#REF!</definedName>
    <definedName name="Span4j" localSheetId="11" hidden="1">#REF!</definedName>
    <definedName name="Span4j" localSheetId="7" hidden="1">#REF!</definedName>
    <definedName name="Span4j" localSheetId="12" hidden="1">#REF!</definedName>
    <definedName name="Span4j" localSheetId="8" hidden="1">#REF!</definedName>
    <definedName name="Span4j" hidden="1">#REF!</definedName>
    <definedName name="Span4k" localSheetId="11" hidden="1">#REF!</definedName>
    <definedName name="Span4k" localSheetId="7" hidden="1">#REF!</definedName>
    <definedName name="Span4k" localSheetId="12" hidden="1">#REF!</definedName>
    <definedName name="Span4k" localSheetId="8" hidden="1">#REF!</definedName>
    <definedName name="Span4k" hidden="1">#REF!</definedName>
    <definedName name="Span4l" localSheetId="11" hidden="1">#REF!</definedName>
    <definedName name="Span4l" localSheetId="7" hidden="1">#REF!</definedName>
    <definedName name="Span4l" localSheetId="12" hidden="1">#REF!</definedName>
    <definedName name="Span4l" localSheetId="8" hidden="1">#REF!</definedName>
    <definedName name="Span4l" hidden="1">#REF!</definedName>
    <definedName name="Span4m" localSheetId="11" hidden="1">#REF!</definedName>
    <definedName name="Span4m" localSheetId="7" hidden="1">#REF!</definedName>
    <definedName name="Span4m" localSheetId="12" hidden="1">#REF!</definedName>
    <definedName name="Span4m" localSheetId="8" hidden="1">#REF!</definedName>
    <definedName name="Span4m" hidden="1">#REF!</definedName>
    <definedName name="Span4n" localSheetId="11" hidden="1">#REF!</definedName>
    <definedName name="Span4n" localSheetId="7" hidden="1">#REF!</definedName>
    <definedName name="Span4n" localSheetId="12" hidden="1">#REF!</definedName>
    <definedName name="Span4n" localSheetId="8" hidden="1">#REF!</definedName>
    <definedName name="Span4n" hidden="1">#REF!</definedName>
    <definedName name="Span4o" localSheetId="11" hidden="1">#REF!</definedName>
    <definedName name="Span4o" localSheetId="7" hidden="1">#REF!</definedName>
    <definedName name="Span4o" localSheetId="12" hidden="1">#REF!</definedName>
    <definedName name="Span4o" localSheetId="8" hidden="1">#REF!</definedName>
    <definedName name="Span4o" hidden="1">#REF!</definedName>
    <definedName name="Span4p" localSheetId="11" hidden="1">#REF!</definedName>
    <definedName name="Span4p" localSheetId="7" hidden="1">#REF!</definedName>
    <definedName name="Span4p" localSheetId="12" hidden="1">#REF!</definedName>
    <definedName name="Span4p" localSheetId="8" hidden="1">#REF!</definedName>
    <definedName name="Span4p" hidden="1">#REF!</definedName>
    <definedName name="Span5" localSheetId="11" hidden="1">#REF!</definedName>
    <definedName name="Span5" localSheetId="7" hidden="1">#REF!</definedName>
    <definedName name="Span5" localSheetId="12" hidden="1">#REF!</definedName>
    <definedName name="Span5" localSheetId="8" hidden="1">#REF!</definedName>
    <definedName name="Span5" hidden="1">#REF!</definedName>
    <definedName name="Span5b" localSheetId="11" hidden="1">#REF!</definedName>
    <definedName name="Span5b" localSheetId="7" hidden="1">#REF!</definedName>
    <definedName name="Span5b" localSheetId="12" hidden="1">#REF!</definedName>
    <definedName name="Span5b" localSheetId="8" hidden="1">#REF!</definedName>
    <definedName name="Span5b" hidden="1">#REF!</definedName>
    <definedName name="Span5c" localSheetId="11" hidden="1">#REF!</definedName>
    <definedName name="Span5c" localSheetId="7" hidden="1">#REF!</definedName>
    <definedName name="Span5c" localSheetId="12" hidden="1">#REF!</definedName>
    <definedName name="Span5c" localSheetId="8" hidden="1">#REF!</definedName>
    <definedName name="Span5c" hidden="1">#REF!</definedName>
    <definedName name="Span5d" localSheetId="11" hidden="1">#REF!</definedName>
    <definedName name="Span5d" localSheetId="7" hidden="1">#REF!</definedName>
    <definedName name="Span5d" localSheetId="12" hidden="1">#REF!</definedName>
    <definedName name="Span5d" localSheetId="8" hidden="1">#REF!</definedName>
    <definedName name="Span5d" hidden="1">#REF!</definedName>
    <definedName name="Span5f" localSheetId="11" hidden="1">#REF!</definedName>
    <definedName name="Span5f" localSheetId="7" hidden="1">#REF!</definedName>
    <definedName name="Span5f" localSheetId="12" hidden="1">#REF!</definedName>
    <definedName name="Span5f" localSheetId="8" hidden="1">#REF!</definedName>
    <definedName name="Span5f" hidden="1">#REF!</definedName>
    <definedName name="Span5g" localSheetId="11" hidden="1">#REF!</definedName>
    <definedName name="Span5g" localSheetId="7" hidden="1">#REF!</definedName>
    <definedName name="Span5g" localSheetId="12" hidden="1">#REF!</definedName>
    <definedName name="Span5g" localSheetId="8" hidden="1">#REF!</definedName>
    <definedName name="Span5g" hidden="1">#REF!</definedName>
    <definedName name="Span5h" localSheetId="11" hidden="1">#REF!</definedName>
    <definedName name="Span5h" localSheetId="7" hidden="1">#REF!</definedName>
    <definedName name="Span5h" localSheetId="12" hidden="1">#REF!</definedName>
    <definedName name="Span5h" localSheetId="8" hidden="1">#REF!</definedName>
    <definedName name="Span5h" hidden="1">#REF!</definedName>
    <definedName name="Span5i" localSheetId="11" hidden="1">#REF!</definedName>
    <definedName name="Span5i" localSheetId="7" hidden="1">#REF!</definedName>
    <definedName name="Span5i" localSheetId="12" hidden="1">#REF!</definedName>
    <definedName name="Span5i" localSheetId="8" hidden="1">#REF!</definedName>
    <definedName name="Span5i" hidden="1">#REF!</definedName>
    <definedName name="Span5j" localSheetId="11" hidden="1">#REF!</definedName>
    <definedName name="Span5j" localSheetId="7" hidden="1">#REF!</definedName>
    <definedName name="Span5j" localSheetId="12" hidden="1">#REF!</definedName>
    <definedName name="Span5j" localSheetId="8" hidden="1">#REF!</definedName>
    <definedName name="Span5j" hidden="1">#REF!</definedName>
    <definedName name="Span5k" localSheetId="11" hidden="1">#REF!</definedName>
    <definedName name="Span5k" localSheetId="7" hidden="1">#REF!</definedName>
    <definedName name="Span5k" localSheetId="12" hidden="1">#REF!</definedName>
    <definedName name="Span5k" localSheetId="8" hidden="1">#REF!</definedName>
    <definedName name="Span5k" hidden="1">#REF!</definedName>
    <definedName name="Span5l" localSheetId="11" hidden="1">#REF!</definedName>
    <definedName name="Span5l" localSheetId="7" hidden="1">#REF!</definedName>
    <definedName name="Span5l" localSheetId="12" hidden="1">#REF!</definedName>
    <definedName name="Span5l" localSheetId="8" hidden="1">#REF!</definedName>
    <definedName name="Span5l" hidden="1">#REF!</definedName>
    <definedName name="Span5m" localSheetId="11" hidden="1">#REF!</definedName>
    <definedName name="Span5m" localSheetId="7" hidden="1">#REF!</definedName>
    <definedName name="Span5m" localSheetId="12" hidden="1">#REF!</definedName>
    <definedName name="Span5m" localSheetId="8" hidden="1">#REF!</definedName>
    <definedName name="Span5m" hidden="1">#REF!</definedName>
    <definedName name="Span5n" localSheetId="11" hidden="1">#REF!</definedName>
    <definedName name="Span5n" localSheetId="7" hidden="1">#REF!</definedName>
    <definedName name="Span5n" localSheetId="12" hidden="1">#REF!</definedName>
    <definedName name="Span5n" localSheetId="8" hidden="1">#REF!</definedName>
    <definedName name="Span5n" hidden="1">#REF!</definedName>
    <definedName name="Span5o" localSheetId="11" hidden="1">#REF!</definedName>
    <definedName name="Span5o" localSheetId="7" hidden="1">#REF!</definedName>
    <definedName name="Span5o" localSheetId="12" hidden="1">#REF!</definedName>
    <definedName name="Span5o" localSheetId="8" hidden="1">#REF!</definedName>
    <definedName name="Span5o" hidden="1">#REF!</definedName>
    <definedName name="Span5p" localSheetId="11" hidden="1">#REF!</definedName>
    <definedName name="Span5p" localSheetId="7" hidden="1">#REF!</definedName>
    <definedName name="Span5p" localSheetId="12" hidden="1">#REF!</definedName>
    <definedName name="Span5p" localSheetId="8" hidden="1">#REF!</definedName>
    <definedName name="Span5p" hidden="1">#REF!</definedName>
    <definedName name="Span6" localSheetId="11" hidden="1">#REF!</definedName>
    <definedName name="Span6" localSheetId="7" hidden="1">#REF!</definedName>
    <definedName name="Span6" localSheetId="12" hidden="1">#REF!</definedName>
    <definedName name="Span6" localSheetId="8" hidden="1">#REF!</definedName>
    <definedName name="Span6" hidden="1">#REF!</definedName>
    <definedName name="Span6b" localSheetId="11" hidden="1">#REF!</definedName>
    <definedName name="Span6b" localSheetId="7" hidden="1">#REF!</definedName>
    <definedName name="Span6b" localSheetId="12" hidden="1">#REF!</definedName>
    <definedName name="Span6b" localSheetId="8" hidden="1">#REF!</definedName>
    <definedName name="Span6b" hidden="1">#REF!</definedName>
    <definedName name="Span6c" localSheetId="11" hidden="1">#REF!</definedName>
    <definedName name="Span6c" localSheetId="7" hidden="1">#REF!</definedName>
    <definedName name="Span6c" localSheetId="12" hidden="1">#REF!</definedName>
    <definedName name="Span6c" localSheetId="8" hidden="1">#REF!</definedName>
    <definedName name="Span6c" hidden="1">#REF!</definedName>
    <definedName name="Span6d" localSheetId="11" hidden="1">#REF!</definedName>
    <definedName name="Span6d" localSheetId="7" hidden="1">#REF!</definedName>
    <definedName name="Span6d" localSheetId="12" hidden="1">#REF!</definedName>
    <definedName name="Span6d" localSheetId="8" hidden="1">#REF!</definedName>
    <definedName name="Span6d" hidden="1">#REF!</definedName>
    <definedName name="Span6f" localSheetId="11" hidden="1">#REF!</definedName>
    <definedName name="Span6f" localSheetId="7" hidden="1">#REF!</definedName>
    <definedName name="Span6f" localSheetId="12" hidden="1">#REF!</definedName>
    <definedName name="Span6f" localSheetId="8" hidden="1">#REF!</definedName>
    <definedName name="Span6f" hidden="1">#REF!</definedName>
    <definedName name="Span6g" localSheetId="11" hidden="1">#REF!</definedName>
    <definedName name="Span6g" localSheetId="7" hidden="1">#REF!</definedName>
    <definedName name="Span6g" localSheetId="12" hidden="1">#REF!</definedName>
    <definedName name="Span6g" localSheetId="8" hidden="1">#REF!</definedName>
    <definedName name="Span6g" hidden="1">#REF!</definedName>
    <definedName name="Span6h" localSheetId="11" hidden="1">#REF!</definedName>
    <definedName name="Span6h" localSheetId="7" hidden="1">#REF!</definedName>
    <definedName name="Span6h" localSheetId="12" hidden="1">#REF!</definedName>
    <definedName name="Span6h" localSheetId="8" hidden="1">#REF!</definedName>
    <definedName name="Span6h" hidden="1">#REF!</definedName>
    <definedName name="Span6i" localSheetId="11" hidden="1">#REF!</definedName>
    <definedName name="Span6i" localSheetId="7" hidden="1">#REF!</definedName>
    <definedName name="Span6i" localSheetId="12" hidden="1">#REF!</definedName>
    <definedName name="Span6i" localSheetId="8" hidden="1">#REF!</definedName>
    <definedName name="Span6i" hidden="1">#REF!</definedName>
    <definedName name="Span6j" localSheetId="11" hidden="1">#REF!</definedName>
    <definedName name="Span6j" localSheetId="7" hidden="1">#REF!</definedName>
    <definedName name="Span6j" localSheetId="12" hidden="1">#REF!</definedName>
    <definedName name="Span6j" localSheetId="8" hidden="1">#REF!</definedName>
    <definedName name="Span6j" hidden="1">#REF!</definedName>
    <definedName name="Span6k" localSheetId="11" hidden="1">#REF!</definedName>
    <definedName name="Span6k" localSheetId="7" hidden="1">#REF!</definedName>
    <definedName name="Span6k" localSheetId="12" hidden="1">#REF!</definedName>
    <definedName name="Span6k" localSheetId="8" hidden="1">#REF!</definedName>
    <definedName name="Span6k" hidden="1">#REF!</definedName>
    <definedName name="Span6l" localSheetId="11" hidden="1">#REF!</definedName>
    <definedName name="Span6l" localSheetId="7" hidden="1">#REF!</definedName>
    <definedName name="Span6l" localSheetId="12" hidden="1">#REF!</definedName>
    <definedName name="Span6l" localSheetId="8" hidden="1">#REF!</definedName>
    <definedName name="Span6l" hidden="1">#REF!</definedName>
    <definedName name="Span6m" localSheetId="11" hidden="1">#REF!</definedName>
    <definedName name="Span6m" localSheetId="7" hidden="1">#REF!</definedName>
    <definedName name="Span6m" localSheetId="12" hidden="1">#REF!</definedName>
    <definedName name="Span6m" localSheetId="8" hidden="1">#REF!</definedName>
    <definedName name="Span6m" hidden="1">#REF!</definedName>
    <definedName name="Span6n" localSheetId="11" hidden="1">#REF!</definedName>
    <definedName name="Span6n" localSheetId="7" hidden="1">#REF!</definedName>
    <definedName name="Span6n" localSheetId="12" hidden="1">#REF!</definedName>
    <definedName name="Span6n" localSheetId="8" hidden="1">#REF!</definedName>
    <definedName name="Span6n" hidden="1">#REF!</definedName>
    <definedName name="Span6o" localSheetId="11" hidden="1">#REF!</definedName>
    <definedName name="Span6o" localSheetId="7" hidden="1">#REF!</definedName>
    <definedName name="Span6o" localSheetId="12" hidden="1">#REF!</definedName>
    <definedName name="Span6o" localSheetId="8" hidden="1">#REF!</definedName>
    <definedName name="Span6o" hidden="1">#REF!</definedName>
    <definedName name="Span6p" localSheetId="11" hidden="1">#REF!</definedName>
    <definedName name="Span6p" localSheetId="7" hidden="1">#REF!</definedName>
    <definedName name="Span6p" localSheetId="12" hidden="1">#REF!</definedName>
    <definedName name="Span6p" localSheetId="8" hidden="1">#REF!</definedName>
    <definedName name="Span6p" hidden="1">#REF!</definedName>
    <definedName name="Span7" localSheetId="11" hidden="1">#REF!</definedName>
    <definedName name="Span7" localSheetId="7" hidden="1">#REF!</definedName>
    <definedName name="Span7" localSheetId="12" hidden="1">#REF!</definedName>
    <definedName name="Span7" localSheetId="8" hidden="1">#REF!</definedName>
    <definedName name="Span7" hidden="1">#REF!</definedName>
    <definedName name="Span7b" localSheetId="11" hidden="1">#REF!</definedName>
    <definedName name="Span7b" localSheetId="7" hidden="1">#REF!</definedName>
    <definedName name="Span7b" localSheetId="12" hidden="1">#REF!</definedName>
    <definedName name="Span7b" localSheetId="8" hidden="1">#REF!</definedName>
    <definedName name="Span7b" hidden="1">#REF!</definedName>
    <definedName name="Span7c" localSheetId="11" hidden="1">#REF!</definedName>
    <definedName name="Span7c" localSheetId="7" hidden="1">#REF!</definedName>
    <definedName name="Span7c" localSheetId="12" hidden="1">#REF!</definedName>
    <definedName name="Span7c" localSheetId="8" hidden="1">#REF!</definedName>
    <definedName name="Span7c" hidden="1">#REF!</definedName>
    <definedName name="Span7d" localSheetId="11" hidden="1">#REF!</definedName>
    <definedName name="Span7d" localSheetId="7" hidden="1">#REF!</definedName>
    <definedName name="Span7d" localSheetId="12" hidden="1">#REF!</definedName>
    <definedName name="Span7d" localSheetId="8" hidden="1">#REF!</definedName>
    <definedName name="Span7d" hidden="1">#REF!</definedName>
    <definedName name="Span7f" localSheetId="11" hidden="1">#REF!</definedName>
    <definedName name="Span7f" localSheetId="7" hidden="1">#REF!</definedName>
    <definedName name="Span7f" localSheetId="12" hidden="1">#REF!</definedName>
    <definedName name="Span7f" localSheetId="8" hidden="1">#REF!</definedName>
    <definedName name="Span7f" hidden="1">#REF!</definedName>
    <definedName name="Span7g" localSheetId="11" hidden="1">#REF!</definedName>
    <definedName name="Span7g" localSheetId="7" hidden="1">#REF!</definedName>
    <definedName name="Span7g" localSheetId="12" hidden="1">#REF!</definedName>
    <definedName name="Span7g" localSheetId="8" hidden="1">#REF!</definedName>
    <definedName name="Span7g" hidden="1">#REF!</definedName>
    <definedName name="Span7h" localSheetId="11" hidden="1">#REF!</definedName>
    <definedName name="Span7h" localSheetId="7" hidden="1">#REF!</definedName>
    <definedName name="Span7h" localSheetId="12" hidden="1">#REF!</definedName>
    <definedName name="Span7h" localSheetId="8" hidden="1">#REF!</definedName>
    <definedName name="Span7h" hidden="1">#REF!</definedName>
    <definedName name="Span7i" localSheetId="11" hidden="1">#REF!</definedName>
    <definedName name="Span7i" localSheetId="7" hidden="1">#REF!</definedName>
    <definedName name="Span7i" localSheetId="12" hidden="1">#REF!</definedName>
    <definedName name="Span7i" localSheetId="8" hidden="1">#REF!</definedName>
    <definedName name="Span7i" hidden="1">#REF!</definedName>
    <definedName name="Span7j" localSheetId="11" hidden="1">#REF!</definedName>
    <definedName name="Span7j" localSheetId="7" hidden="1">#REF!</definedName>
    <definedName name="Span7j" localSheetId="12" hidden="1">#REF!</definedName>
    <definedName name="Span7j" localSheetId="8" hidden="1">#REF!</definedName>
    <definedName name="Span7j" hidden="1">#REF!</definedName>
    <definedName name="Span7k" localSheetId="11" hidden="1">#REF!</definedName>
    <definedName name="Span7k" localSheetId="7" hidden="1">#REF!</definedName>
    <definedName name="Span7k" localSheetId="12" hidden="1">#REF!</definedName>
    <definedName name="Span7k" localSheetId="8" hidden="1">#REF!</definedName>
    <definedName name="Span7k" hidden="1">#REF!</definedName>
    <definedName name="Span7l" localSheetId="11" hidden="1">#REF!</definedName>
    <definedName name="Span7l" localSheetId="7" hidden="1">#REF!</definedName>
    <definedName name="Span7l" localSheetId="12" hidden="1">#REF!</definedName>
    <definedName name="Span7l" localSheetId="8" hidden="1">#REF!</definedName>
    <definedName name="Span7l" hidden="1">#REF!</definedName>
    <definedName name="Span7m" localSheetId="11" hidden="1">#REF!</definedName>
    <definedName name="Span7m" localSheetId="7" hidden="1">#REF!</definedName>
    <definedName name="Span7m" localSheetId="12" hidden="1">#REF!</definedName>
    <definedName name="Span7m" localSheetId="8" hidden="1">#REF!</definedName>
    <definedName name="Span7m" hidden="1">#REF!</definedName>
    <definedName name="Span7n" localSheetId="11" hidden="1">#REF!</definedName>
    <definedName name="Span7n" localSheetId="7" hidden="1">#REF!</definedName>
    <definedName name="Span7n" localSheetId="12" hidden="1">#REF!</definedName>
    <definedName name="Span7n" localSheetId="8" hidden="1">#REF!</definedName>
    <definedName name="Span7n" hidden="1">#REF!</definedName>
    <definedName name="Span7o" localSheetId="11" hidden="1">#REF!</definedName>
    <definedName name="Span7o" localSheetId="7" hidden="1">#REF!</definedName>
    <definedName name="Span7o" localSheetId="12" hidden="1">#REF!</definedName>
    <definedName name="Span7o" localSheetId="8" hidden="1">#REF!</definedName>
    <definedName name="Span7o" hidden="1">#REF!</definedName>
    <definedName name="Span7p" localSheetId="11" hidden="1">#REF!</definedName>
    <definedName name="Span7p" localSheetId="7" hidden="1">#REF!</definedName>
    <definedName name="Span7p" localSheetId="12" hidden="1">#REF!</definedName>
    <definedName name="Span7p" localSheetId="8" hidden="1">#REF!</definedName>
    <definedName name="Span7p" hidden="1">#REF!</definedName>
    <definedName name="Span8" localSheetId="11" hidden="1">#REF!</definedName>
    <definedName name="Span8" localSheetId="7" hidden="1">#REF!</definedName>
    <definedName name="Span8" localSheetId="12" hidden="1">#REF!</definedName>
    <definedName name="Span8" localSheetId="8" hidden="1">#REF!</definedName>
    <definedName name="Span8" hidden="1">#REF!</definedName>
    <definedName name="Span8b" localSheetId="11" hidden="1">#REF!</definedName>
    <definedName name="Span8b" localSheetId="7" hidden="1">#REF!</definedName>
    <definedName name="Span8b" localSheetId="12" hidden="1">#REF!</definedName>
    <definedName name="Span8b" localSheetId="8" hidden="1">#REF!</definedName>
    <definedName name="Span8b" hidden="1">#REF!</definedName>
    <definedName name="Span8c" localSheetId="11" hidden="1">#REF!</definedName>
    <definedName name="Span8c" localSheetId="7" hidden="1">#REF!</definedName>
    <definedName name="Span8c" localSheetId="12" hidden="1">#REF!</definedName>
    <definedName name="Span8c" localSheetId="8" hidden="1">#REF!</definedName>
    <definedName name="Span8c" hidden="1">#REF!</definedName>
    <definedName name="Span8d" localSheetId="11" hidden="1">#REF!</definedName>
    <definedName name="Span8d" localSheetId="7" hidden="1">#REF!</definedName>
    <definedName name="Span8d" localSheetId="12" hidden="1">#REF!</definedName>
    <definedName name="Span8d" localSheetId="8" hidden="1">#REF!</definedName>
    <definedName name="Span8d" hidden="1">#REF!</definedName>
    <definedName name="Span8f" localSheetId="11" hidden="1">#REF!</definedName>
    <definedName name="Span8f" localSheetId="7" hidden="1">#REF!</definedName>
    <definedName name="Span8f" localSheetId="12" hidden="1">#REF!</definedName>
    <definedName name="Span8f" localSheetId="8" hidden="1">#REF!</definedName>
    <definedName name="Span8f" hidden="1">#REF!</definedName>
    <definedName name="Span8g" localSheetId="11" hidden="1">#REF!</definedName>
    <definedName name="Span8g" localSheetId="7" hidden="1">#REF!</definedName>
    <definedName name="Span8g" localSheetId="12" hidden="1">#REF!</definedName>
    <definedName name="Span8g" localSheetId="8" hidden="1">#REF!</definedName>
    <definedName name="Span8g" hidden="1">#REF!</definedName>
    <definedName name="Span8h" localSheetId="11" hidden="1">#REF!</definedName>
    <definedName name="Span8h" localSheetId="7" hidden="1">#REF!</definedName>
    <definedName name="Span8h" localSheetId="12" hidden="1">#REF!</definedName>
    <definedName name="Span8h" localSheetId="8" hidden="1">#REF!</definedName>
    <definedName name="Span8h" hidden="1">#REF!</definedName>
    <definedName name="Span8i" localSheetId="11" hidden="1">#REF!</definedName>
    <definedName name="Span8i" localSheetId="7" hidden="1">#REF!</definedName>
    <definedName name="Span8i" localSheetId="12" hidden="1">#REF!</definedName>
    <definedName name="Span8i" localSheetId="8" hidden="1">#REF!</definedName>
    <definedName name="Span8i" hidden="1">#REF!</definedName>
    <definedName name="Span8j" localSheetId="11" hidden="1">#REF!</definedName>
    <definedName name="Span8j" localSheetId="7" hidden="1">#REF!</definedName>
    <definedName name="Span8j" localSheetId="12" hidden="1">#REF!</definedName>
    <definedName name="Span8j" localSheetId="8" hidden="1">#REF!</definedName>
    <definedName name="Span8j" hidden="1">#REF!</definedName>
    <definedName name="Span8k" localSheetId="11" hidden="1">#REF!</definedName>
    <definedName name="Span8k" localSheetId="7" hidden="1">#REF!</definedName>
    <definedName name="Span8k" localSheetId="12" hidden="1">#REF!</definedName>
    <definedName name="Span8k" localSheetId="8" hidden="1">#REF!</definedName>
    <definedName name="Span8k" hidden="1">#REF!</definedName>
    <definedName name="Span8l" localSheetId="11" hidden="1">#REF!</definedName>
    <definedName name="Span8l" localSheetId="7" hidden="1">#REF!</definedName>
    <definedName name="Span8l" localSheetId="12" hidden="1">#REF!</definedName>
    <definedName name="Span8l" localSheetId="8" hidden="1">#REF!</definedName>
    <definedName name="Span8l" hidden="1">#REF!</definedName>
    <definedName name="Span8m" localSheetId="11" hidden="1">#REF!</definedName>
    <definedName name="Span8m" localSheetId="7" hidden="1">#REF!</definedName>
    <definedName name="Span8m" localSheetId="12" hidden="1">#REF!</definedName>
    <definedName name="Span8m" localSheetId="8" hidden="1">#REF!</definedName>
    <definedName name="Span8m" hidden="1">#REF!</definedName>
    <definedName name="Span8n" localSheetId="11" hidden="1">#REF!</definedName>
    <definedName name="Span8n" localSheetId="7" hidden="1">#REF!</definedName>
    <definedName name="Span8n" localSheetId="12" hidden="1">#REF!</definedName>
    <definedName name="Span8n" localSheetId="8" hidden="1">#REF!</definedName>
    <definedName name="Span8n" hidden="1">#REF!</definedName>
    <definedName name="Span8o" localSheetId="11" hidden="1">#REF!</definedName>
    <definedName name="Span8o" localSheetId="7" hidden="1">#REF!</definedName>
    <definedName name="Span8o" localSheetId="12" hidden="1">#REF!</definedName>
    <definedName name="Span8o" localSheetId="8" hidden="1">#REF!</definedName>
    <definedName name="Span8o" hidden="1">#REF!</definedName>
    <definedName name="Span8p" localSheetId="11" hidden="1">#REF!</definedName>
    <definedName name="Span8p" localSheetId="7" hidden="1">#REF!</definedName>
    <definedName name="Span8p" localSheetId="12" hidden="1">#REF!</definedName>
    <definedName name="Span8p" localSheetId="8" hidden="1">#REF!</definedName>
    <definedName name="Span8p" hidden="1">#REF!</definedName>
    <definedName name="Span9" localSheetId="11" hidden="1">#REF!</definedName>
    <definedName name="Span9" localSheetId="7" hidden="1">#REF!</definedName>
    <definedName name="Span9" localSheetId="12" hidden="1">#REF!</definedName>
    <definedName name="Span9" localSheetId="8" hidden="1">#REF!</definedName>
    <definedName name="Span9" hidden="1">#REF!</definedName>
    <definedName name="Span9b" localSheetId="11" hidden="1">#REF!</definedName>
    <definedName name="Span9b" localSheetId="7" hidden="1">#REF!</definedName>
    <definedName name="Span9b" localSheetId="12" hidden="1">#REF!</definedName>
    <definedName name="Span9b" localSheetId="8" hidden="1">#REF!</definedName>
    <definedName name="Span9b" hidden="1">#REF!</definedName>
    <definedName name="Span9c" localSheetId="11" hidden="1">#REF!</definedName>
    <definedName name="Span9c" localSheetId="7" hidden="1">#REF!</definedName>
    <definedName name="Span9c" localSheetId="12" hidden="1">#REF!</definedName>
    <definedName name="Span9c" localSheetId="8" hidden="1">#REF!</definedName>
    <definedName name="Span9c" hidden="1">#REF!</definedName>
    <definedName name="Span9d" localSheetId="11" hidden="1">#REF!</definedName>
    <definedName name="Span9d" localSheetId="7" hidden="1">#REF!</definedName>
    <definedName name="Span9d" localSheetId="12" hidden="1">#REF!</definedName>
    <definedName name="Span9d" localSheetId="8" hidden="1">#REF!</definedName>
    <definedName name="Span9d" hidden="1">#REF!</definedName>
    <definedName name="Span9f" localSheetId="11" hidden="1">#REF!</definedName>
    <definedName name="Span9f" localSheetId="7" hidden="1">#REF!</definedName>
    <definedName name="Span9f" localSheetId="12" hidden="1">#REF!</definedName>
    <definedName name="Span9f" localSheetId="8" hidden="1">#REF!</definedName>
    <definedName name="Span9f" hidden="1">#REF!</definedName>
    <definedName name="Span9g" localSheetId="11" hidden="1">#REF!</definedName>
    <definedName name="Span9g" localSheetId="7" hidden="1">#REF!</definedName>
    <definedName name="Span9g" localSheetId="12" hidden="1">#REF!</definedName>
    <definedName name="Span9g" localSheetId="8" hidden="1">#REF!</definedName>
    <definedName name="Span9g" hidden="1">#REF!</definedName>
    <definedName name="Span9h" localSheetId="11" hidden="1">#REF!</definedName>
    <definedName name="Span9h" localSheetId="7" hidden="1">#REF!</definedName>
    <definedName name="Span9h" localSheetId="12" hidden="1">#REF!</definedName>
    <definedName name="Span9h" localSheetId="8" hidden="1">#REF!</definedName>
    <definedName name="Span9h" hidden="1">#REF!</definedName>
    <definedName name="Span9i" localSheetId="11" hidden="1">#REF!</definedName>
    <definedName name="Span9i" localSheetId="7" hidden="1">#REF!</definedName>
    <definedName name="Span9i" localSheetId="12" hidden="1">#REF!</definedName>
    <definedName name="Span9i" localSheetId="8" hidden="1">#REF!</definedName>
    <definedName name="Span9i" hidden="1">#REF!</definedName>
    <definedName name="Span9j" localSheetId="11" hidden="1">#REF!</definedName>
    <definedName name="Span9j" localSheetId="7" hidden="1">#REF!</definedName>
    <definedName name="Span9j" localSheetId="12" hidden="1">#REF!</definedName>
    <definedName name="Span9j" localSheetId="8" hidden="1">#REF!</definedName>
    <definedName name="Span9j" hidden="1">#REF!</definedName>
    <definedName name="Span9k" localSheetId="11" hidden="1">#REF!</definedName>
    <definedName name="Span9k" localSheetId="7" hidden="1">#REF!</definedName>
    <definedName name="Span9k" localSheetId="12" hidden="1">#REF!</definedName>
    <definedName name="Span9k" localSheetId="8" hidden="1">#REF!</definedName>
    <definedName name="Span9k" hidden="1">#REF!</definedName>
    <definedName name="Span9l" localSheetId="11" hidden="1">#REF!</definedName>
    <definedName name="Span9l" localSheetId="7" hidden="1">#REF!</definedName>
    <definedName name="Span9l" localSheetId="12" hidden="1">#REF!</definedName>
    <definedName name="Span9l" localSheetId="8" hidden="1">#REF!</definedName>
    <definedName name="Span9l" hidden="1">#REF!</definedName>
    <definedName name="Span9m" localSheetId="11" hidden="1">#REF!</definedName>
    <definedName name="Span9m" localSheetId="7" hidden="1">#REF!</definedName>
    <definedName name="Span9m" localSheetId="12" hidden="1">#REF!</definedName>
    <definedName name="Span9m" localSheetId="8" hidden="1">#REF!</definedName>
    <definedName name="Span9m" hidden="1">#REF!</definedName>
    <definedName name="Span9n" localSheetId="11" hidden="1">#REF!</definedName>
    <definedName name="Span9n" localSheetId="7" hidden="1">#REF!</definedName>
    <definedName name="Span9n" localSheetId="12" hidden="1">#REF!</definedName>
    <definedName name="Span9n" localSheetId="8" hidden="1">#REF!</definedName>
    <definedName name="Span9n" hidden="1">#REF!</definedName>
    <definedName name="Span9o" localSheetId="11" hidden="1">#REF!</definedName>
    <definedName name="Span9o" localSheetId="7" hidden="1">#REF!</definedName>
    <definedName name="Span9o" localSheetId="12" hidden="1">#REF!</definedName>
    <definedName name="Span9o" localSheetId="8" hidden="1">#REF!</definedName>
    <definedName name="Span9o" hidden="1">#REF!</definedName>
    <definedName name="Span9p" localSheetId="11" hidden="1">#REF!</definedName>
    <definedName name="Span9p" localSheetId="7" hidden="1">#REF!</definedName>
    <definedName name="Span9p" localSheetId="12" hidden="1">#REF!</definedName>
    <definedName name="Span9p" localSheetId="8" hidden="1">#REF!</definedName>
    <definedName name="Span9p" hidden="1">#REF!</definedName>
    <definedName name="Spana" localSheetId="11" hidden="1">#REF!</definedName>
    <definedName name="Spana" localSheetId="7" hidden="1">#REF!</definedName>
    <definedName name="Spana" localSheetId="12" hidden="1">#REF!</definedName>
    <definedName name="Spana" localSheetId="8" hidden="1">#REF!</definedName>
    <definedName name="Spana" hidden="1">#REF!</definedName>
    <definedName name="Spanb" localSheetId="11" hidden="1">#REF!</definedName>
    <definedName name="Spanb" localSheetId="7" hidden="1">#REF!</definedName>
    <definedName name="Spanb" localSheetId="12" hidden="1">#REF!</definedName>
    <definedName name="Spanb" localSheetId="8" hidden="1">#REF!</definedName>
    <definedName name="Spanb" hidden="1">#REF!</definedName>
    <definedName name="Spanc" localSheetId="11" hidden="1">#REF!</definedName>
    <definedName name="Spanc" localSheetId="7" hidden="1">#REF!</definedName>
    <definedName name="Spanc" localSheetId="12" hidden="1">#REF!</definedName>
    <definedName name="Spanc" localSheetId="8" hidden="1">#REF!</definedName>
    <definedName name="Spanc" hidden="1">#REF!</definedName>
    <definedName name="Spand" localSheetId="11" hidden="1">#REF!</definedName>
    <definedName name="Spand" localSheetId="7" hidden="1">#REF!</definedName>
    <definedName name="Spand" localSheetId="12" hidden="1">#REF!</definedName>
    <definedName name="Spand" localSheetId="8" hidden="1">#REF!</definedName>
    <definedName name="Spand" hidden="1">#REF!</definedName>
    <definedName name="Spane" localSheetId="11" hidden="1">#REF!</definedName>
    <definedName name="Spane" localSheetId="7" hidden="1">#REF!</definedName>
    <definedName name="Spane" localSheetId="12" hidden="1">#REF!</definedName>
    <definedName name="Spane" localSheetId="8" hidden="1">#REF!</definedName>
    <definedName name="Spane" hidden="1">#REF!</definedName>
    <definedName name="Spanf" localSheetId="11" hidden="1">#REF!</definedName>
    <definedName name="Spanf" localSheetId="7" hidden="1">#REF!</definedName>
    <definedName name="Spanf" localSheetId="12" hidden="1">#REF!</definedName>
    <definedName name="Spanf" localSheetId="8" hidden="1">#REF!</definedName>
    <definedName name="Spanf" hidden="1">#REF!</definedName>
    <definedName name="Spang" localSheetId="11" hidden="1">#REF!</definedName>
    <definedName name="Spang" localSheetId="7" hidden="1">#REF!</definedName>
    <definedName name="Spang" localSheetId="12" hidden="1">#REF!</definedName>
    <definedName name="Spang" localSheetId="8" hidden="1">#REF!</definedName>
    <definedName name="Spang" hidden="1">#REF!</definedName>
    <definedName name="Spanh" localSheetId="11" hidden="1">#REF!</definedName>
    <definedName name="Spanh" localSheetId="7" hidden="1">#REF!</definedName>
    <definedName name="Spanh" localSheetId="12" hidden="1">#REF!</definedName>
    <definedName name="Spanh" localSheetId="8" hidden="1">#REF!</definedName>
    <definedName name="Spanh" hidden="1">#REF!</definedName>
    <definedName name="Spani" localSheetId="11" hidden="1">#REF!</definedName>
    <definedName name="Spani" localSheetId="7" hidden="1">#REF!</definedName>
    <definedName name="Spani" localSheetId="12" hidden="1">#REF!</definedName>
    <definedName name="Spani" localSheetId="8" hidden="1">#REF!</definedName>
    <definedName name="Spani" hidden="1">#REF!</definedName>
    <definedName name="Spanj" localSheetId="11" hidden="1">#REF!</definedName>
    <definedName name="Spanj" localSheetId="7" hidden="1">#REF!</definedName>
    <definedName name="Spanj" localSheetId="12" hidden="1">#REF!</definedName>
    <definedName name="Spanj" localSheetId="8" hidden="1">#REF!</definedName>
    <definedName name="Spanj" hidden="1">#REF!</definedName>
    <definedName name="Spank" localSheetId="11" hidden="1">#REF!</definedName>
    <definedName name="Spank" localSheetId="7" hidden="1">#REF!</definedName>
    <definedName name="Spank" localSheetId="12" hidden="1">#REF!</definedName>
    <definedName name="Spank" localSheetId="8" hidden="1">#REF!</definedName>
    <definedName name="Spank" hidden="1">#REF!</definedName>
    <definedName name="SPWS_WBID">"AA7044A5-18B2-439A-AE69-1E118EA7021A"</definedName>
    <definedName name="sqfeet">'[34]225 Sparks lease'!$E$9</definedName>
    <definedName name="sqfeet1">'[34]225 Sparks lease'!$E$61</definedName>
    <definedName name="sss">#N/A</definedName>
    <definedName name="ST_Debt_Commercial_Paper_Outstanding">#REF!</definedName>
    <definedName name="ST_Debt_Commercial_Paper_Total_Cost">#REF!</definedName>
    <definedName name="Staking" localSheetId="11" hidden="1">#REF!</definedName>
    <definedName name="Staking" localSheetId="7" hidden="1">#REF!</definedName>
    <definedName name="Staking" localSheetId="12" hidden="1">#REF!</definedName>
    <definedName name="Staking" localSheetId="8" hidden="1">#REF!</definedName>
    <definedName name="Staking" hidden="1">#REF!</definedName>
    <definedName name="START">#REF!</definedName>
    <definedName name="Start_Date" localSheetId="11">#REF!</definedName>
    <definedName name="Start_Date" localSheetId="7">#REF!</definedName>
    <definedName name="Start_Date" localSheetId="9">#REF!</definedName>
    <definedName name="Start_Date" localSheetId="13">#REF!</definedName>
    <definedName name="Start_Date" localSheetId="12">#REF!</definedName>
    <definedName name="Start_Date" localSheetId="8">#REF!</definedName>
    <definedName name="Start_Date">#REF!</definedName>
    <definedName name="StartingPoint" localSheetId="11" hidden="1">#REF!</definedName>
    <definedName name="StartingPoint" localSheetId="7" hidden="1">#REF!</definedName>
    <definedName name="StartingPoint" localSheetId="12" hidden="1">#REF!</definedName>
    <definedName name="StartingPoint" localSheetId="8" hidden="1">#REF!</definedName>
    <definedName name="StartingPoint" hidden="1">#REF!</definedName>
    <definedName name="StartYear">IF(AND(MONTH([42]Summary!$P$26)=12,DAY([42]Summary!$P$26)=31),YEAR([42]Summary!$P$26)+1,YEAR([42]Summary!$P$26))</definedName>
    <definedName name="State_Amort_Tx_Ref_Pymnt">#REF!</definedName>
    <definedName name="State_Book_Income_Before">#REF!</definedName>
    <definedName name="State_Income_Reconciliation">#REF!</definedName>
    <definedName name="State_Income_Taxes">#REF!</definedName>
    <definedName name="State_Interest_Exp">#REF!</definedName>
    <definedName name="State_ITC_Earned">#REF!</definedName>
    <definedName name="State_ITC_Net">#REF!</definedName>
    <definedName name="State_Michigan_Apportionment">#REF!</definedName>
    <definedName name="State_Net_Tax_Adj">#REF!</definedName>
    <definedName name="State_Surtax_Exemption">#REF!</definedName>
    <definedName name="State_Unemp_Comp">#REF!</definedName>
    <definedName name="StDev1" localSheetId="11">#REF!</definedName>
    <definedName name="StDev1" localSheetId="7">#REF!</definedName>
    <definedName name="StDev1" localSheetId="12">#REF!</definedName>
    <definedName name="StDev1" localSheetId="8">#REF!</definedName>
    <definedName name="StDev1">#REF!</definedName>
    <definedName name="StDev2" localSheetId="11">#REF!</definedName>
    <definedName name="StDev2" localSheetId="7">#REF!</definedName>
    <definedName name="StDev2" localSheetId="12">#REF!</definedName>
    <definedName name="StDev2" localSheetId="8">#REF!</definedName>
    <definedName name="StDev2">#REF!</definedName>
    <definedName name="Storage">#REF!</definedName>
    <definedName name="strAccount" localSheetId="11">#REF!</definedName>
    <definedName name="strAccount" localSheetId="7">#REF!</definedName>
    <definedName name="strAccount" localSheetId="9">#REF!</definedName>
    <definedName name="strAccount" localSheetId="13">#REF!</definedName>
    <definedName name="strAccount" localSheetId="12">#REF!</definedName>
    <definedName name="strAccount" localSheetId="8">#REF!</definedName>
    <definedName name="strAccount">#REF!</definedName>
    <definedName name="SubCons" localSheetId="11" hidden="1">#REF!</definedName>
    <definedName name="SubCons" localSheetId="7" hidden="1">#REF!</definedName>
    <definedName name="SubCons" localSheetId="12" hidden="1">#REF!</definedName>
    <definedName name="SubCons" localSheetId="8" hidden="1">#REF!</definedName>
    <definedName name="SubCons" hidden="1">#REF!</definedName>
    <definedName name="subncpdem">'[75]Allocation Factors data'!#REF!</definedName>
    <definedName name="Summary_Page1" localSheetId="11">#REF!</definedName>
    <definedName name="Summary_Page1" localSheetId="7">#REF!</definedName>
    <definedName name="Summary_Page1" localSheetId="12">#REF!</definedName>
    <definedName name="Summary_Page1" localSheetId="8">#REF!</definedName>
    <definedName name="Summary_Page1">#REF!</definedName>
    <definedName name="Summary_Page2" localSheetId="11">#REF!</definedName>
    <definedName name="Summary_Page2" localSheetId="7">#REF!</definedName>
    <definedName name="Summary_Page2" localSheetId="12">#REF!</definedName>
    <definedName name="Summary_Page2" localSheetId="8">#REF!</definedName>
    <definedName name="Summary_Page2">#REF!</definedName>
    <definedName name="SV_AUTO_CONN_CATALOG" hidden="1">"F:\ACCOUNTING\SHANDIZ 2010-2011\SHANDIZ 2007-2008.SAJ"</definedName>
    <definedName name="SV_AUTO_CONN_SERVER" hidden="1">""</definedName>
    <definedName name="SV_DBTYPE">"118"</definedName>
    <definedName name="SV_ENCPT_AUTO_CONN_PASSWORD" hidden="1">"083096084083070071100100113117114118"</definedName>
    <definedName name="SV_ENCPT_AUTO_CONN_USER" hidden="1">"095094088070084080102111112121"</definedName>
    <definedName name="SV_ENCPT_LOGON_PWD" hidden="1">"078104085088070"</definedName>
    <definedName name="SV_ENCPT_LOGON_USER" hidden="1">"095094088070084080102111112121"</definedName>
    <definedName name="SV_REPORT_CODE">"SA10MySQL-AR01-2-1"</definedName>
    <definedName name="SV_REPORT_ID">"28"</definedName>
    <definedName name="SV_REPORT_NAME">"Sales Analysis (2-1)"</definedName>
    <definedName name="SV_REPOSCODE">""</definedName>
    <definedName name="SV_SOLUTION_ID">"33"</definedName>
    <definedName name="SV_TENANT_CODE">"SHANDIZ NATURAL FOODS"</definedName>
    <definedName name="swhtbr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T1lines" localSheetId="11" hidden="1">#REF!</definedName>
    <definedName name="T1lines" localSheetId="7" hidden="1">#REF!</definedName>
    <definedName name="T1lines" localSheetId="12" hidden="1">#REF!</definedName>
    <definedName name="T1lines" localSheetId="8" hidden="1">#REF!</definedName>
    <definedName name="T1lines" hidden="1">#REF!</definedName>
    <definedName name="Table1PStoreDescription" hidden="1">'[97]Table 1P Partner Returns'!$D$1659</definedName>
    <definedName name="TableName">"Dummy"</definedName>
    <definedName name="targetIRR">'[20]1.Inputs'!$H$38</definedName>
    <definedName name="Tax">'[47]1.Inputs'!$C$46</definedName>
    <definedName name="Tax_rate">'[98]WACC (5)'!$E$22</definedName>
    <definedName name="tax1yr">'[47]1.Inputs'!$C$22</definedName>
    <definedName name="TaxDepSchedule">[52]Depreciation!$B$4:$F$24</definedName>
    <definedName name="taxlastyr">'[47]1.Inputs'!$C$23</definedName>
    <definedName name="taxrate">'[99]LBO - summary returns page'!$S$21</definedName>
    <definedName name="Tcable1" localSheetId="11" hidden="1">#REF!</definedName>
    <definedName name="Tcable1" localSheetId="7" hidden="1">#REF!</definedName>
    <definedName name="Tcable1" localSheetId="12" hidden="1">#REF!</definedName>
    <definedName name="Tcable1" localSheetId="8" hidden="1">#REF!</definedName>
    <definedName name="Tcable1" hidden="1">#REF!</definedName>
    <definedName name="Tcable10" localSheetId="11" hidden="1">#REF!</definedName>
    <definedName name="Tcable10" localSheetId="7" hidden="1">#REF!</definedName>
    <definedName name="Tcable10" localSheetId="12" hidden="1">#REF!</definedName>
    <definedName name="Tcable10" localSheetId="8" hidden="1">#REF!</definedName>
    <definedName name="Tcable10" hidden="1">#REF!</definedName>
    <definedName name="Tcable4" localSheetId="11" hidden="1">#REF!</definedName>
    <definedName name="Tcable4" localSheetId="7" hidden="1">#REF!</definedName>
    <definedName name="Tcable4" localSheetId="12" hidden="1">#REF!</definedName>
    <definedName name="Tcable4" localSheetId="8" hidden="1">#REF!</definedName>
    <definedName name="Tcable4" hidden="1">#REF!</definedName>
    <definedName name="Tcable5" localSheetId="11" hidden="1">#REF!</definedName>
    <definedName name="Tcable5" localSheetId="7" hidden="1">#REF!</definedName>
    <definedName name="Tcable5" localSheetId="12" hidden="1">#REF!</definedName>
    <definedName name="Tcable5" localSheetId="8" hidden="1">#REF!</definedName>
    <definedName name="Tcable5" hidden="1">#REF!</definedName>
    <definedName name="Tcable7" localSheetId="11" hidden="1">#REF!</definedName>
    <definedName name="Tcable7" localSheetId="7" hidden="1">#REF!</definedName>
    <definedName name="Tcable7" localSheetId="12" hidden="1">#REF!</definedName>
    <definedName name="Tcable7" localSheetId="8" hidden="1">#REF!</definedName>
    <definedName name="Tcable7" hidden="1">#REF!</definedName>
    <definedName name="telemetry" localSheetId="11" hidden="1">#REF!</definedName>
    <definedName name="telemetry" localSheetId="7" hidden="1">#REF!</definedName>
    <definedName name="telemetry" localSheetId="12" hidden="1">#REF!</definedName>
    <definedName name="telemetry" localSheetId="8" hidden="1">#REF!</definedName>
    <definedName name="telemetry" hidden="1">#REF!</definedName>
    <definedName name="TEMP" localSheetId="11">#REF!</definedName>
    <definedName name="TEMP" localSheetId="7">#REF!</definedName>
    <definedName name="TEMP" localSheetId="12">#REF!</definedName>
    <definedName name="TEMP" localSheetId="8">#REF!</definedName>
    <definedName name="TEMP">#REF!</definedName>
    <definedName name="Temp_Area" localSheetId="11">#REF!</definedName>
    <definedName name="Temp_Area" localSheetId="7">#REF!</definedName>
    <definedName name="Temp_Area" localSheetId="12">#REF!</definedName>
    <definedName name="Temp_Area" localSheetId="8">#REF!</definedName>
    <definedName name="Temp_Area">#REF!</definedName>
    <definedName name="Template.Build.End">41948.6259739931</definedName>
    <definedName name="Template.Build.Start">41948.6259466088</definedName>
    <definedName name="Template.LastSaveTime">""</definedName>
    <definedName name="Template.LastSaveUser">""</definedName>
    <definedName name="Template.Name">"APCoMthStList"</definedName>
    <definedName name="Template.SaveAll">"false"</definedName>
    <definedName name="TERR1">[100]TERR1!$A$7:$IV$88</definedName>
    <definedName name="TERR2">[100]TERR2!$A$7:$IV$88</definedName>
    <definedName name="TERR3">[100]TERR3!$A$7:$IV$88</definedName>
    <definedName name="TERR4">[100]TERR4!$A$7:$IV$88</definedName>
    <definedName name="TERR5">[100]TERR5!$A$7:$IV$88</definedName>
    <definedName name="TERR6">[100]TERR6!$A$7:$IV$88</definedName>
    <definedName name="TERR7">[100]TERR7!$A$7:$IV$88</definedName>
    <definedName name="TERR8">[100]TERR8!$A$7:$IV$88</definedName>
    <definedName name="TERR9">[100]TERR9!$A$7:$IV$88</definedName>
    <definedName name="TERRB">[100]TERRB!$A$7:$IV$88</definedName>
    <definedName name="TERRB2">[100]TERRB2!$A$7:$IV$88</definedName>
    <definedName name="TEST1" localSheetId="11">#REF!</definedName>
    <definedName name="TEST1" localSheetId="7">#REF!</definedName>
    <definedName name="TEST1" localSheetId="12">#REF!</definedName>
    <definedName name="TEST1" localSheetId="8">#REF!</definedName>
    <definedName name="TEST1">#REF!</definedName>
    <definedName name="TestCount">[26]TESTcount!$A$1:$R$52</definedName>
    <definedName name="TESTHKEY" localSheetId="11">#REF!</definedName>
    <definedName name="TESTHKEY" localSheetId="7">#REF!</definedName>
    <definedName name="TESTHKEY" localSheetId="12">#REF!</definedName>
    <definedName name="TESTHKEY" localSheetId="8">#REF!</definedName>
    <definedName name="TESTHKEY">#REF!</definedName>
    <definedName name="TESTKEYS" localSheetId="11">#REF!</definedName>
    <definedName name="TESTKEYS" localSheetId="7">#REF!</definedName>
    <definedName name="TESTKEYS" localSheetId="12">#REF!</definedName>
    <definedName name="TESTKEYS" localSheetId="8">#REF!</definedName>
    <definedName name="TESTKEYS">#REF!</definedName>
    <definedName name="TestLetter">#N/A</definedName>
    <definedName name="TESTVKEY" localSheetId="11">#REF!</definedName>
    <definedName name="TESTVKEY" localSheetId="7">#REF!</definedName>
    <definedName name="TESTVKEY" localSheetId="12">#REF!</definedName>
    <definedName name="TESTVKEY" localSheetId="8">#REF!</definedName>
    <definedName name="TESTVKEY">#REF!</definedName>
    <definedName name="tewt">[101]Inputs!$A$6:$A$54</definedName>
    <definedName name="TFM" localSheetId="11" hidden="1">#REF!</definedName>
    <definedName name="TFM" localSheetId="7" hidden="1">#REF!</definedName>
    <definedName name="TFM" localSheetId="12" hidden="1">#REF!</definedName>
    <definedName name="TFM" localSheetId="8" hidden="1">#REF!</definedName>
    <definedName name="TFM" hidden="1">#REF!</definedName>
    <definedName name="thousand">[77]A_AsmpBook!$H$68</definedName>
    <definedName name="Thru_March92" localSheetId="11">#REF!,#REF!,#REF!,#REF!</definedName>
    <definedName name="Thru_March92" localSheetId="7">#REF!,#REF!,#REF!,#REF!</definedName>
    <definedName name="Thru_March92" localSheetId="12">#REF!,#REF!,#REF!,#REF!</definedName>
    <definedName name="Thru_March92" localSheetId="8">#REF!,#REF!,#REF!,#REF!</definedName>
    <definedName name="Thru_March92">#REF!,#REF!,#REF!,#REF!</definedName>
    <definedName name="Ticker">" "</definedName>
    <definedName name="tittle" localSheetId="11" hidden="1">#REF!</definedName>
    <definedName name="tittle" localSheetId="7" hidden="1">#REF!</definedName>
    <definedName name="tittle" localSheetId="12" hidden="1">#REF!</definedName>
    <definedName name="tittle" localSheetId="8" hidden="1">#REF!</definedName>
    <definedName name="tittle" hidden="1">#REF!</definedName>
    <definedName name="tmes" localSheetId="11">#REF!</definedName>
    <definedName name="tmes" localSheetId="7">#REF!</definedName>
    <definedName name="tmes" localSheetId="12">#REF!</definedName>
    <definedName name="tmes" localSheetId="8">#REF!</definedName>
    <definedName name="tmes">#REF!</definedName>
    <definedName name="TOC" localSheetId="11">#REF!</definedName>
    <definedName name="TOC" localSheetId="7">#REF!</definedName>
    <definedName name="TOC" localSheetId="9">#REF!</definedName>
    <definedName name="TOC" localSheetId="13">#REF!</definedName>
    <definedName name="TOC" localSheetId="12">#REF!</definedName>
    <definedName name="TOC" localSheetId="8">#REF!</definedName>
    <definedName name="TOC">#REF!</definedName>
    <definedName name="tom">#N/A</definedName>
    <definedName name="TOT">'[102]ANM Energy'!$L$41</definedName>
    <definedName name="TOT_SCH08" localSheetId="11">#REF!</definedName>
    <definedName name="TOT_SCH08" localSheetId="7">#REF!</definedName>
    <definedName name="TOT_SCH08" localSheetId="9">#REF!</definedName>
    <definedName name="TOT_SCH08" localSheetId="13">#REF!</definedName>
    <definedName name="TOT_SCH08" localSheetId="12">#REF!</definedName>
    <definedName name="TOT_SCH08" localSheetId="8">#REF!</definedName>
    <definedName name="TOT_SCH08">#REF!</definedName>
    <definedName name="TOT_SCH27" localSheetId="11">#REF!</definedName>
    <definedName name="TOT_SCH27" localSheetId="7">#REF!</definedName>
    <definedName name="TOT_SCH27" localSheetId="9">#REF!</definedName>
    <definedName name="TOT_SCH27" localSheetId="13">#REF!</definedName>
    <definedName name="TOT_SCH27" localSheetId="12">#REF!</definedName>
    <definedName name="TOT_SCH27" localSheetId="8">#REF!</definedName>
    <definedName name="TOT_SCH27">#REF!</definedName>
    <definedName name="TOT_SCH29" localSheetId="11">#REF!</definedName>
    <definedName name="TOT_SCH29" localSheetId="7">#REF!</definedName>
    <definedName name="TOT_SCH29" localSheetId="9">#REF!</definedName>
    <definedName name="TOT_SCH29" localSheetId="13">#REF!</definedName>
    <definedName name="TOT_SCH29" localSheetId="12">#REF!</definedName>
    <definedName name="TOT_SCH29" localSheetId="8">#REF!</definedName>
    <definedName name="TOT_SCH29">#REF!</definedName>
    <definedName name="TOT_SCH30" localSheetId="11">#REF!</definedName>
    <definedName name="TOT_SCH30" localSheetId="7">#REF!</definedName>
    <definedName name="TOT_SCH30" localSheetId="9">#REF!</definedName>
    <definedName name="TOT_SCH30" localSheetId="13">#REF!</definedName>
    <definedName name="TOT_SCH30" localSheetId="12">#REF!</definedName>
    <definedName name="TOT_SCH30" localSheetId="8">#REF!</definedName>
    <definedName name="TOT_SCH30">#REF!</definedName>
    <definedName name="TOT_SCH31" localSheetId="11">#REF!</definedName>
    <definedName name="TOT_SCH31" localSheetId="7">#REF!</definedName>
    <definedName name="TOT_SCH31" localSheetId="9">#REF!</definedName>
    <definedName name="TOT_SCH31" localSheetId="13">#REF!</definedName>
    <definedName name="TOT_SCH31" localSheetId="12">#REF!</definedName>
    <definedName name="TOT_SCH31" localSheetId="8">#REF!</definedName>
    <definedName name="TOT_SCH31">#REF!</definedName>
    <definedName name="TOT_SCH32" localSheetId="11">#REF!</definedName>
    <definedName name="TOT_SCH32" localSheetId="7">#REF!</definedName>
    <definedName name="TOT_SCH32" localSheetId="9">#REF!</definedName>
    <definedName name="TOT_SCH32" localSheetId="13">#REF!</definedName>
    <definedName name="TOT_SCH32" localSheetId="12">#REF!</definedName>
    <definedName name="TOT_SCH32" localSheetId="8">#REF!</definedName>
    <definedName name="TOT_SCH32">#REF!</definedName>
    <definedName name="TOT_SCH33" localSheetId="11">#REF!</definedName>
    <definedName name="TOT_SCH33" localSheetId="7">#REF!</definedName>
    <definedName name="TOT_SCH33" localSheetId="9">#REF!</definedName>
    <definedName name="TOT_SCH33" localSheetId="13">#REF!</definedName>
    <definedName name="TOT_SCH33" localSheetId="12">#REF!</definedName>
    <definedName name="TOT_SCH33" localSheetId="8">#REF!</definedName>
    <definedName name="TOT_SCH33">#REF!</definedName>
    <definedName name="TOTAL">[100]TOTAL!$A$7:$IV$88</definedName>
    <definedName name="Total_Assets">[41]Input_Sheet!#REF!</definedName>
    <definedName name="Total_Liabilities">#REF!</definedName>
    <definedName name="Total_Revenue">#REF!</definedName>
    <definedName name="TotalAvail" localSheetId="11">#REF!</definedName>
    <definedName name="TotalAvail" localSheetId="7">#REF!</definedName>
    <definedName name="TotalAvail" localSheetId="9">#REF!</definedName>
    <definedName name="TotalAvail" localSheetId="13">#REF!</definedName>
    <definedName name="TotalAvail" localSheetId="12">#REF!</definedName>
    <definedName name="TotalAvail" localSheetId="8">#REF!</definedName>
    <definedName name="TotalAvail">#REF!</definedName>
    <definedName name="totalcom" localSheetId="11">#REF!</definedName>
    <definedName name="totalcom" localSheetId="7">#REF!</definedName>
    <definedName name="totalcom" localSheetId="12">#REF!</definedName>
    <definedName name="totalcom" localSheetId="8">#REF!</definedName>
    <definedName name="totalcom">#REF!</definedName>
    <definedName name="totalcom1" localSheetId="11">#REF!</definedName>
    <definedName name="totalcom1" localSheetId="7">#REF!</definedName>
    <definedName name="totalcom1" localSheetId="12">#REF!</definedName>
    <definedName name="totalcom1" localSheetId="8">#REF!</definedName>
    <definedName name="totalcom1">#REF!</definedName>
    <definedName name="totalpreferred" localSheetId="11">#REF!</definedName>
    <definedName name="totalpreferred" localSheetId="7">#REF!</definedName>
    <definedName name="totalpreferred" localSheetId="12">#REF!</definedName>
    <definedName name="totalpreferred" localSheetId="8">#REF!</definedName>
    <definedName name="totalpreferred">#REF!</definedName>
    <definedName name="totalpreferred1" localSheetId="11">#REF!</definedName>
    <definedName name="totalpreferred1" localSheetId="7">#REF!</definedName>
    <definedName name="totalpreferred1" localSheetId="12">#REF!</definedName>
    <definedName name="totalpreferred1" localSheetId="8">#REF!</definedName>
    <definedName name="totalpreferred1">#REF!</definedName>
    <definedName name="tpar">[85]TablaConver!$A$4:$AA$44</definedName>
    <definedName name="TPres" localSheetId="11">#REF!</definedName>
    <definedName name="TPres" localSheetId="7">#REF!</definedName>
    <definedName name="TPres" localSheetId="12">#REF!</definedName>
    <definedName name="TPres" localSheetId="8">#REF!</definedName>
    <definedName name="TPres">#REF!</definedName>
    <definedName name="TQc" localSheetId="11" hidden="1">#REF!</definedName>
    <definedName name="TQc" localSheetId="7" hidden="1">#REF!</definedName>
    <definedName name="TQc" localSheetId="12" hidden="1">#REF!</definedName>
    <definedName name="TQc" localSheetId="8" hidden="1">#REF!</definedName>
    <definedName name="TQc" hidden="1">#REF!</definedName>
    <definedName name="TQl" localSheetId="11" hidden="1">#REF!</definedName>
    <definedName name="TQl" localSheetId="7" hidden="1">#REF!</definedName>
    <definedName name="TQl" localSheetId="12" hidden="1">#REF!</definedName>
    <definedName name="TQl" localSheetId="8" hidden="1">#REF!</definedName>
    <definedName name="TQl" hidden="1">#REF!</definedName>
    <definedName name="TR1_Active">[77]D_InputSum!$D$5</definedName>
    <definedName name="TR1_AmortPMT">[77]D_InputSum!$K$33:$P$33</definedName>
    <definedName name="TR1_AmortStart">[77]D_InputSum!$K$32:$P$32</definedName>
    <definedName name="TR1_Amrt_Copy">[77]D_Calcs!$K$54:$BH$54</definedName>
    <definedName name="TR1_Amrt_Paste">[77]D_Calcs!$K$55:$BH$55</definedName>
    <definedName name="TR1_Bal">[77]D_InputSum!$J$28:$P$28</definedName>
    <definedName name="TR1_Buffer">[77]D_InputSum!$K$19:$P$19</definedName>
    <definedName name="TR1_FinalMaturity">[77]D_InputSum!$J$9</definedName>
    <definedName name="TR1_Floating">[77]D_InputSum!$K$15:$P$15</definedName>
    <definedName name="TR1_InitialBal">[77]D_InputSum!$K$28</definedName>
    <definedName name="TR1_InterestRate">[77]D_InputSum!$J$21:$P$21</definedName>
    <definedName name="TR1_IntFreq">[77]D_InputSum!$D$11</definedName>
    <definedName name="TR1_IsAmort">[77]D_InputSum!$D$10</definedName>
    <definedName name="TR1_IssCost">[77]D_InputSum!$J$24:$P$24</definedName>
    <definedName name="TR1_Issuance">[77]D_InputSum!$J$8</definedName>
    <definedName name="TR1_Maturity">[77]D_InputSum!$J$8:$P$8</definedName>
    <definedName name="TR1_PrinIncrDecr">[77]D_InputSum!$K$29:$P$29</definedName>
    <definedName name="TR1_RefiName">[77]D_InputSum!$J$7:$P$7</definedName>
    <definedName name="TR1_Sculpt">[77]D_InputSum!$D$15</definedName>
    <definedName name="TR1_Sens">[77]D_InputSum!$K$20:$P$20</definedName>
    <definedName name="TR1_Spread">[77]D_InputSum!$K$18:$P$18</definedName>
    <definedName name="TR1_TermRow">[77]D_InputSum!$K$12:$P$12</definedName>
    <definedName name="TR2_Active">[77]D_InputSum!$D$35</definedName>
    <definedName name="TR2_AmortPMT">[77]D_InputSum!$K$63:$P$63</definedName>
    <definedName name="TR2_AmortStart">[77]D_InputSum!$K$62:$P$62</definedName>
    <definedName name="TR2_Amrt_Copy">[77]D_Calcs!$K$106:$BH$106</definedName>
    <definedName name="TR2_Amrt_Paste">[77]D_Calcs!$K$107:$BH$107</definedName>
    <definedName name="TR2_Bal">[77]D_InputSum!$J$58:$P$58</definedName>
    <definedName name="TR2_Buffer">[77]D_InputSum!$K$48:$P$48</definedName>
    <definedName name="TR2_FinalMaturity">[77]D_InputSum!$J$38</definedName>
    <definedName name="TR2_Floating">[77]D_InputSum!$K$44:$P$44</definedName>
    <definedName name="TR2_InitialBal">[77]D_InputSum!$K$58</definedName>
    <definedName name="TR2_InterestRate">[77]D_InputSum!$J$50:$P$50</definedName>
    <definedName name="TR2_IntFreq">[77]D_InputSum!$D$41</definedName>
    <definedName name="TR2_IsAmort">[77]D_InputSum!$D$40</definedName>
    <definedName name="TR2_IssCost">[77]D_InputSum!$J$53:$P$53</definedName>
    <definedName name="TR2_Issuance">[77]D_InputSum!$J$37</definedName>
    <definedName name="TR2_Maturity">[77]D_InputSum!$J$37:$P$37</definedName>
    <definedName name="TR2_PrinIncrDecr">[77]D_InputSum!$K$59:$P$59</definedName>
    <definedName name="TR2_RefiName">[77]D_InputSum!$J$36:$K$36</definedName>
    <definedName name="TR2_Sculpt">[77]D_InputSum!$D$45</definedName>
    <definedName name="TR2_Sens">[77]D_InputSum!$K$49:$P$49</definedName>
    <definedName name="TR2_Spread">[77]D_InputSum!$K$47:$P$47</definedName>
    <definedName name="TR2_TermRow">[77]D_InputSum!$K$41:$P$41</definedName>
    <definedName name="TR3_Active">[77]D_InputSum!$D$65</definedName>
    <definedName name="TR3_AmortPMT">[77]D_InputSum!$K$93:$P$93</definedName>
    <definedName name="TR3_AmortStart">[77]D_InputSum!$K$92:$P$92</definedName>
    <definedName name="TR3_Amrt_Copy">[77]D_Calcs!$K$157:$BH$157</definedName>
    <definedName name="TR3_Amrt_Paste">[77]D_Calcs!$K$158:$BH$158</definedName>
    <definedName name="TR3_Bal">[77]D_InputSum!$J$88:$P$88</definedName>
    <definedName name="TR3_Buffer">[77]D_InputSum!$K$78:$P$78</definedName>
    <definedName name="TR3_FinalMaturity">[77]D_InputSum!$J$68</definedName>
    <definedName name="TR3_Floating">[77]D_InputSum!$K$74:$P$74</definedName>
    <definedName name="TR3_InitialBal">[77]D_InputSum!$K$88</definedName>
    <definedName name="TR3_InterestRate">[77]D_InputSum!$J$80:$P$80</definedName>
    <definedName name="TR3_IntFreq">[77]D_InputSum!$D$71</definedName>
    <definedName name="TR3_IsAmort">[77]D_InputSum!$D$70</definedName>
    <definedName name="TR3_IssCost">[77]D_InputSum!$J$83:$P$83</definedName>
    <definedName name="TR3_Issuance">[77]D_InputSum!$J$67</definedName>
    <definedName name="TR3_Maturity">[77]D_InputSum!$J$67:$P$67</definedName>
    <definedName name="TR3_PrinIncrDecr">[77]D_InputSum!$K$89:$P$89</definedName>
    <definedName name="TR3_RefiName">[77]D_InputSum!$J$66:$P$66</definedName>
    <definedName name="TR3_Sculpt">[77]D_InputSum!$D$77</definedName>
    <definedName name="TR3_Sens">[77]D_InputSum!$K$79:$P$79</definedName>
    <definedName name="TR3_Spread">[77]D_InputSum!$K$77:$P$77</definedName>
    <definedName name="TR3_TermRow">[77]D_InputSum!$K$71:$P$71</definedName>
    <definedName name="trans" localSheetId="11" hidden="1">#REF!</definedName>
    <definedName name="trans" localSheetId="7" hidden="1">#REF!</definedName>
    <definedName name="trans" localSheetId="12" hidden="1">#REF!</definedName>
    <definedName name="trans" localSheetId="8" hidden="1">#REF!</definedName>
    <definedName name="trans" hidden="1">#REF!</definedName>
    <definedName name="Transmission">#REF!</definedName>
    <definedName name="Transp" localSheetId="11" hidden="1">#REF!</definedName>
    <definedName name="Transp" localSheetId="7" hidden="1">#REF!</definedName>
    <definedName name="Transp" localSheetId="12" hidden="1">#REF!</definedName>
    <definedName name="Transp" localSheetId="8" hidden="1">#REF!</definedName>
    <definedName name="Transp" hidden="1">#REF!</definedName>
    <definedName name="TReal" localSheetId="11">[36]CPR!#REF!</definedName>
    <definedName name="TReal" localSheetId="7">[36]CPR!#REF!</definedName>
    <definedName name="TReal" localSheetId="12">[36]CPR!#REF!</definedName>
    <definedName name="TReal" localSheetId="8">[36]CPR!#REF!</definedName>
    <definedName name="TReal">[36]CPR!#REF!</definedName>
    <definedName name="Trench11" localSheetId="11" hidden="1">#REF!</definedName>
    <definedName name="Trench11" localSheetId="7" hidden="1">#REF!</definedName>
    <definedName name="Trench11" localSheetId="12" hidden="1">#REF!</definedName>
    <definedName name="Trench11" localSheetId="8" hidden="1">#REF!</definedName>
    <definedName name="Trench11" hidden="1">#REF!</definedName>
    <definedName name="Trench110" localSheetId="11" hidden="1">#REF!</definedName>
    <definedName name="Trench110" localSheetId="7" hidden="1">#REF!</definedName>
    <definedName name="Trench110" localSheetId="12" hidden="1">#REF!</definedName>
    <definedName name="Trench110" localSheetId="8" hidden="1">#REF!</definedName>
    <definedName name="Trench110" hidden="1">#REF!</definedName>
    <definedName name="Trench111" localSheetId="11" hidden="1">#REF!</definedName>
    <definedName name="Trench111" localSheetId="7" hidden="1">#REF!</definedName>
    <definedName name="Trench111" localSheetId="12" hidden="1">#REF!</definedName>
    <definedName name="Trench111" localSheetId="8" hidden="1">#REF!</definedName>
    <definedName name="Trench111" hidden="1">#REF!</definedName>
    <definedName name="Trench12" localSheetId="11" hidden="1">#REF!</definedName>
    <definedName name="Trench12" localSheetId="7" hidden="1">#REF!</definedName>
    <definedName name="Trench12" localSheetId="12" hidden="1">#REF!</definedName>
    <definedName name="Trench12" localSheetId="8" hidden="1">#REF!</definedName>
    <definedName name="Trench12" hidden="1">#REF!</definedName>
    <definedName name="Trench13" localSheetId="11" hidden="1">#REF!</definedName>
    <definedName name="Trench13" localSheetId="7" hidden="1">#REF!</definedName>
    <definedName name="Trench13" localSheetId="12" hidden="1">#REF!</definedName>
    <definedName name="Trench13" localSheetId="8" hidden="1">#REF!</definedName>
    <definedName name="Trench13" hidden="1">#REF!</definedName>
    <definedName name="Trench14" localSheetId="11" hidden="1">#REF!</definedName>
    <definedName name="Trench14" localSheetId="7" hidden="1">#REF!</definedName>
    <definedName name="Trench14" localSheetId="12" hidden="1">#REF!</definedName>
    <definedName name="Trench14" localSheetId="8" hidden="1">#REF!</definedName>
    <definedName name="Trench14" hidden="1">#REF!</definedName>
    <definedName name="Trench15" localSheetId="11" hidden="1">#REF!</definedName>
    <definedName name="Trench15" localSheetId="7" hidden="1">#REF!</definedName>
    <definedName name="Trench15" localSheetId="12" hidden="1">#REF!</definedName>
    <definedName name="Trench15" localSheetId="8" hidden="1">#REF!</definedName>
    <definedName name="Trench15" hidden="1">#REF!</definedName>
    <definedName name="Trench16" localSheetId="11" hidden="1">#REF!</definedName>
    <definedName name="Trench16" localSheetId="7" hidden="1">#REF!</definedName>
    <definedName name="Trench16" localSheetId="12" hidden="1">#REF!</definedName>
    <definedName name="Trench16" localSheetId="8" hidden="1">#REF!</definedName>
    <definedName name="Trench16" hidden="1">#REF!</definedName>
    <definedName name="Trench17" localSheetId="11" hidden="1">#REF!</definedName>
    <definedName name="Trench17" localSheetId="7" hidden="1">#REF!</definedName>
    <definedName name="Trench17" localSheetId="12" hidden="1">#REF!</definedName>
    <definedName name="Trench17" localSheetId="8" hidden="1">#REF!</definedName>
    <definedName name="Trench17" hidden="1">#REF!</definedName>
    <definedName name="Trench18" localSheetId="11" hidden="1">#REF!</definedName>
    <definedName name="Trench18" localSheetId="7" hidden="1">#REF!</definedName>
    <definedName name="Trench18" localSheetId="12" hidden="1">#REF!</definedName>
    <definedName name="Trench18" localSheetId="8" hidden="1">#REF!</definedName>
    <definedName name="Trench18" hidden="1">#REF!</definedName>
    <definedName name="Trench19" localSheetId="11" hidden="1">#REF!</definedName>
    <definedName name="Trench19" localSheetId="7" hidden="1">#REF!</definedName>
    <definedName name="Trench19" localSheetId="12" hidden="1">#REF!</definedName>
    <definedName name="Trench19" localSheetId="8" hidden="1">#REF!</definedName>
    <definedName name="Trench19" hidden="1">#REF!</definedName>
    <definedName name="Trench21" localSheetId="11" hidden="1">#REF!</definedName>
    <definedName name="Trench21" localSheetId="7" hidden="1">#REF!</definedName>
    <definedName name="Trench21" localSheetId="12" hidden="1">#REF!</definedName>
    <definedName name="Trench21" localSheetId="8" hidden="1">#REF!</definedName>
    <definedName name="Trench21" hidden="1">#REF!</definedName>
    <definedName name="Trench210" localSheetId="11" hidden="1">#REF!</definedName>
    <definedName name="Trench210" localSheetId="7" hidden="1">#REF!</definedName>
    <definedName name="Trench210" localSheetId="12" hidden="1">#REF!</definedName>
    <definedName name="Trench210" localSheetId="8" hidden="1">#REF!</definedName>
    <definedName name="Trench210" hidden="1">#REF!</definedName>
    <definedName name="Trench211" localSheetId="11" hidden="1">#REF!</definedName>
    <definedName name="Trench211" localSheetId="7" hidden="1">#REF!</definedName>
    <definedName name="Trench211" localSheetId="12" hidden="1">#REF!</definedName>
    <definedName name="Trench211" localSheetId="8" hidden="1">#REF!</definedName>
    <definedName name="Trench211" hidden="1">#REF!</definedName>
    <definedName name="Trench22" localSheetId="11" hidden="1">#REF!</definedName>
    <definedName name="Trench22" localSheetId="7" hidden="1">#REF!</definedName>
    <definedName name="Trench22" localSheetId="12" hidden="1">#REF!</definedName>
    <definedName name="Trench22" localSheetId="8" hidden="1">#REF!</definedName>
    <definedName name="Trench22" hidden="1">#REF!</definedName>
    <definedName name="Trench23" localSheetId="11" hidden="1">#REF!</definedName>
    <definedName name="Trench23" localSheetId="7" hidden="1">#REF!</definedName>
    <definedName name="Trench23" localSheetId="12" hidden="1">#REF!</definedName>
    <definedName name="Trench23" localSheetId="8" hidden="1">#REF!</definedName>
    <definedName name="Trench23" hidden="1">#REF!</definedName>
    <definedName name="Trench24" localSheetId="11" hidden="1">#REF!</definedName>
    <definedName name="Trench24" localSheetId="7" hidden="1">#REF!</definedName>
    <definedName name="Trench24" localSheetId="12" hidden="1">#REF!</definedName>
    <definedName name="Trench24" localSheetId="8" hidden="1">#REF!</definedName>
    <definedName name="Trench24" hidden="1">#REF!</definedName>
    <definedName name="Trench25" localSheetId="11" hidden="1">#REF!</definedName>
    <definedName name="Trench25" localSheetId="7" hidden="1">#REF!</definedName>
    <definedName name="Trench25" localSheetId="12" hidden="1">#REF!</definedName>
    <definedName name="Trench25" localSheetId="8" hidden="1">#REF!</definedName>
    <definedName name="Trench25" hidden="1">#REF!</definedName>
    <definedName name="Trench26" localSheetId="11" hidden="1">#REF!</definedName>
    <definedName name="Trench26" localSheetId="7" hidden="1">#REF!</definedName>
    <definedName name="Trench26" localSheetId="12" hidden="1">#REF!</definedName>
    <definedName name="Trench26" localSheetId="8" hidden="1">#REF!</definedName>
    <definedName name="Trench26" hidden="1">#REF!</definedName>
    <definedName name="Trench27" localSheetId="11" hidden="1">#REF!</definedName>
    <definedName name="Trench27" localSheetId="7" hidden="1">#REF!</definedName>
    <definedName name="Trench27" localSheetId="12" hidden="1">#REF!</definedName>
    <definedName name="Trench27" localSheetId="8" hidden="1">#REF!</definedName>
    <definedName name="Trench27" hidden="1">#REF!</definedName>
    <definedName name="Trench28" localSheetId="11" hidden="1">#REF!</definedName>
    <definedName name="Trench28" localSheetId="7" hidden="1">#REF!</definedName>
    <definedName name="Trench28" localSheetId="12" hidden="1">#REF!</definedName>
    <definedName name="Trench28" localSheetId="8" hidden="1">#REF!</definedName>
    <definedName name="Trench28" hidden="1">#REF!</definedName>
    <definedName name="Trench29" localSheetId="11" hidden="1">#REF!</definedName>
    <definedName name="Trench29" localSheetId="7" hidden="1">#REF!</definedName>
    <definedName name="Trench29" localSheetId="12" hidden="1">#REF!</definedName>
    <definedName name="Trench29" localSheetId="8" hidden="1">#REF!</definedName>
    <definedName name="Trench29" hidden="1">#REF!</definedName>
    <definedName name="Trench31" localSheetId="11" hidden="1">#REF!</definedName>
    <definedName name="Trench31" localSheetId="7" hidden="1">#REF!</definedName>
    <definedName name="Trench31" localSheetId="12" hidden="1">#REF!</definedName>
    <definedName name="Trench31" localSheetId="8" hidden="1">#REF!</definedName>
    <definedName name="Trench31" hidden="1">#REF!</definedName>
    <definedName name="Trench310" localSheetId="11" hidden="1">#REF!</definedName>
    <definedName name="Trench310" localSheetId="7" hidden="1">#REF!</definedName>
    <definedName name="Trench310" localSheetId="12" hidden="1">#REF!</definedName>
    <definedName name="Trench310" localSheetId="8" hidden="1">#REF!</definedName>
    <definedName name="Trench310" hidden="1">#REF!</definedName>
    <definedName name="Trench311" localSheetId="11" hidden="1">#REF!</definedName>
    <definedName name="Trench311" localSheetId="7" hidden="1">#REF!</definedName>
    <definedName name="Trench311" localSheetId="12" hidden="1">#REF!</definedName>
    <definedName name="Trench311" localSheetId="8" hidden="1">#REF!</definedName>
    <definedName name="Trench311" hidden="1">#REF!</definedName>
    <definedName name="Trench32" localSheetId="11" hidden="1">#REF!</definedName>
    <definedName name="Trench32" localSheetId="7" hidden="1">#REF!</definedName>
    <definedName name="Trench32" localSheetId="12" hidden="1">#REF!</definedName>
    <definedName name="Trench32" localSheetId="8" hidden="1">#REF!</definedName>
    <definedName name="Trench32" hidden="1">#REF!</definedName>
    <definedName name="Trench33" localSheetId="11" hidden="1">#REF!</definedName>
    <definedName name="Trench33" localSheetId="7" hidden="1">#REF!</definedName>
    <definedName name="Trench33" localSheetId="12" hidden="1">#REF!</definedName>
    <definedName name="Trench33" localSheetId="8" hidden="1">#REF!</definedName>
    <definedName name="Trench33" hidden="1">#REF!</definedName>
    <definedName name="Trench34" localSheetId="11" hidden="1">#REF!</definedName>
    <definedName name="Trench34" localSheetId="7" hidden="1">#REF!</definedName>
    <definedName name="Trench34" localSheetId="12" hidden="1">#REF!</definedName>
    <definedName name="Trench34" localSheetId="8" hidden="1">#REF!</definedName>
    <definedName name="Trench34" hidden="1">#REF!</definedName>
    <definedName name="Trench35" localSheetId="11" hidden="1">#REF!</definedName>
    <definedName name="Trench35" localSheetId="7" hidden="1">#REF!</definedName>
    <definedName name="Trench35" localSheetId="12" hidden="1">#REF!</definedName>
    <definedName name="Trench35" localSheetId="8" hidden="1">#REF!</definedName>
    <definedName name="Trench35" hidden="1">#REF!</definedName>
    <definedName name="Trench36" localSheetId="11" hidden="1">#REF!</definedName>
    <definedName name="Trench36" localSheetId="7" hidden="1">#REF!</definedName>
    <definedName name="Trench36" localSheetId="12" hidden="1">#REF!</definedName>
    <definedName name="Trench36" localSheetId="8" hidden="1">#REF!</definedName>
    <definedName name="Trench36" hidden="1">#REF!</definedName>
    <definedName name="Trench37" localSheetId="11" hidden="1">#REF!</definedName>
    <definedName name="Trench37" localSheetId="7" hidden="1">#REF!</definedName>
    <definedName name="Trench37" localSheetId="12" hidden="1">#REF!</definedName>
    <definedName name="Trench37" localSheetId="8" hidden="1">#REF!</definedName>
    <definedName name="Trench37" hidden="1">#REF!</definedName>
    <definedName name="Trench38" localSheetId="11" hidden="1">#REF!</definedName>
    <definedName name="Trench38" localSheetId="7" hidden="1">#REF!</definedName>
    <definedName name="Trench38" localSheetId="12" hidden="1">#REF!</definedName>
    <definedName name="Trench38" localSheetId="8" hidden="1">#REF!</definedName>
    <definedName name="Trench38" hidden="1">#REF!</definedName>
    <definedName name="Trench39" localSheetId="11" hidden="1">#REF!</definedName>
    <definedName name="Trench39" localSheetId="7" hidden="1">#REF!</definedName>
    <definedName name="Trench39" localSheetId="12" hidden="1">#REF!</definedName>
    <definedName name="Trench39" localSheetId="8" hidden="1">#REF!</definedName>
    <definedName name="Trench39" hidden="1">#REF!</definedName>
    <definedName name="TrenchA1" localSheetId="11" hidden="1">#REF!</definedName>
    <definedName name="TrenchA1" localSheetId="7" hidden="1">#REF!</definedName>
    <definedName name="TrenchA1" localSheetId="12" hidden="1">#REF!</definedName>
    <definedName name="TrenchA1" localSheetId="8" hidden="1">#REF!</definedName>
    <definedName name="TrenchA1" hidden="1">#REF!</definedName>
    <definedName name="TrenchA10" localSheetId="11" hidden="1">#REF!</definedName>
    <definedName name="TrenchA10" localSheetId="7" hidden="1">#REF!</definedName>
    <definedName name="TrenchA10" localSheetId="12" hidden="1">#REF!</definedName>
    <definedName name="TrenchA10" localSheetId="8" hidden="1">#REF!</definedName>
    <definedName name="TrenchA10" hidden="1">#REF!</definedName>
    <definedName name="TrenchA11" localSheetId="11" hidden="1">#REF!</definedName>
    <definedName name="TrenchA11" localSheetId="7" hidden="1">#REF!</definedName>
    <definedName name="TrenchA11" localSheetId="12" hidden="1">#REF!</definedName>
    <definedName name="TrenchA11" localSheetId="8" hidden="1">#REF!</definedName>
    <definedName name="TrenchA11" hidden="1">#REF!</definedName>
    <definedName name="TrenchA2" localSheetId="11" hidden="1">#REF!</definedName>
    <definedName name="TrenchA2" localSheetId="7" hidden="1">#REF!</definedName>
    <definedName name="TrenchA2" localSheetId="12" hidden="1">#REF!</definedName>
    <definedName name="TrenchA2" localSheetId="8" hidden="1">#REF!</definedName>
    <definedName name="TrenchA2" hidden="1">#REF!</definedName>
    <definedName name="TrenchA3" localSheetId="11" hidden="1">#REF!</definedName>
    <definedName name="TrenchA3" localSheetId="7" hidden="1">#REF!</definedName>
    <definedName name="TrenchA3" localSheetId="12" hidden="1">#REF!</definedName>
    <definedName name="TrenchA3" localSheetId="8" hidden="1">#REF!</definedName>
    <definedName name="TrenchA3" hidden="1">#REF!</definedName>
    <definedName name="TrenchA4" localSheetId="11" hidden="1">#REF!</definedName>
    <definedName name="TrenchA4" localSheetId="7" hidden="1">#REF!</definedName>
    <definedName name="TrenchA4" localSheetId="12" hidden="1">#REF!</definedName>
    <definedName name="TrenchA4" localSheetId="8" hidden="1">#REF!</definedName>
    <definedName name="TrenchA4" hidden="1">#REF!</definedName>
    <definedName name="TrenchA5" localSheetId="11" hidden="1">#REF!</definedName>
    <definedName name="TrenchA5" localSheetId="7" hidden="1">#REF!</definedName>
    <definedName name="TrenchA5" localSheetId="12" hidden="1">#REF!</definedName>
    <definedName name="TrenchA5" localSheetId="8" hidden="1">#REF!</definedName>
    <definedName name="TrenchA5" hidden="1">#REF!</definedName>
    <definedName name="TrenchA6" localSheetId="11" hidden="1">#REF!</definedName>
    <definedName name="TrenchA6" localSheetId="7" hidden="1">#REF!</definedName>
    <definedName name="TrenchA6" localSheetId="12" hidden="1">#REF!</definedName>
    <definedName name="TrenchA6" localSheetId="8" hidden="1">#REF!</definedName>
    <definedName name="TrenchA6" hidden="1">#REF!</definedName>
    <definedName name="TrenchA7" localSheetId="11" hidden="1">#REF!</definedName>
    <definedName name="TrenchA7" localSheetId="7" hidden="1">#REF!</definedName>
    <definedName name="TrenchA7" localSheetId="12" hidden="1">#REF!</definedName>
    <definedName name="TrenchA7" localSheetId="8" hidden="1">#REF!</definedName>
    <definedName name="TrenchA7" hidden="1">#REF!</definedName>
    <definedName name="TrenchA8" localSheetId="11" hidden="1">#REF!</definedName>
    <definedName name="TrenchA8" localSheetId="7" hidden="1">#REF!</definedName>
    <definedName name="TrenchA8" localSheetId="12" hidden="1">#REF!</definedName>
    <definedName name="TrenchA8" localSheetId="8" hidden="1">#REF!</definedName>
    <definedName name="TrenchA8" hidden="1">#REF!</definedName>
    <definedName name="TrenchA9" localSheetId="11" hidden="1">#REF!</definedName>
    <definedName name="TrenchA9" localSheetId="7" hidden="1">#REF!</definedName>
    <definedName name="TrenchA9" localSheetId="12" hidden="1">#REF!</definedName>
    <definedName name="TrenchA9" localSheetId="8" hidden="1">#REF!</definedName>
    <definedName name="TrenchA9" hidden="1">#REF!</definedName>
    <definedName name="Trenches" localSheetId="11" hidden="1">#REF!</definedName>
    <definedName name="Trenches" localSheetId="7" hidden="1">#REF!</definedName>
    <definedName name="Trenches" localSheetId="12" hidden="1">#REF!</definedName>
    <definedName name="Trenches" localSheetId="8" hidden="1">#REF!</definedName>
    <definedName name="Trenches" hidden="1">#REF!</definedName>
    <definedName name="trig" localSheetId="11">#REF!</definedName>
    <definedName name="trig" localSheetId="7">#REF!</definedName>
    <definedName name="trig" localSheetId="12">#REF!</definedName>
    <definedName name="trig" localSheetId="8">#REF!</definedName>
    <definedName name="trig">#REF!</definedName>
    <definedName name="TTP" localSheetId="11" hidden="1">#REF!</definedName>
    <definedName name="TTP" localSheetId="7" hidden="1">#REF!</definedName>
    <definedName name="TTP" localSheetId="12" hidden="1">#REF!</definedName>
    <definedName name="TTP" localSheetId="8" hidden="1">#REF!</definedName>
    <definedName name="TTP" hidden="1">#REF!</definedName>
    <definedName name="TTrench1" localSheetId="11" hidden="1">#REF!</definedName>
    <definedName name="TTrench1" localSheetId="7" hidden="1">#REF!</definedName>
    <definedName name="TTrench1" localSheetId="12" hidden="1">#REF!</definedName>
    <definedName name="TTrench1" localSheetId="8" hidden="1">#REF!</definedName>
    <definedName name="TTrench1" hidden="1">#REF!</definedName>
    <definedName name="TTrench2" localSheetId="11" hidden="1">#REF!</definedName>
    <definedName name="TTrench2" localSheetId="7" hidden="1">#REF!</definedName>
    <definedName name="TTrench2" localSheetId="12" hidden="1">#REF!</definedName>
    <definedName name="TTrench2" localSheetId="8" hidden="1">#REF!</definedName>
    <definedName name="TTrench2" hidden="1">#REF!</definedName>
    <definedName name="TTrench3" localSheetId="11" hidden="1">#REF!</definedName>
    <definedName name="TTrench3" localSheetId="7" hidden="1">#REF!</definedName>
    <definedName name="TTrench3" localSheetId="12" hidden="1">#REF!</definedName>
    <definedName name="TTrench3" localSheetId="8" hidden="1">#REF!</definedName>
    <definedName name="TTrench3" hidden="1">#REF!</definedName>
    <definedName name="TTrenchA" localSheetId="11" hidden="1">#REF!</definedName>
    <definedName name="TTrenchA" localSheetId="7" hidden="1">#REF!</definedName>
    <definedName name="TTrenchA" localSheetId="12" hidden="1">#REF!</definedName>
    <definedName name="TTrenchA" localSheetId="8" hidden="1">#REF!</definedName>
    <definedName name="TTrenchA" hidden="1">#REF!</definedName>
    <definedName name="ULTper" localSheetId="11">'[103]2400 F2 DATA SHEET'!#REF!</definedName>
    <definedName name="ULTper" localSheetId="7">'[103]2400 F2 DATA SHEET'!#REF!</definedName>
    <definedName name="ULTper" localSheetId="12">'[103]2400 F2 DATA SHEET'!#REF!</definedName>
    <definedName name="ULTper" localSheetId="8">'[103]2400 F2 DATA SHEET'!#REF!</definedName>
    <definedName name="ULTper">'[103]2400 F2 DATA SHEET'!#REF!</definedName>
    <definedName name="Unauth_Ins_Tax">#REF!</definedName>
    <definedName name="UndoHide">#N/A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ProtectMacro.ShowStar">#N/A</definedName>
    <definedName name="UnProtectMacro.TestLetter">#N/A</definedName>
    <definedName name="User.Language">"en-US"</definedName>
    <definedName name="User.Name">"jliu"</definedName>
    <definedName name="User.Session">"vba20x45scls5smurjfjnu55"</definedName>
    <definedName name="USX" localSheetId="11">[104]Assumptions!$E$14</definedName>
    <definedName name="USX" localSheetId="7">[104]Assumptions!$E$14</definedName>
    <definedName name="USX">[104]Assumptions!$E$14</definedName>
    <definedName name="Utility_Start">[77]Scnr_Mgr!$G$30</definedName>
    <definedName name="UtilityMov" localSheetId="11" hidden="1">#REF!</definedName>
    <definedName name="UtilityMov" localSheetId="7" hidden="1">#REF!</definedName>
    <definedName name="UtilityMov" localSheetId="12" hidden="1">#REF!</definedName>
    <definedName name="UtilityMov" localSheetId="8" hidden="1">#REF!</definedName>
    <definedName name="UtilityMov" hidden="1">#REF!</definedName>
    <definedName name="v" localSheetId="11">#REF!</definedName>
    <definedName name="v" localSheetId="7">#REF!</definedName>
    <definedName name="v" localSheetId="9">#REF!</definedName>
    <definedName name="v" localSheetId="13">#REF!</definedName>
    <definedName name="v" localSheetId="12">#REF!</definedName>
    <definedName name="v" localSheetId="8">#REF!</definedName>
    <definedName name="v">#REF!</definedName>
    <definedName name="V1PriTermSens" hidden="1">#N/A</definedName>
    <definedName name="V1SubTermSens" hidden="1">#N/A</definedName>
    <definedName name="VAL" localSheetId="11">#REF!</definedName>
    <definedName name="VAL" localSheetId="7">#REF!</definedName>
    <definedName name="VAL" localSheetId="12">#REF!</definedName>
    <definedName name="VAL" localSheetId="8">#REF!</definedName>
    <definedName name="VAL">#REF!</definedName>
    <definedName name="Value_Date">[77]Scnr_Mgr!$G$13</definedName>
    <definedName name="VBAR">#REF!</definedName>
    <definedName name="VBARUEPT">#REF!</definedName>
    <definedName name="VBARUEPT2">#REF!</definedName>
    <definedName name="VBARULYN">#REF!</definedName>
    <definedName name="VBARULYN2">#REF!</definedName>
    <definedName name="VBARUPER">#REF!</definedName>
    <definedName name="VBARURBU">#REF!</definedName>
    <definedName name="VBARURID">#REF!</definedName>
    <definedName name="VBARUSCN">#REF!</definedName>
    <definedName name="VBARUYEAR">#REF!</definedName>
    <definedName name="vital5">'[19]Customize Your Invoice'!$E$15</definedName>
    <definedName name="Volatility1" localSheetId="11">#REF!</definedName>
    <definedName name="Volatility1" localSheetId="7">#REF!</definedName>
    <definedName name="Volatility1" localSheetId="12">#REF!</definedName>
    <definedName name="Volatility1" localSheetId="8">#REF!</definedName>
    <definedName name="Volatility1">#REF!</definedName>
    <definedName name="Volatility2" localSheetId="11">#REF!</definedName>
    <definedName name="Volatility2" localSheetId="7">#REF!</definedName>
    <definedName name="Volatility2" localSheetId="12">#REF!</definedName>
    <definedName name="Volatility2" localSheetId="8">#REF!</definedName>
    <definedName name="Volatility2">#REF!</definedName>
    <definedName name="VVarO_MSens" hidden="1">#N/A</definedName>
    <definedName name="w" localSheetId="11" hidden="1">Main.SAPF4Help()</definedName>
    <definedName name="w" localSheetId="7" hidden="1">Main.SAPF4Help()</definedName>
    <definedName name="w" localSheetId="14" hidden="1">Main.SAPF4Help()</definedName>
    <definedName name="w" localSheetId="10" hidden="1">Main.SAPF4Help()</definedName>
    <definedName name="w" localSheetId="12" hidden="1">Main.SAPF4Help()</definedName>
    <definedName name="w" localSheetId="8" hidden="1">Main.SAPF4Help()</definedName>
    <definedName name="w" hidden="1">Main.SAPF4Help()</definedName>
    <definedName name="weather" localSheetId="11" hidden="1">#REF!</definedName>
    <definedName name="weather" localSheetId="7" hidden="1">#REF!</definedName>
    <definedName name="weather" localSheetId="12" hidden="1">#REF!</definedName>
    <definedName name="weather" localSheetId="8" hidden="1">#REF!</definedName>
    <definedName name="weather" hidden="1">#REF!</definedName>
    <definedName name="weur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Fdesign" localSheetId="11" hidden="1">#REF!</definedName>
    <definedName name="WFdesign" localSheetId="7" hidden="1">#REF!</definedName>
    <definedName name="WFdesign" localSheetId="12" hidden="1">#REF!</definedName>
    <definedName name="WFdesign" localSheetId="8" hidden="1">#REF!</definedName>
    <definedName name="WFdesign" hidden="1">#REF!</definedName>
    <definedName name="wfname" localSheetId="11" hidden="1">#REF!</definedName>
    <definedName name="wfname" localSheetId="7" hidden="1">#REF!</definedName>
    <definedName name="wfname" localSheetId="12" hidden="1">#REF!</definedName>
    <definedName name="wfname" localSheetId="8" hidden="1">#REF!</definedName>
    <definedName name="wfname" hidden="1">#REF!</definedName>
    <definedName name="WFSubDesign" localSheetId="11" hidden="1">#REF!</definedName>
    <definedName name="WFSubDesign" localSheetId="7" hidden="1">#REF!</definedName>
    <definedName name="WFSubDesign" localSheetId="12" hidden="1">#REF!</definedName>
    <definedName name="WFSubDesign" localSheetId="8" hidden="1">#REF!</definedName>
    <definedName name="WFSubDesign" hidden="1">#REF!</definedName>
    <definedName name="whge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nDays" localSheetId="11" hidden="1">#REF!</definedName>
    <definedName name="winDays" localSheetId="7" hidden="1">#REF!</definedName>
    <definedName name="winDays" localSheetId="12" hidden="1">#REF!</definedName>
    <definedName name="winDays" localSheetId="8" hidden="1">#REF!</definedName>
    <definedName name="winDays" hidden="1">#REF!</definedName>
    <definedName name="wirevb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tness">#REF!</definedName>
    <definedName name="woq4hg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">'[47]1.Inputs'!$C$39</definedName>
    <definedName name="WPRef" localSheetId="11">#REF!</definedName>
    <definedName name="WPRef" localSheetId="7">#REF!</definedName>
    <definedName name="WPRef" localSheetId="9">#REF!</definedName>
    <definedName name="WPRef" localSheetId="13">#REF!</definedName>
    <definedName name="WPRef" localSheetId="12">#REF!</definedName>
    <definedName name="WPRef" localSheetId="8">#REF!</definedName>
    <definedName name="WPRef">#REF!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7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8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1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" localSheetId="7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" localSheetId="14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" localSheetId="10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" localSheetId="12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" localSheetId="8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7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8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1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LMALL." localSheetId="11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MALL." localSheetId="7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MALL." localSheetId="14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MALL." localSheetId="10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MALL." localSheetId="12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MALL." localSheetId="8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MALL.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ridge." localSheetId="11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localSheetId="7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localSheetId="14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localSheetId="10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localSheetId="12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localSheetId="8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calc_all." localSheetId="11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localSheetId="7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localSheetId="14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localSheetId="10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localSheetId="12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localSheetId="8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hamonix." localSheetId="11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7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14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1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12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localSheetId="8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rt._.Printouts." localSheetId="11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localSheetId="7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localSheetId="14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localSheetId="10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localSheetId="12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localSheetId="8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omponent._.Analy." localSheetId="1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PR." localSheetId="11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." localSheetId="7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." localSheetId="14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." localSheetId="10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." localSheetId="12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." localSheetId="8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.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_res._.y._.bal_acum._.al._.mes." localSheetId="11" hidden="1">{"CPRRES",#N/A,TRUE,"CPR";"CPRBAL",#N/A,TRUE,"CPR"}</definedName>
    <definedName name="wrn.cpr_res._.y._.bal_acum._.al._.mes." localSheetId="7" hidden="1">{"CPRRES",#N/A,TRUE,"CPR";"CPRBAL",#N/A,TRUE,"CPR"}</definedName>
    <definedName name="wrn.cpr_res._.y._.bal_acum._.al._.mes." localSheetId="14" hidden="1">{"CPRRES",#N/A,TRUE,"CPR";"CPRBAL",#N/A,TRUE,"CPR"}</definedName>
    <definedName name="wrn.cpr_res._.y._.bal_acum._.al._.mes." localSheetId="10" hidden="1">{"CPRRES",#N/A,TRUE,"CPR";"CPRBAL",#N/A,TRUE,"CPR"}</definedName>
    <definedName name="wrn.cpr_res._.y._.bal_acum._.al._.mes." localSheetId="12" hidden="1">{"CPRRES",#N/A,TRUE,"CPR";"CPRBAL",#N/A,TRUE,"CPR"}</definedName>
    <definedName name="wrn.cpr_res._.y._.bal_acum._.al._.mes." localSheetId="8" hidden="1">{"CPRRES",#N/A,TRUE,"CPR";"CPRBAL",#N/A,TRUE,"CPR"}</definedName>
    <definedName name="wrn.cpr_res._.y._.bal_acum._.al._.mes." hidden="1">{"CPRRES",#N/A,TRUE,"CPR";"CPRBAL",#N/A,TRUE,"CPR"}</definedName>
    <definedName name="wrn.cpr_res._.y._.bal_mes._.y._.evol." localSheetId="11" hidden="1">{"RDOMES",#N/A,TRUE,"CPR";"BALMES",#N/A,TRUE,"CPR";"CPRRES",#N/A,TRUE,"CPR";"CPRBAL",#N/A,TRUE,"CPR"}</definedName>
    <definedName name="wrn.cpr_res._.y._.bal_mes._.y._.evol." localSheetId="7" hidden="1">{"RDOMES",#N/A,TRUE,"CPR";"BALMES",#N/A,TRUE,"CPR";"CPRRES",#N/A,TRUE,"CPR";"CPRBAL",#N/A,TRUE,"CPR"}</definedName>
    <definedName name="wrn.cpr_res._.y._.bal_mes._.y._.evol." localSheetId="14" hidden="1">{"RDOMES",#N/A,TRUE,"CPR";"BALMES",#N/A,TRUE,"CPR";"CPRRES",#N/A,TRUE,"CPR";"CPRBAL",#N/A,TRUE,"CPR"}</definedName>
    <definedName name="wrn.cpr_res._.y._.bal_mes._.y._.evol." localSheetId="10" hidden="1">{"RDOMES",#N/A,TRUE,"CPR";"BALMES",#N/A,TRUE,"CPR";"CPRRES",#N/A,TRUE,"CPR";"CPRBAL",#N/A,TRUE,"CPR"}</definedName>
    <definedName name="wrn.cpr_res._.y._.bal_mes._.y._.evol." localSheetId="12" hidden="1">{"RDOMES",#N/A,TRUE,"CPR";"BALMES",#N/A,TRUE,"CPR";"CPRRES",#N/A,TRUE,"CPR";"CPRBAL",#N/A,TRUE,"CPR"}</definedName>
    <definedName name="wrn.cpr_res._.y._.bal_mes._.y._.evol." localSheetId="8" hidden="1">{"RDOMES",#N/A,TRUE,"CPR";"BALMES",#N/A,TRUE,"CPR";"CPRRES",#N/A,TRUE,"CPR";"CPRBAL",#N/A,TRUE,"CPR"}</definedName>
    <definedName name="wrn.cpr_res._.y._.bal_mes._.y._.evol." hidden="1">{"RDOMES",#N/A,TRUE,"CPR";"BALMES",#N/A,TRUE,"CPR";"CPRRES",#N/A,TRUE,"CPR";"CPRBAL",#N/A,TRUE,"CPR"}</definedName>
    <definedName name="wrn.Crazy._.Horse._.Valuation." localSheetId="11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azy._.Horse._.Valuation." localSheetId="7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azy._.Horse._.Valuation." localSheetId="14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azy._.Horse._.Valuation." localSheetId="10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azy._.Horse._.Valuation." localSheetId="12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azy._.Horse._.Valuation." localSheetId="8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azy._.Horse._.Valuation.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F.ibv_act_pas_gastos_ingresos." localSheetId="11" hidden="1">{"ACT",#N/A,TRUE,"FIBV";"PAS",#N/A,TRUE,"FIBV";"RdoH",#N/A,TRUE,"FIBV";"RdoD",#N/A,TRUE,"FIBV"}</definedName>
    <definedName name="wrn.F.ibv_act_pas_gastos_ingresos." localSheetId="7" hidden="1">{"ACT",#N/A,TRUE,"FIBV";"PAS",#N/A,TRUE,"FIBV";"RdoH",#N/A,TRUE,"FIBV";"RdoD",#N/A,TRUE,"FIBV"}</definedName>
    <definedName name="wrn.F.ibv_act_pas_gastos_ingresos." localSheetId="14" hidden="1">{"ACT",#N/A,TRUE,"FIBV";"PAS",#N/A,TRUE,"FIBV";"RdoH",#N/A,TRUE,"FIBV";"RdoD",#N/A,TRUE,"FIBV"}</definedName>
    <definedName name="wrn.F.ibv_act_pas_gastos_ingresos." localSheetId="10" hidden="1">{"ACT",#N/A,TRUE,"FIBV";"PAS",#N/A,TRUE,"FIBV";"RdoH",#N/A,TRUE,"FIBV";"RdoD",#N/A,TRUE,"FIBV"}</definedName>
    <definedName name="wrn.F.ibv_act_pas_gastos_ingresos." localSheetId="12" hidden="1">{"ACT",#N/A,TRUE,"FIBV";"PAS",#N/A,TRUE,"FIBV";"RdoH",#N/A,TRUE,"FIBV";"RdoD",#N/A,TRUE,"FIBV"}</definedName>
    <definedName name="wrn.F.ibv_act_pas_gastos_ingresos." localSheetId="8" hidden="1">{"ACT",#N/A,TRUE,"FIBV";"PAS",#N/A,TRUE,"FIBV";"RdoH",#N/A,TRUE,"FIBV";"RdoD",#N/A,TRUE,"FIBV"}</definedName>
    <definedName name="wrn.F.ibv_act_pas_gastos_ingresos." hidden="1">{"ACT",#N/A,TRUE,"FIBV";"PAS",#N/A,TRUE,"FIBV";"RdoH",#N/A,TRUE,"FIBV";"RdoD",#N/A,TRUE,"FIBV"}</definedName>
    <definedName name="wrn.FORECAST._.ONLY." localSheetId="11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localSheetId="7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localSheetId="14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localSheetId="10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localSheetId="12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localSheetId="8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ull._.models." localSheetId="11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dels." localSheetId="7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dels." localSheetId="14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dels." localSheetId="10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dels." localSheetId="12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dels." localSheetId="8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dels.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7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8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7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8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rafico." localSheetId="11" hidden="1">{"gravta",#N/A,FALSE,"GrafFact";"GRABAI",#N/A,FALSE,"GrafBAI";"GRABDI",#N/A,FALSE,"GrafBDI"}</definedName>
    <definedName name="wrn.Grafico." localSheetId="7" hidden="1">{"gravta",#N/A,FALSE,"GrafFact";"GRABAI",#N/A,FALSE,"GrafBAI";"GRABDI",#N/A,FALSE,"GrafBDI"}</definedName>
    <definedName name="wrn.Grafico." localSheetId="14" hidden="1">{"gravta",#N/A,FALSE,"GrafFact";"GRABAI",#N/A,FALSE,"GrafBAI";"GRABDI",#N/A,FALSE,"GrafBDI"}</definedName>
    <definedName name="wrn.Grafico." localSheetId="10" hidden="1">{"gravta",#N/A,FALSE,"GrafFact";"GRABAI",#N/A,FALSE,"GrafBAI";"GRABDI",#N/A,FALSE,"GrafBDI"}</definedName>
    <definedName name="wrn.Grafico." localSheetId="12" hidden="1">{"gravta",#N/A,FALSE,"GrafFact";"GRABAI",#N/A,FALSE,"GrafBAI";"GRABDI",#N/A,FALSE,"GrafBDI"}</definedName>
    <definedName name="wrn.Grafico." localSheetId="8" hidden="1">{"gravta",#N/A,FALSE,"GrafFact";"GRABAI",#N/A,FALSE,"GrafBAI";"GRABDI",#N/A,FALSE,"GrafBDI"}</definedName>
    <definedName name="wrn.Grafico." hidden="1">{"gravta",#N/A,FALSE,"GrafFact";"GRABAI",#N/A,FALSE,"GrafBAI";"GRABDI",#N/A,FALSE,"GrafBDI"}</definedName>
    <definedName name="wrn.HEW." localSheetId="11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localSheetId="7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localSheetId="14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localSheetId="10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localSheetId="12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localSheetId="8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Instructor._.Tips." localSheetId="11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localSheetId="7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localSheetId="14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localSheetId="10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localSheetId="12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localSheetId="8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terest._.Forecast." localSheetId="11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est._.Forecast." localSheetId="7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est._.Forecast." localSheetId="14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est._.Forecast." localSheetId="10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est._.Forecast." localSheetId="12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est._.Forecast." localSheetId="8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est._.Forecast.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VERSIONES." localSheetId="11" hidden="1">{"INVERSIONES",#N/A,FALSE,"Impresion"}</definedName>
    <definedName name="wrn.INVERSIONES." localSheetId="7" hidden="1">{"INVERSIONES",#N/A,FALSE,"Impresion"}</definedName>
    <definedName name="wrn.INVERSIONES." localSheetId="14" hidden="1">{"INVERSIONES",#N/A,FALSE,"Impresion"}</definedName>
    <definedName name="wrn.INVERSIONES." localSheetId="10" hidden="1">{"INVERSIONES",#N/A,FALSE,"Impresion"}</definedName>
    <definedName name="wrn.INVERSIONES." localSheetId="12" hidden="1">{"INVERSIONES",#N/A,FALSE,"Impresion"}</definedName>
    <definedName name="wrn.INVERSIONES." localSheetId="8" hidden="1">{"INVERSIONES",#N/A,FALSE,"Impresion"}</definedName>
    <definedName name="wrn.INVERSIONES." hidden="1">{"INVERSIONES",#N/A,FALSE,"Impresion"}</definedName>
    <definedName name="wrn.JRI." localSheetId="11" hidden="1">{"Lpor",#N/A,FALSE,"Porta";"LRDOS1",#N/A,FALSE,"Rdos";"LRDOS2",#N/A,FALSE,"Rdos";"LBAL1",#N/A,FALSE,"Bala";"LTES1",#N/A,FALSE,"Teso"}</definedName>
    <definedName name="wrn.JRI." localSheetId="7" hidden="1">{"Lpor",#N/A,FALSE,"Porta";"LRDOS1",#N/A,FALSE,"Rdos";"LRDOS2",#N/A,FALSE,"Rdos";"LBAL1",#N/A,FALSE,"Bala";"LTES1",#N/A,FALSE,"Teso"}</definedName>
    <definedName name="wrn.JRI." localSheetId="14" hidden="1">{"Lpor",#N/A,FALSE,"Porta";"LRDOS1",#N/A,FALSE,"Rdos";"LRDOS2",#N/A,FALSE,"Rdos";"LBAL1",#N/A,FALSE,"Bala";"LTES1",#N/A,FALSE,"Teso"}</definedName>
    <definedName name="wrn.JRI." localSheetId="10" hidden="1">{"Lpor",#N/A,FALSE,"Porta";"LRDOS1",#N/A,FALSE,"Rdos";"LRDOS2",#N/A,FALSE,"Rdos";"LBAL1",#N/A,FALSE,"Bala";"LTES1",#N/A,FALSE,"Teso"}</definedName>
    <definedName name="wrn.JRI." localSheetId="12" hidden="1">{"Lpor",#N/A,FALSE,"Porta";"LRDOS1",#N/A,FALSE,"Rdos";"LRDOS2",#N/A,FALSE,"Rdos";"LBAL1",#N/A,FALSE,"Bala";"LTES1",#N/A,FALSE,"Teso"}</definedName>
    <definedName name="wrn.JRI." localSheetId="8" hidden="1">{"Lpor",#N/A,FALSE,"Porta";"LRDOS1",#N/A,FALSE,"Rdos";"LRDOS2",#N/A,FALSE,"Rdos";"LBAL1",#N/A,FALSE,"Bala";"LTES1",#N/A,FALSE,"Teso"}</definedName>
    <definedName name="wrn.JRI." hidden="1">{"Lpor",#N/A,FALSE,"Porta";"LRDOS1",#N/A,FALSE,"Rdos";"LRDOS2",#N/A,FALSE,"Rdos";"LBAL1",#N/A,FALSE,"Bala";"LTES1",#N/A,FALSE,"Teso"}</definedName>
    <definedName name="wrn.LISEEFF." localSheetId="11" hidden="1">{"CPRRES",#N/A,TRUE,"CPR";"CPRBAL",#N/A,TRUE,"CPR"}</definedName>
    <definedName name="wrn.LISEEFF." localSheetId="7" hidden="1">{"CPRRES",#N/A,TRUE,"CPR";"CPRBAL",#N/A,TRUE,"CPR"}</definedName>
    <definedName name="wrn.LISEEFF." localSheetId="14" hidden="1">{"CPRRES",#N/A,TRUE,"CPR";"CPRBAL",#N/A,TRUE,"CPR"}</definedName>
    <definedName name="wrn.LISEEFF." localSheetId="10" hidden="1">{"CPRRES",#N/A,TRUE,"CPR";"CPRBAL",#N/A,TRUE,"CPR"}</definedName>
    <definedName name="wrn.LISEEFF." localSheetId="12" hidden="1">{"CPRRES",#N/A,TRUE,"CPR";"CPRBAL",#N/A,TRUE,"CPR"}</definedName>
    <definedName name="wrn.LISEEFF." localSheetId="8" hidden="1">{"CPRRES",#N/A,TRUE,"CPR";"CPRBAL",#N/A,TRUE,"CPR"}</definedName>
    <definedName name="wrn.LISEEFF." hidden="1">{"CPRRES",#N/A,TRUE,"CPR";"CPRBAL",#N/A,TRUE,"CPR"}</definedName>
    <definedName name="wrn.LisIBV." localSheetId="11" hidden="1">{"ACT",#N/A,TRUE,"FIBV";"PAS",#N/A,TRUE,"FIBV";"RdoH",#N/A,TRUE,"FIBV";"RdoD",#N/A,TRUE,"FIBV"}</definedName>
    <definedName name="wrn.LisIBV." localSheetId="7" hidden="1">{"ACT",#N/A,TRUE,"FIBV";"PAS",#N/A,TRUE,"FIBV";"RdoH",#N/A,TRUE,"FIBV";"RdoD",#N/A,TRUE,"FIBV"}</definedName>
    <definedName name="wrn.LisIBV." localSheetId="14" hidden="1">{"ACT",#N/A,TRUE,"FIBV";"PAS",#N/A,TRUE,"FIBV";"RdoH",#N/A,TRUE,"FIBV";"RdoD",#N/A,TRUE,"FIBV"}</definedName>
    <definedName name="wrn.LisIBV." localSheetId="10" hidden="1">{"ACT",#N/A,TRUE,"FIBV";"PAS",#N/A,TRUE,"FIBV";"RdoH",#N/A,TRUE,"FIBV";"RdoD",#N/A,TRUE,"FIBV"}</definedName>
    <definedName name="wrn.LisIBV." localSheetId="12" hidden="1">{"ACT",#N/A,TRUE,"FIBV";"PAS",#N/A,TRUE,"FIBV";"RdoH",#N/A,TRUE,"FIBV";"RdoD",#N/A,TRUE,"FIBV"}</definedName>
    <definedName name="wrn.LisIBV." localSheetId="8" hidden="1">{"ACT",#N/A,TRUE,"FIBV";"PAS",#N/A,TRUE,"FIBV";"RdoH",#N/A,TRUE,"FIBV";"RdoD",#N/A,TRUE,"FIBV"}</definedName>
    <definedName name="wrn.LisIBV." hidden="1">{"ACT",#N/A,TRUE,"FIBV";"PAS",#N/A,TRUE,"FIBV";"RdoH",#N/A,TRUE,"FIBV";"RdoD",#N/A,TRUE,"FIBV"}</definedName>
    <definedName name="wrn.LisTot." localSheetId="11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isTot." localSheetId="7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isTot." localSheetId="14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isTot." localSheetId="10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isTot." localSheetId="12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isTot." localSheetId="8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isTot.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model._.all._.pages." localSheetId="11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localSheetId="7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localSheetId="14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localSheetId="10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localSheetId="12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localSheetId="8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PresTot." localSheetId="11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esTot." localSheetId="7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esTot." localSheetId="14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esTot." localSheetId="10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esTot." localSheetId="12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esTot." localSheetId="8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esTot.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int_All_2." localSheetId="11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2." localSheetId="7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2." localSheetId="14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2." localSheetId="10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2." localSheetId="12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2." localSheetId="8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2.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A4." localSheetId="11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All_A4." localSheetId="7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All_A4." localSheetId="14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All_A4." localSheetId="10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All_A4." localSheetId="12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All_A4." localSheetId="8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All_A4.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Target." localSheetId="1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out." localSheetId="11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localSheetId="7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localSheetId="14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localSheetId="10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localSheetId="12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localSheetId="8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oject._.Octane._.Valuation." localSheetId="11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._.Octane._.Valuation." localSheetId="7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._.Octane._.Valuation." localSheetId="14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._.Octane._.Valuation." localSheetId="10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._.Octane._.Valuation." localSheetId="12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._.Octane._.Valuation." localSheetId="8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._.Octane._.Valuation.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QUICK." localSheetId="11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localSheetId="7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localSheetId="14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localSheetId="10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localSheetId="12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localSheetId="8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todos." localSheetId="11" hidden="1">{"PAS",#N/A,TRUE,"FIBV";"ACT",#N/A,TRUE,"FIBV";"RdoH",#N/A,TRUE,"FIBV";"RdoD",#N/A,TRUE,"FIBV";"RDOMES",#N/A,TRUE,"CPR";"BALMES",#N/A,TRUE,"CPR";"CPRRES",#N/A,TRUE,"CPR";"CPRBAL",#N/A,TRUE,"CPR"}</definedName>
    <definedName name="wrn.todos." localSheetId="7" hidden="1">{"PAS",#N/A,TRUE,"FIBV";"ACT",#N/A,TRUE,"FIBV";"RdoH",#N/A,TRUE,"FIBV";"RdoD",#N/A,TRUE,"FIBV";"RDOMES",#N/A,TRUE,"CPR";"BALMES",#N/A,TRUE,"CPR";"CPRRES",#N/A,TRUE,"CPR";"CPRBAL",#N/A,TRUE,"CPR"}</definedName>
    <definedName name="wrn.todos." localSheetId="14" hidden="1">{"PAS",#N/A,TRUE,"FIBV";"ACT",#N/A,TRUE,"FIBV";"RdoH",#N/A,TRUE,"FIBV";"RdoD",#N/A,TRUE,"FIBV";"RDOMES",#N/A,TRUE,"CPR";"BALMES",#N/A,TRUE,"CPR";"CPRRES",#N/A,TRUE,"CPR";"CPRBAL",#N/A,TRUE,"CPR"}</definedName>
    <definedName name="wrn.todos." localSheetId="10" hidden="1">{"PAS",#N/A,TRUE,"FIBV";"ACT",#N/A,TRUE,"FIBV";"RdoH",#N/A,TRUE,"FIBV";"RdoD",#N/A,TRUE,"FIBV";"RDOMES",#N/A,TRUE,"CPR";"BALMES",#N/A,TRUE,"CPR";"CPRRES",#N/A,TRUE,"CPR";"CPRBAL",#N/A,TRUE,"CPR"}</definedName>
    <definedName name="wrn.todos." localSheetId="12" hidden="1">{"PAS",#N/A,TRUE,"FIBV";"ACT",#N/A,TRUE,"FIBV";"RdoH",#N/A,TRUE,"FIBV";"RdoD",#N/A,TRUE,"FIBV";"RDOMES",#N/A,TRUE,"CPR";"BALMES",#N/A,TRUE,"CPR";"CPRRES",#N/A,TRUE,"CPR";"CPRBAL",#N/A,TRUE,"CPR"}</definedName>
    <definedName name="wrn.todos." localSheetId="8" hidden="1">{"PAS",#N/A,TRUE,"FIBV";"ACT",#N/A,TRUE,"FIBV";"RdoH",#N/A,TRUE,"FIBV";"RdoD",#N/A,TRUE,"FIBV";"RDOMES",#N/A,TRUE,"CPR";"BALMES",#N/A,TRUE,"CPR";"CPRRES",#N/A,TRUE,"CPR";"CPRBAL",#N/A,TRUE,"CPR"}</definedName>
    <definedName name="wrn.todos." hidden="1">{"PAS",#N/A,TRUE,"FIBV";"ACT",#N/A,TRUE,"FIBV";"RdoH",#N/A,TRUE,"FIBV";"RdoD",#N/A,TRUE,"FIBV";"RDOMES",#N/A,TRUE,"CPR";"BALMES",#N/A,TRUE,"CPR";"CPRRES",#N/A,TRUE,"CPR";"CPRBAL",#N/A,TRUE,"CPR"}</definedName>
    <definedName name="wrn.Update._.Meeting." localSheetId="11" hidden="1">{#N/A,#N/A,FALSE,"TWNW";"Client Summary",#N/A,FALSE,"KeyEvent"}</definedName>
    <definedName name="wrn.Update._.Meeting." localSheetId="7" hidden="1">{#N/A,#N/A,FALSE,"TWNW";"Client Summary",#N/A,FALSE,"KeyEvent"}</definedName>
    <definedName name="wrn.Update._.Meeting." localSheetId="14" hidden="1">{#N/A,#N/A,FALSE,"TWNW";"Client Summary",#N/A,FALSE,"KeyEvent"}</definedName>
    <definedName name="wrn.Update._.Meeting." localSheetId="10" hidden="1">{#N/A,#N/A,FALSE,"TWNW";"Client Summary",#N/A,FALSE,"KeyEvent"}</definedName>
    <definedName name="wrn.Update._.Meeting." localSheetId="12" hidden="1">{#N/A,#N/A,FALSE,"TWNW";"Client Summary",#N/A,FALSE,"KeyEvent"}</definedName>
    <definedName name="wrn.Update._.Meeting." localSheetId="8" hidden="1">{#N/A,#N/A,FALSE,"TWNW";"Client Summary",#N/A,FALSE,"KeyEvent"}</definedName>
    <definedName name="wrn.Update._.Meeting." hidden="1">{#N/A,#N/A,FALSE,"TWNW";"Client Summary",#N/A,FALSE,"KeyEvent"}</definedName>
    <definedName name="wrn.Weekly._.Report." localSheetId="11" hidden="1">{#N/A,#N/A,FALSE,"Invoice";#N/A,#N/A,FALSE,"Report";#N/A,#N/A,FALSE,"Fax"}</definedName>
    <definedName name="wrn.Weekly._.Report." localSheetId="7" hidden="1">{#N/A,#N/A,FALSE,"Invoice";#N/A,#N/A,FALSE,"Report";#N/A,#N/A,FALSE,"Fax"}</definedName>
    <definedName name="wrn.Weekly._.Report." localSheetId="14" hidden="1">{#N/A,#N/A,FALSE,"Invoice";#N/A,#N/A,FALSE,"Report";#N/A,#N/A,FALSE,"Fax"}</definedName>
    <definedName name="wrn.Weekly._.Report." localSheetId="10" hidden="1">{#N/A,#N/A,FALSE,"Invoice";#N/A,#N/A,FALSE,"Report";#N/A,#N/A,FALSE,"Fax"}</definedName>
    <definedName name="wrn.Weekly._.Report." localSheetId="12" hidden="1">{#N/A,#N/A,FALSE,"Invoice";#N/A,#N/A,FALSE,"Report";#N/A,#N/A,FALSE,"Fax"}</definedName>
    <definedName name="wrn.Weekly._.Report." localSheetId="8" hidden="1">{#N/A,#N/A,FALSE,"Invoice";#N/A,#N/A,FALSE,"Report";#N/A,#N/A,FALSE,"Fax"}</definedName>
    <definedName name="wrn.Weekly._.Report." hidden="1">{#N/A,#N/A,FALSE,"Invoice";#N/A,#N/A,FALSE,"Report";#N/A,#N/A,FALSE,"Fax"}</definedName>
    <definedName name="WTG" localSheetId="11" hidden="1">#REF!</definedName>
    <definedName name="WTG" localSheetId="7" hidden="1">#REF!</definedName>
    <definedName name="WTG" localSheetId="12" hidden="1">#REF!</definedName>
    <definedName name="WTG" localSheetId="8" hidden="1">#REF!</definedName>
    <definedName name="WTG" hidden="1">#REF!</definedName>
    <definedName name="WTGprice" localSheetId="11" hidden="1">#REF!</definedName>
    <definedName name="WTGprice" localSheetId="7" hidden="1">#REF!</definedName>
    <definedName name="WTGprice" localSheetId="12" hidden="1">#REF!</definedName>
    <definedName name="WTGprice" localSheetId="8" hidden="1">#REF!</definedName>
    <definedName name="WTGprice" hidden="1">#REF!</definedName>
    <definedName name="WTGtax" localSheetId="11" hidden="1">#REF!</definedName>
    <definedName name="WTGtax" localSheetId="7" hidden="1">#REF!</definedName>
    <definedName name="WTGtax" localSheetId="12" hidden="1">#REF!</definedName>
    <definedName name="WTGtax" localSheetId="8" hidden="1">#REF!</definedName>
    <definedName name="WTGtax" hidden="1">#REF!</definedName>
    <definedName name="WTGtax1" localSheetId="11" hidden="1">#REF!</definedName>
    <definedName name="WTGtax1" localSheetId="7" hidden="1">#REF!</definedName>
    <definedName name="WTGtax1" localSheetId="12" hidden="1">#REF!</definedName>
    <definedName name="WTGtax1" localSheetId="8" hidden="1">#REF!</definedName>
    <definedName name="WTGtax1" hidden="1">#REF!</definedName>
    <definedName name="WTGtype" localSheetId="11" hidden="1">#REF!</definedName>
    <definedName name="WTGtype" localSheetId="7" hidden="1">#REF!</definedName>
    <definedName name="WTGtype" localSheetId="12" hidden="1">#REF!</definedName>
    <definedName name="WTGtype" localSheetId="8" hidden="1">#REF!</definedName>
    <definedName name="WTGtype" hidden="1">#REF!</definedName>
    <definedName name="WTGtype2" localSheetId="11" hidden="1">[105]EconExpert!#REF!</definedName>
    <definedName name="WTGtype2" localSheetId="7" hidden="1">[105]EconExpert!#REF!</definedName>
    <definedName name="WTGtype2" localSheetId="12" hidden="1">[105]EconExpert!#REF!</definedName>
    <definedName name="WTGtype2" localSheetId="8" hidden="1">[105]EconExpert!#REF!</definedName>
    <definedName name="WTGtype2" hidden="1">[105]EconExpert!#REF!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11" hidden="1">Main.SAPF4Help()</definedName>
    <definedName name="ww" localSheetId="7" hidden="1">Main.SAPF4Help()</definedName>
    <definedName name="ww" localSheetId="14" hidden="1">Main.SAPF4Help()</definedName>
    <definedName name="ww" localSheetId="10" hidden="1">Main.SAPF4Help()</definedName>
    <definedName name="ww" localSheetId="12" hidden="1">Main.SAPF4Help()</definedName>
    <definedName name="ww" localSheetId="8" hidden="1">Main.SAPF4Help()</definedName>
    <definedName name="ww" hidden="1">Main.SAPF4Help()</definedName>
    <definedName name="www" localSheetId="11" hidden="1">Main.SAPF4Help()</definedName>
    <definedName name="www" localSheetId="7" hidden="1">Main.SAPF4Help()</definedName>
    <definedName name="www" localSheetId="14" hidden="1">Main.SAPF4Help()</definedName>
    <definedName name="www" localSheetId="10" hidden="1">Main.SAPF4Help()</definedName>
    <definedName name="www" localSheetId="12" hidden="1">Main.SAPF4Help()</definedName>
    <definedName name="www" localSheetId="8" hidden="1">Main.SAPF4Help()</definedName>
    <definedName name="www" hidden="1">Main.SAPF4Help()</definedName>
    <definedName name="x">'[106]Attrit+showrate (INPUT HERE)'!$A$6:$EQ$147</definedName>
    <definedName name="x5x" localSheetId="11" hidden="1">#REF!</definedName>
    <definedName name="x5x" localSheetId="7" hidden="1">#REF!</definedName>
    <definedName name="x5x" localSheetId="12" hidden="1">#REF!</definedName>
    <definedName name="x5x" localSheetId="8" hidden="1">#REF!</definedName>
    <definedName name="x5x" hidden="1">#REF!</definedName>
    <definedName name="xxx" localSheetId="11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" localSheetId="7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" localSheetId="14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" localSheetId="10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" localSheetId="12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" localSheetId="8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yz">[21]GEAUDIT!$C$8</definedName>
    <definedName name="Y" localSheetId="11">#REF!</definedName>
    <definedName name="Y" localSheetId="7">#REF!</definedName>
    <definedName name="Y" localSheetId="9">#REF!</definedName>
    <definedName name="Y" localSheetId="13">#REF!</definedName>
    <definedName name="Y" localSheetId="12">#REF!</definedName>
    <definedName name="Y" localSheetId="8">#REF!</definedName>
    <definedName name="Y">#REF!</definedName>
    <definedName name="Year4" localSheetId="11" hidden="1">'[74]Table 2 Summary'!#REF!</definedName>
    <definedName name="Year4" localSheetId="7" hidden="1">'[74]Table 2 Summary'!#REF!</definedName>
    <definedName name="Year4" localSheetId="12" hidden="1">'[74]Table 2 Summary'!#REF!</definedName>
    <definedName name="Year4" localSheetId="8" hidden="1">'[74]Table 2 Summary'!#REF!</definedName>
    <definedName name="Year4" hidden="1">'[74]Table 2 Summary'!#REF!</definedName>
    <definedName name="Year5" localSheetId="11" hidden="1">'[74]Table 2 Summary'!#REF!</definedName>
    <definedName name="Year5" localSheetId="7" hidden="1">'[74]Table 2 Summary'!#REF!</definedName>
    <definedName name="Year5" localSheetId="12" hidden="1">'[74]Table 2 Summary'!#REF!</definedName>
    <definedName name="Year5" localSheetId="8" hidden="1">'[74]Table 2 Summary'!#REF!</definedName>
    <definedName name="Year5" hidden="1">'[74]Table 2 Summary'!#REF!</definedName>
    <definedName name="Year6" localSheetId="11" hidden="1">'[74]Table 2 Summary'!#REF!</definedName>
    <definedName name="Year6" localSheetId="7" hidden="1">'[74]Table 2 Summary'!#REF!</definedName>
    <definedName name="Year6" localSheetId="12" hidden="1">'[74]Table 2 Summary'!#REF!</definedName>
    <definedName name="Year6" localSheetId="8" hidden="1">'[74]Table 2 Summary'!#REF!</definedName>
    <definedName name="Year6" hidden="1">'[74]Table 2 Summary'!#REF!</definedName>
    <definedName name="Year7" localSheetId="11" hidden="1">'[74]Table 2 Summary'!#REF!</definedName>
    <definedName name="Year7" localSheetId="7" hidden="1">'[74]Table 2 Summary'!#REF!</definedName>
    <definedName name="Year7" localSheetId="12" hidden="1">'[74]Table 2 Summary'!#REF!</definedName>
    <definedName name="Year7" localSheetId="8" hidden="1">'[74]Table 2 Summary'!#REF!</definedName>
    <definedName name="Year7" hidden="1">'[74]Table 2 Summary'!#REF!</definedName>
    <definedName name="Year8" localSheetId="11" hidden="1">'[74]Table 2 Summary'!#REF!</definedName>
    <definedName name="Year8" localSheetId="7" hidden="1">'[74]Table 2 Summary'!#REF!</definedName>
    <definedName name="Year8" localSheetId="12" hidden="1">'[74]Table 2 Summary'!#REF!</definedName>
    <definedName name="Year8" localSheetId="8" hidden="1">'[74]Table 2 Summary'!#REF!</definedName>
    <definedName name="Year8" hidden="1">'[74]Table 2 Summary'!#REF!</definedName>
    <definedName name="Year9" localSheetId="11" hidden="1">'[74]Table 2 Summary'!#REF!</definedName>
    <definedName name="Year9" localSheetId="7" hidden="1">'[74]Table 2 Summary'!#REF!</definedName>
    <definedName name="Year9" localSheetId="12" hidden="1">'[74]Table 2 Summary'!#REF!</definedName>
    <definedName name="Year9" localSheetId="8" hidden="1">'[74]Table 2 Summary'!#REF!</definedName>
    <definedName name="Year9" hidden="1">'[74]Table 2 Summary'!#REF!</definedName>
    <definedName name="yearendrate">'[34]ULC C$ BS'!$C$74</definedName>
    <definedName name="Years" localSheetId="11">#REF!,#REF!,#REF!</definedName>
    <definedName name="Years" localSheetId="7">#REF!,#REF!,#REF!</definedName>
    <definedName name="Years" localSheetId="12">#REF!,#REF!,#REF!</definedName>
    <definedName name="Years" localSheetId="8">#REF!,#REF!,#REF!</definedName>
    <definedName name="Years">#REF!,#REF!,#REF!</definedName>
    <definedName name="YF">'[107]1.Inputs'!$C$24</definedName>
    <definedName name="z" localSheetId="11" hidden="1">Main.SAPF4Help()</definedName>
    <definedName name="z" localSheetId="7" hidden="1">Main.SAPF4Help()</definedName>
    <definedName name="z" localSheetId="14" hidden="1">Main.SAPF4Help()</definedName>
    <definedName name="z" localSheetId="10" hidden="1">Main.SAPF4Help()</definedName>
    <definedName name="z" localSheetId="12" hidden="1">Main.SAPF4Help()</definedName>
    <definedName name="z" localSheetId="8" hidden="1">Main.SAPF4Help()</definedName>
    <definedName name="z" hidden="1">Main.SAPF4Help()</definedName>
    <definedName name="Z_ED33BBA2_7391_4D6F_BF65_8745717FDF05_.wvu.PrintTitles" localSheetId="11" hidden="1">#REF!,#REF!</definedName>
    <definedName name="Z_ED33BBA2_7391_4D6F_BF65_8745717FDF05_.wvu.PrintTitles" localSheetId="7" hidden="1">#REF!,#REF!</definedName>
    <definedName name="Z_ED33BBA2_7391_4D6F_BF65_8745717FDF05_.wvu.PrintTitles" localSheetId="12" hidden="1">#REF!,#REF!</definedName>
    <definedName name="Z_ED33BBA2_7391_4D6F_BF65_8745717FDF05_.wvu.PrintTitles" localSheetId="8" hidden="1">#REF!,#REF!</definedName>
    <definedName name="Z_ED33BBA2_7391_4D6F_BF65_8745717FDF05_.wvu.PrintTitles" hidden="1">#REF!,#REF!</definedName>
    <definedName name="z1foundation" localSheetId="11" hidden="1">[63]Prices!#REF!</definedName>
    <definedName name="z1foundation" localSheetId="7" hidden="1">[63]Prices!#REF!</definedName>
    <definedName name="z1foundation" localSheetId="12" hidden="1">[63]Prices!#REF!</definedName>
    <definedName name="z1foundation" localSheetId="8" hidden="1">[63]Prices!#REF!</definedName>
    <definedName name="z1foundation" hidden="1">[63]Prices!#REF!</definedName>
    <definedName name="ZONE" localSheetId="11" hidden="1">#REF!</definedName>
    <definedName name="ZONE" localSheetId="7" hidden="1">#REF!</definedName>
    <definedName name="ZONE" localSheetId="12" hidden="1">#REF!</definedName>
    <definedName name="ZONE" localSheetId="8" hidden="1">#REF!</definedName>
    <definedName name="ZONE" hidden="1">#REF!</definedName>
    <definedName name="zzz" localSheetId="11" hidden="1">Main.SAPF4Help()</definedName>
    <definedName name="zzz" localSheetId="7" hidden="1">Main.SAPF4Help()</definedName>
    <definedName name="zzz" localSheetId="14" hidden="1">Main.SAPF4Help()</definedName>
    <definedName name="zzz" localSheetId="10" hidden="1">Main.SAPF4Help()</definedName>
    <definedName name="zzz" localSheetId="12" hidden="1">Main.SAPF4Help()</definedName>
    <definedName name="zzz" localSheetId="8" hidden="1">Main.SAPF4Help()</definedName>
    <definedName name="zzz" hidden="1">Main.SAPF4Help()</definedName>
    <definedName name="zzzz" localSheetId="11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" localSheetId="7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" localSheetId="14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" localSheetId="10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" localSheetId="12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" localSheetId="8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9" l="1"/>
  <c r="F26" i="3"/>
  <c r="B8" i="19" l="1"/>
  <c r="E31" i="16"/>
  <c r="C31" i="16"/>
  <c r="B31" i="16"/>
  <c r="J43" i="12"/>
  <c r="B4" i="19"/>
  <c r="F9" i="2"/>
  <c r="N11" i="2"/>
  <c r="H9" i="2"/>
  <c r="M29" i="3" l="1"/>
  <c r="L29" i="3"/>
  <c r="E27" i="3"/>
  <c r="I27" i="3"/>
  <c r="H28" i="3"/>
  <c r="D28" i="3"/>
  <c r="C28" i="3"/>
  <c r="C27" i="3"/>
  <c r="B28" i="3"/>
  <c r="P23" i="17"/>
  <c r="P25" i="17"/>
  <c r="P26" i="17"/>
  <c r="P27" i="17"/>
  <c r="P29" i="17"/>
  <c r="P30" i="17"/>
  <c r="O23" i="17"/>
  <c r="O25" i="17"/>
  <c r="O26" i="17"/>
  <c r="N26" i="17"/>
  <c r="N25" i="17"/>
  <c r="N23" i="17"/>
  <c r="J36" i="17"/>
  <c r="K36" i="17"/>
  <c r="L36" i="17"/>
  <c r="J33" i="17"/>
  <c r="K33" i="17"/>
  <c r="L33" i="17"/>
  <c r="K31" i="17"/>
  <c r="K21" i="17"/>
  <c r="L21" i="17" s="1"/>
  <c r="K22" i="17"/>
  <c r="L22" i="17" s="1"/>
  <c r="K23" i="17"/>
  <c r="L23" i="17"/>
  <c r="K24" i="17"/>
  <c r="L24" i="17" s="1"/>
  <c r="K25" i="17"/>
  <c r="L25" i="17" s="1"/>
  <c r="K26" i="17"/>
  <c r="L26" i="17" s="1"/>
  <c r="K27" i="17"/>
  <c r="L27" i="17"/>
  <c r="K28" i="17"/>
  <c r="L28" i="17" s="1"/>
  <c r="K29" i="17"/>
  <c r="L29" i="17" s="1"/>
  <c r="K30" i="17"/>
  <c r="L30" i="17" s="1"/>
  <c r="L31" i="17"/>
  <c r="K32" i="17"/>
  <c r="L32" i="17" s="1"/>
  <c r="J22" i="17"/>
  <c r="J23" i="17"/>
  <c r="J24" i="17"/>
  <c r="J25" i="17"/>
  <c r="J26" i="17"/>
  <c r="J27" i="17"/>
  <c r="J28" i="17"/>
  <c r="J29" i="17"/>
  <c r="J30" i="17"/>
  <c r="J31" i="17"/>
  <c r="J32" i="17"/>
  <c r="J21" i="17"/>
  <c r="I36" i="17"/>
  <c r="I33" i="17"/>
  <c r="G19" i="17"/>
  <c r="H19" i="17"/>
  <c r="I19" i="17"/>
  <c r="G13" i="17"/>
  <c r="G36" i="17" s="1"/>
  <c r="G40" i="17" s="1"/>
  <c r="G41" i="17" s="1"/>
  <c r="G42" i="17" s="1"/>
  <c r="H13" i="17"/>
  <c r="H36" i="17" s="1"/>
  <c r="I13" i="17"/>
  <c r="I7" i="17"/>
  <c r="I8" i="17"/>
  <c r="I9" i="17"/>
  <c r="I10" i="17"/>
  <c r="I11" i="17"/>
  <c r="I12" i="17"/>
  <c r="I14" i="17"/>
  <c r="I15" i="17"/>
  <c r="I16" i="17"/>
  <c r="I17" i="17"/>
  <c r="I18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4" i="17"/>
  <c r="I35" i="17"/>
  <c r="I6" i="17"/>
  <c r="D40" i="17"/>
  <c r="D41" i="17" s="1"/>
  <c r="D42" i="17" s="1"/>
  <c r="E40" i="17"/>
  <c r="E41" i="17" s="1"/>
  <c r="E42" i="17" s="1"/>
  <c r="F40" i="17"/>
  <c r="F41" i="17"/>
  <c r="F42" i="17" s="1"/>
  <c r="C42" i="17"/>
  <c r="C41" i="17"/>
  <c r="C40" i="17"/>
  <c r="G33" i="17"/>
  <c r="H33" i="17"/>
  <c r="H31" i="17"/>
  <c r="H28" i="17"/>
  <c r="H25" i="17"/>
  <c r="H22" i="17"/>
  <c r="E32" i="17"/>
  <c r="E31" i="17"/>
  <c r="E33" i="17" s="1"/>
  <c r="E36" i="17" s="1"/>
  <c r="D35" i="17"/>
  <c r="E35" i="17"/>
  <c r="C35" i="17"/>
  <c r="F24" i="17"/>
  <c r="F33" i="17" s="1"/>
  <c r="F35" i="17"/>
  <c r="E19" i="17"/>
  <c r="F19" i="17"/>
  <c r="D19" i="17"/>
  <c r="F18" i="17"/>
  <c r="F17" i="17"/>
  <c r="F15" i="17"/>
  <c r="D18" i="17"/>
  <c r="D17" i="17"/>
  <c r="D15" i="17"/>
  <c r="D16" i="17"/>
  <c r="D14" i="17"/>
  <c r="E13" i="17"/>
  <c r="F13" i="17"/>
  <c r="D13" i="17"/>
  <c r="D12" i="17"/>
  <c r="D10" i="17"/>
  <c r="D9" i="17"/>
  <c r="F11" i="17"/>
  <c r="D11" i="17"/>
  <c r="D8" i="17"/>
  <c r="F8" i="17"/>
  <c r="F7" i="17"/>
  <c r="D7" i="17"/>
  <c r="D6" i="17"/>
  <c r="F34" i="17"/>
  <c r="D33" i="17"/>
  <c r="D36" i="17" s="1"/>
  <c r="C33" i="17"/>
  <c r="C36" i="17" s="1"/>
  <c r="E26" i="17"/>
  <c r="E25" i="17"/>
  <c r="E23" i="17"/>
  <c r="E21" i="17"/>
  <c r="E22" i="17"/>
  <c r="D22" i="17"/>
  <c r="E28" i="17"/>
  <c r="D28" i="17"/>
  <c r="D30" i="17"/>
  <c r="D29" i="17"/>
  <c r="D27" i="17"/>
  <c r="D20" i="17"/>
  <c r="C19" i="17"/>
  <c r="C13" i="17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10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E5" i="16"/>
  <c r="E7" i="16" s="1"/>
  <c r="C5" i="16"/>
  <c r="D5" i="16"/>
  <c r="D4" i="16"/>
  <c r="D7" i="16" s="1"/>
  <c r="S65" i="14"/>
  <c r="S64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43" i="14"/>
  <c r="H9" i="5"/>
  <c r="J9" i="5"/>
  <c r="F9" i="5"/>
  <c r="B9" i="5"/>
  <c r="R39" i="14"/>
  <c r="S38" i="14"/>
  <c r="S39" i="14" s="1"/>
  <c r="R38" i="14"/>
  <c r="S37" i="14"/>
  <c r="S36" i="14"/>
  <c r="S35" i="14"/>
  <c r="S34" i="14"/>
  <c r="R37" i="14"/>
  <c r="R36" i="14"/>
  <c r="R35" i="14"/>
  <c r="R34" i="14"/>
  <c r="S33" i="14"/>
  <c r="T33" i="14" s="1"/>
  <c r="R33" i="14"/>
  <c r="S32" i="14"/>
  <c r="S31" i="14"/>
  <c r="S30" i="14"/>
  <c r="T30" i="14" s="1"/>
  <c r="R32" i="14"/>
  <c r="R31" i="14"/>
  <c r="R30" i="14"/>
  <c r="S29" i="14"/>
  <c r="R29" i="14"/>
  <c r="S28" i="14"/>
  <c r="T28" i="14" s="1"/>
  <c r="R28" i="14"/>
  <c r="S27" i="14"/>
  <c r="R27" i="14"/>
  <c r="R22" i="14"/>
  <c r="S22" i="14"/>
  <c r="R23" i="14"/>
  <c r="S23" i="14"/>
  <c r="R24" i="14"/>
  <c r="S24" i="14"/>
  <c r="R25" i="14"/>
  <c r="S25" i="14"/>
  <c r="T25" i="14" s="1"/>
  <c r="R26" i="14"/>
  <c r="S26" i="14"/>
  <c r="S21" i="14"/>
  <c r="R21" i="14"/>
  <c r="T21" i="14"/>
  <c r="S20" i="14"/>
  <c r="R20" i="14"/>
  <c r="S19" i="14"/>
  <c r="T19" i="14" s="1"/>
  <c r="R19" i="14"/>
  <c r="R9" i="14"/>
  <c r="T9" i="14" s="1"/>
  <c r="S9" i="14"/>
  <c r="R10" i="14"/>
  <c r="S10" i="14"/>
  <c r="R11" i="14"/>
  <c r="S11" i="14"/>
  <c r="R12" i="14"/>
  <c r="S12" i="14"/>
  <c r="R13" i="14"/>
  <c r="T13" i="14" s="1"/>
  <c r="S13" i="14"/>
  <c r="R14" i="14"/>
  <c r="S14" i="14"/>
  <c r="T14" i="14" s="1"/>
  <c r="R15" i="14"/>
  <c r="S15" i="14"/>
  <c r="R16" i="14"/>
  <c r="T16" i="14" s="1"/>
  <c r="S16" i="14"/>
  <c r="R17" i="14"/>
  <c r="T17" i="14" s="1"/>
  <c r="S17" i="14"/>
  <c r="R18" i="14"/>
  <c r="S18" i="14"/>
  <c r="T10" i="14"/>
  <c r="T11" i="14"/>
  <c r="T12" i="14"/>
  <c r="T15" i="14"/>
  <c r="T18" i="14"/>
  <c r="T22" i="14"/>
  <c r="T23" i="14"/>
  <c r="T24" i="14"/>
  <c r="T26" i="14"/>
  <c r="T38" i="14"/>
  <c r="T8" i="14"/>
  <c r="S8" i="14"/>
  <c r="R8" i="14"/>
  <c r="E39" i="14"/>
  <c r="J39" i="14"/>
  <c r="K39" i="14"/>
  <c r="C39" i="14"/>
  <c r="F16" i="14"/>
  <c r="F39" i="14" s="1"/>
  <c r="G15" i="14"/>
  <c r="H15" i="14" s="1"/>
  <c r="L30" i="3" l="1"/>
  <c r="D31" i="16"/>
  <c r="D32" i="16" s="1"/>
  <c r="C32" i="16"/>
  <c r="E32" i="16"/>
  <c r="H40" i="17"/>
  <c r="H41" i="17" s="1"/>
  <c r="H42" i="17" s="1"/>
  <c r="F36" i="17"/>
  <c r="C7" i="16"/>
  <c r="T37" i="14"/>
  <c r="T36" i="14"/>
  <c r="T35" i="14"/>
  <c r="T34" i="14"/>
  <c r="T32" i="14"/>
  <c r="T31" i="14"/>
  <c r="T29" i="14"/>
  <c r="T27" i="14"/>
  <c r="T20" i="14"/>
  <c r="T39" i="14" l="1"/>
  <c r="D9" i="2" l="1"/>
  <c r="D9" i="5" s="1"/>
  <c r="F28" i="3"/>
  <c r="G27" i="3" s="1"/>
  <c r="B74" i="3" s="1"/>
  <c r="BE5" i="13" s="1"/>
  <c r="AY5" i="15" s="1"/>
  <c r="AY13" i="15" s="1"/>
  <c r="AC8" i="15"/>
  <c r="AC9" i="15"/>
  <c r="AC10" i="15"/>
  <c r="AC11" i="15"/>
  <c r="AC12" i="15"/>
  <c r="AC13" i="15"/>
  <c r="AC14" i="15"/>
  <c r="AC15" i="15"/>
  <c r="AC16" i="15"/>
  <c r="AC17" i="15"/>
  <c r="AC18" i="15"/>
  <c r="AC7" i="15"/>
  <c r="AB18" i="15"/>
  <c r="AB8" i="15"/>
  <c r="AB9" i="15"/>
  <c r="AB10" i="15"/>
  <c r="AB11" i="15"/>
  <c r="AB12" i="15"/>
  <c r="AB13" i="15"/>
  <c r="AB14" i="15"/>
  <c r="AB15" i="15"/>
  <c r="AB16" i="15"/>
  <c r="AB17" i="15"/>
  <c r="AB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L8" i="15"/>
  <c r="M8" i="15"/>
  <c r="N8" i="15"/>
  <c r="O8" i="15"/>
  <c r="P8" i="15"/>
  <c r="Q8" i="15"/>
  <c r="Q18" i="15" s="1"/>
  <c r="R8" i="15"/>
  <c r="R18" i="15" s="1"/>
  <c r="S8" i="15"/>
  <c r="S18" i="15" s="1"/>
  <c r="T8" i="15"/>
  <c r="U8" i="15"/>
  <c r="V8" i="15"/>
  <c r="W8" i="15"/>
  <c r="X8" i="15"/>
  <c r="Y8" i="15"/>
  <c r="Y18" i="15" s="1"/>
  <c r="Z8" i="15"/>
  <c r="Z18" i="15" s="1"/>
  <c r="AA8" i="15"/>
  <c r="AA18" i="15" s="1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L18" i="15"/>
  <c r="M18" i="15"/>
  <c r="N18" i="15"/>
  <c r="O18" i="15"/>
  <c r="P18" i="15"/>
  <c r="T18" i="15"/>
  <c r="U18" i="15"/>
  <c r="V18" i="15"/>
  <c r="W18" i="15"/>
  <c r="X18" i="15"/>
  <c r="K7" i="15"/>
  <c r="K18" i="15" s="1"/>
  <c r="K8" i="15"/>
  <c r="K9" i="15"/>
  <c r="K10" i="15"/>
  <c r="K11" i="15"/>
  <c r="K12" i="15"/>
  <c r="K13" i="15"/>
  <c r="K14" i="15"/>
  <c r="K15" i="15"/>
  <c r="K16" i="15"/>
  <c r="K17" i="15"/>
  <c r="J18" i="15"/>
  <c r="J8" i="15"/>
  <c r="J9" i="15"/>
  <c r="J10" i="15"/>
  <c r="J11" i="15"/>
  <c r="J12" i="15"/>
  <c r="J13" i="15"/>
  <c r="J14" i="15"/>
  <c r="J15" i="15"/>
  <c r="J16" i="15"/>
  <c r="J17" i="15"/>
  <c r="J7" i="15"/>
  <c r="AB5" i="15"/>
  <c r="F18" i="15"/>
  <c r="G18" i="15"/>
  <c r="H18" i="15"/>
  <c r="F8" i="15"/>
  <c r="G8" i="15" s="1"/>
  <c r="H8" i="15" s="1"/>
  <c r="F9" i="15"/>
  <c r="G9" i="15" s="1"/>
  <c r="H9" i="15" s="1"/>
  <c r="F10" i="15"/>
  <c r="G10" i="15"/>
  <c r="H10" i="15" s="1"/>
  <c r="F11" i="15"/>
  <c r="G11" i="15" s="1"/>
  <c r="H11" i="15" s="1"/>
  <c r="F12" i="15"/>
  <c r="G12" i="15"/>
  <c r="H12" i="15" s="1"/>
  <c r="F13" i="15"/>
  <c r="G13" i="15" s="1"/>
  <c r="H13" i="15" s="1"/>
  <c r="F14" i="15"/>
  <c r="G14" i="15"/>
  <c r="H14" i="15"/>
  <c r="F15" i="15"/>
  <c r="G15" i="15" s="1"/>
  <c r="H15" i="15" s="1"/>
  <c r="F16" i="15"/>
  <c r="G16" i="15" s="1"/>
  <c r="H16" i="15" s="1"/>
  <c r="F17" i="15"/>
  <c r="G17" i="15"/>
  <c r="H17" i="15"/>
  <c r="G7" i="15"/>
  <c r="H7" i="15" s="1"/>
  <c r="F7" i="15"/>
  <c r="E18" i="15"/>
  <c r="E8" i="15"/>
  <c r="E9" i="15"/>
  <c r="E10" i="15"/>
  <c r="E11" i="15"/>
  <c r="E12" i="15"/>
  <c r="E13" i="15"/>
  <c r="E14" i="15"/>
  <c r="E15" i="15"/>
  <c r="E16" i="15"/>
  <c r="E17" i="15"/>
  <c r="E7" i="15"/>
  <c r="D18" i="15"/>
  <c r="C18" i="15"/>
  <c r="L24" i="14"/>
  <c r="L19" i="14"/>
  <c r="L9" i="14"/>
  <c r="L22" i="14"/>
  <c r="L14" i="14"/>
  <c r="L25" i="14"/>
  <c r="L12" i="14"/>
  <c r="L8" i="14"/>
  <c r="L10" i="14"/>
  <c r="L11" i="14"/>
  <c r="L13" i="14"/>
  <c r="L23" i="14"/>
  <c r="L15" i="14"/>
  <c r="L18" i="14"/>
  <c r="L17" i="14"/>
  <c r="L27" i="14"/>
  <c r="L28" i="14"/>
  <c r="L33" i="14"/>
  <c r="L16" i="14"/>
  <c r="L29" i="14"/>
  <c r="L32" i="14"/>
  <c r="L20" i="14"/>
  <c r="L34" i="14"/>
  <c r="L35" i="14"/>
  <c r="L30" i="14"/>
  <c r="L31" i="14"/>
  <c r="L36" i="14"/>
  <c r="L26" i="14"/>
  <c r="L37" i="14"/>
  <c r="M37" i="14" s="1"/>
  <c r="N37" i="14" s="1"/>
  <c r="O37" i="14" s="1"/>
  <c r="P37" i="14" s="1"/>
  <c r="L38" i="14"/>
  <c r="M38" i="14" s="1"/>
  <c r="N38" i="14" s="1"/>
  <c r="O38" i="14" s="1"/>
  <c r="P38" i="14" s="1"/>
  <c r="L21" i="14"/>
  <c r="AY12" i="15" l="1"/>
  <c r="AY11" i="15"/>
  <c r="AY17" i="15"/>
  <c r="AY9" i="15"/>
  <c r="AY10" i="15"/>
  <c r="AY18" i="15" s="1"/>
  <c r="K30" i="16" s="1"/>
  <c r="AY16" i="15"/>
  <c r="AY8" i="15"/>
  <c r="AY15" i="15"/>
  <c r="AY7" i="15"/>
  <c r="AY14" i="15"/>
  <c r="L39" i="14"/>
  <c r="G24" i="14" l="1"/>
  <c r="G19" i="14"/>
  <c r="H19" i="14" s="1"/>
  <c r="G9" i="14"/>
  <c r="H9" i="14" s="1"/>
  <c r="G22" i="14"/>
  <c r="H22" i="14" s="1"/>
  <c r="G14" i="14"/>
  <c r="H14" i="14" s="1"/>
  <c r="G25" i="14"/>
  <c r="H25" i="14" s="1"/>
  <c r="G12" i="14"/>
  <c r="H12" i="14" s="1"/>
  <c r="G8" i="14"/>
  <c r="G10" i="14"/>
  <c r="H10" i="14" s="1"/>
  <c r="G11" i="14"/>
  <c r="H11" i="14" s="1"/>
  <c r="G13" i="14"/>
  <c r="H13" i="14" s="1"/>
  <c r="G23" i="14"/>
  <c r="H23" i="14" s="1"/>
  <c r="G18" i="14"/>
  <c r="H18" i="14" s="1"/>
  <c r="G17" i="14"/>
  <c r="H17" i="14" s="1"/>
  <c r="G27" i="14"/>
  <c r="H27" i="14" s="1"/>
  <c r="G28" i="14"/>
  <c r="H28" i="14" s="1"/>
  <c r="G33" i="14"/>
  <c r="H33" i="14" s="1"/>
  <c r="G16" i="14"/>
  <c r="H16" i="14" s="1"/>
  <c r="G29" i="14"/>
  <c r="H29" i="14" s="1"/>
  <c r="G32" i="14"/>
  <c r="H32" i="14" s="1"/>
  <c r="G20" i="14"/>
  <c r="H20" i="14" s="1"/>
  <c r="G34" i="14"/>
  <c r="H34" i="14" s="1"/>
  <c r="G35" i="14"/>
  <c r="H35" i="14" s="1"/>
  <c r="G30" i="14"/>
  <c r="H30" i="14" s="1"/>
  <c r="G31" i="14"/>
  <c r="H31" i="14" s="1"/>
  <c r="G36" i="14"/>
  <c r="H36" i="14" s="1"/>
  <c r="G26" i="14"/>
  <c r="H26" i="14" s="1"/>
  <c r="G21" i="14"/>
  <c r="H21" i="14" s="1"/>
  <c r="D24" i="14"/>
  <c r="D19" i="14"/>
  <c r="D9" i="14"/>
  <c r="D22" i="14"/>
  <c r="D14" i="14"/>
  <c r="D25" i="14"/>
  <c r="D12" i="14"/>
  <c r="D8" i="14"/>
  <c r="D10" i="14"/>
  <c r="D11" i="14"/>
  <c r="D13" i="14"/>
  <c r="D23" i="14"/>
  <c r="D15" i="14"/>
  <c r="D18" i="14"/>
  <c r="D17" i="14"/>
  <c r="D27" i="14"/>
  <c r="D28" i="14"/>
  <c r="D33" i="14"/>
  <c r="D16" i="14"/>
  <c r="D29" i="14"/>
  <c r="D32" i="14"/>
  <c r="D20" i="14"/>
  <c r="D34" i="14"/>
  <c r="D35" i="14"/>
  <c r="D30" i="14"/>
  <c r="D31" i="14"/>
  <c r="D36" i="14"/>
  <c r="D26" i="14"/>
  <c r="D21" i="14"/>
  <c r="D39" i="14" l="1"/>
  <c r="H8" i="14"/>
  <c r="G39" i="14"/>
  <c r="I26" i="14"/>
  <c r="M26" i="14" s="1"/>
  <c r="N26" i="14" s="1"/>
  <c r="O26" i="14" s="1"/>
  <c r="P26" i="14" s="1"/>
  <c r="I29" i="14"/>
  <c r="M29" i="14" s="1"/>
  <c r="N29" i="14" s="1"/>
  <c r="O29" i="14" s="1"/>
  <c r="P29" i="14" s="1"/>
  <c r="I22" i="14"/>
  <c r="M22" i="14" s="1"/>
  <c r="N22" i="14" s="1"/>
  <c r="O22" i="14" s="1"/>
  <c r="P22" i="14" s="1"/>
  <c r="I23" i="14"/>
  <c r="M23" i="14" s="1"/>
  <c r="N23" i="14" s="1"/>
  <c r="O23" i="14" s="1"/>
  <c r="P23" i="14" s="1"/>
  <c r="I30" i="14"/>
  <c r="M30" i="14" s="1"/>
  <c r="N30" i="14" s="1"/>
  <c r="O30" i="14" s="1"/>
  <c r="P30" i="14" s="1"/>
  <c r="I28" i="14"/>
  <c r="M28" i="14" s="1"/>
  <c r="N28" i="14" s="1"/>
  <c r="O28" i="14" s="1"/>
  <c r="P28" i="14" s="1"/>
  <c r="I10" i="14"/>
  <c r="M10" i="14" s="1"/>
  <c r="N10" i="14" s="1"/>
  <c r="O10" i="14" s="1"/>
  <c r="P10" i="14" s="1"/>
  <c r="I35" i="14"/>
  <c r="M35" i="14" s="1"/>
  <c r="N35" i="14" s="1"/>
  <c r="O35" i="14" s="1"/>
  <c r="P35" i="14" s="1"/>
  <c r="I27" i="14"/>
  <c r="M27" i="14" s="1"/>
  <c r="N27" i="14" s="1"/>
  <c r="O27" i="14" s="1"/>
  <c r="P27" i="14" s="1"/>
  <c r="I32" i="14"/>
  <c r="M32" i="14" s="1"/>
  <c r="N32" i="14" s="1"/>
  <c r="O32" i="14" s="1"/>
  <c r="P32" i="14" s="1"/>
  <c r="I15" i="14"/>
  <c r="M15" i="14" s="1"/>
  <c r="N15" i="14" s="1"/>
  <c r="O15" i="14" s="1"/>
  <c r="P15" i="14" s="1"/>
  <c r="I14" i="14"/>
  <c r="M14" i="14" s="1"/>
  <c r="N14" i="14" s="1"/>
  <c r="O14" i="14" s="1"/>
  <c r="P14" i="14" s="1"/>
  <c r="I36" i="14"/>
  <c r="M36" i="14" s="1"/>
  <c r="N36" i="14" s="1"/>
  <c r="O36" i="14" s="1"/>
  <c r="P36" i="14" s="1"/>
  <c r="I16" i="14"/>
  <c r="M16" i="14" s="1"/>
  <c r="N16" i="14" s="1"/>
  <c r="O16" i="14" s="1"/>
  <c r="P16" i="14" s="1"/>
  <c r="I13" i="14"/>
  <c r="M13" i="14" s="1"/>
  <c r="N13" i="14" s="1"/>
  <c r="O13" i="14" s="1"/>
  <c r="P13" i="14" s="1"/>
  <c r="I9" i="14"/>
  <c r="M9" i="14" s="1"/>
  <c r="N9" i="14" s="1"/>
  <c r="O9" i="14" s="1"/>
  <c r="P9" i="14" s="1"/>
  <c r="I31" i="14"/>
  <c r="M31" i="14" s="1"/>
  <c r="N31" i="14" s="1"/>
  <c r="O31" i="14" s="1"/>
  <c r="P31" i="14" s="1"/>
  <c r="I33" i="14"/>
  <c r="M33" i="14" s="1"/>
  <c r="N33" i="14" s="1"/>
  <c r="O33" i="14" s="1"/>
  <c r="P33" i="14" s="1"/>
  <c r="I11" i="14"/>
  <c r="M11" i="14" s="1"/>
  <c r="N11" i="14" s="1"/>
  <c r="O11" i="14" s="1"/>
  <c r="P11" i="14" s="1"/>
  <c r="I19" i="14"/>
  <c r="M19" i="14" s="1"/>
  <c r="N19" i="14" s="1"/>
  <c r="O19" i="14" s="1"/>
  <c r="P19" i="14" s="1"/>
  <c r="I34" i="14"/>
  <c r="M34" i="14" s="1"/>
  <c r="N34" i="14" s="1"/>
  <c r="O34" i="14" s="1"/>
  <c r="P34" i="14" s="1"/>
  <c r="I17" i="14"/>
  <c r="M17" i="14" s="1"/>
  <c r="N17" i="14" s="1"/>
  <c r="O17" i="14" s="1"/>
  <c r="P17" i="14" s="1"/>
  <c r="I12" i="14"/>
  <c r="M12" i="14" s="1"/>
  <c r="N12" i="14" s="1"/>
  <c r="O12" i="14" s="1"/>
  <c r="P12" i="14" s="1"/>
  <c r="I20" i="14"/>
  <c r="M20" i="14" s="1"/>
  <c r="N20" i="14" s="1"/>
  <c r="O20" i="14" s="1"/>
  <c r="P20" i="14" s="1"/>
  <c r="I18" i="14"/>
  <c r="M18" i="14" s="1"/>
  <c r="N18" i="14" s="1"/>
  <c r="O18" i="14" s="1"/>
  <c r="P18" i="14" s="1"/>
  <c r="I25" i="14"/>
  <c r="M25" i="14" s="1"/>
  <c r="N25" i="14" s="1"/>
  <c r="O25" i="14" s="1"/>
  <c r="P25" i="14" s="1"/>
  <c r="H24" i="14"/>
  <c r="I24" i="14" s="1"/>
  <c r="M24" i="14" s="1"/>
  <c r="N24" i="14" s="1"/>
  <c r="O24" i="14" s="1"/>
  <c r="P24" i="14" s="1"/>
  <c r="I21" i="14"/>
  <c r="M21" i="14" s="1"/>
  <c r="BE7" i="13"/>
  <c r="BE8" i="13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7" i="13"/>
  <c r="AH14" i="13"/>
  <c r="AH22" i="13"/>
  <c r="AH24" i="13"/>
  <c r="AH25" i="13"/>
  <c r="AH26" i="13"/>
  <c r="AH27" i="13"/>
  <c r="AH28" i="13"/>
  <c r="AH29" i="13"/>
  <c r="AH30" i="13"/>
  <c r="AH31" i="13"/>
  <c r="AH7" i="13"/>
  <c r="U32" i="13"/>
  <c r="V32" i="13"/>
  <c r="AC32" i="13"/>
  <c r="AD32" i="13"/>
  <c r="AF32" i="13"/>
  <c r="AG32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Q8" i="13"/>
  <c r="Q32" i="13" s="1"/>
  <c r="R8" i="13"/>
  <c r="R32" i="13" s="1"/>
  <c r="S8" i="13"/>
  <c r="S32" i="13" s="1"/>
  <c r="T8" i="13"/>
  <c r="T32" i="13" s="1"/>
  <c r="U8" i="13"/>
  <c r="V8" i="13"/>
  <c r="W8" i="13"/>
  <c r="W32" i="13" s="1"/>
  <c r="X8" i="13"/>
  <c r="X32" i="13" s="1"/>
  <c r="Y8" i="13"/>
  <c r="Y32" i="13" s="1"/>
  <c r="Z8" i="13"/>
  <c r="Z32" i="13" s="1"/>
  <c r="AA8" i="13"/>
  <c r="AA32" i="13" s="1"/>
  <c r="AB8" i="13"/>
  <c r="AB32" i="13" s="1"/>
  <c r="AC8" i="13"/>
  <c r="AD8" i="13"/>
  <c r="AE8" i="13"/>
  <c r="AE32" i="13" s="1"/>
  <c r="AF8" i="13"/>
  <c r="AG8" i="13"/>
  <c r="Q9" i="13"/>
  <c r="AH9" i="13" s="1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P11" i="13"/>
  <c r="AH11" i="13" s="1"/>
  <c r="P12" i="13"/>
  <c r="AH12" i="13" s="1"/>
  <c r="P13" i="13"/>
  <c r="AH13" i="13" s="1"/>
  <c r="P14" i="13"/>
  <c r="P15" i="13"/>
  <c r="AH15" i="13" s="1"/>
  <c r="P16" i="13"/>
  <c r="AH16" i="13" s="1"/>
  <c r="P17" i="13"/>
  <c r="AH17" i="13" s="1"/>
  <c r="P18" i="13"/>
  <c r="AH18" i="13" s="1"/>
  <c r="P19" i="13"/>
  <c r="AH19" i="13" s="1"/>
  <c r="P20" i="13"/>
  <c r="AH20" i="13" s="1"/>
  <c r="P21" i="13"/>
  <c r="AH21" i="13" s="1"/>
  <c r="P22" i="13"/>
  <c r="P23" i="13"/>
  <c r="AH23" i="13" s="1"/>
  <c r="P24" i="13"/>
  <c r="P25" i="13"/>
  <c r="P26" i="13"/>
  <c r="P27" i="13"/>
  <c r="P28" i="13"/>
  <c r="P29" i="13"/>
  <c r="P30" i="13"/>
  <c r="P31" i="13"/>
  <c r="P9" i="13"/>
  <c r="P8" i="13"/>
  <c r="AH8" i="13" s="1"/>
  <c r="P10" i="13"/>
  <c r="AH10" i="13" s="1"/>
  <c r="P7" i="13"/>
  <c r="AH5" i="13"/>
  <c r="K7" i="13"/>
  <c r="L7" i="13" s="1"/>
  <c r="K8" i="13"/>
  <c r="L8" i="13" s="1"/>
  <c r="M8" i="13" s="1"/>
  <c r="N8" i="13" s="1"/>
  <c r="K9" i="13"/>
  <c r="L9" i="13" s="1"/>
  <c r="M9" i="13" s="1"/>
  <c r="N9" i="13" s="1"/>
  <c r="K10" i="13"/>
  <c r="L10" i="13" s="1"/>
  <c r="M10" i="13" s="1"/>
  <c r="N10" i="13" s="1"/>
  <c r="K11" i="13"/>
  <c r="L11" i="13" s="1"/>
  <c r="M11" i="13" s="1"/>
  <c r="N11" i="13" s="1"/>
  <c r="K12" i="13"/>
  <c r="L12" i="13" s="1"/>
  <c r="M12" i="13" s="1"/>
  <c r="N12" i="13" s="1"/>
  <c r="K13" i="13"/>
  <c r="L13" i="13" s="1"/>
  <c r="M13" i="13" s="1"/>
  <c r="N13" i="13" s="1"/>
  <c r="K14" i="13"/>
  <c r="L14" i="13" s="1"/>
  <c r="M14" i="13" s="1"/>
  <c r="N14" i="13" s="1"/>
  <c r="K15" i="13"/>
  <c r="L15" i="13" s="1"/>
  <c r="M15" i="13" s="1"/>
  <c r="N15" i="13" s="1"/>
  <c r="K16" i="13"/>
  <c r="L16" i="13" s="1"/>
  <c r="M16" i="13" s="1"/>
  <c r="N16" i="13" s="1"/>
  <c r="K17" i="13"/>
  <c r="L17" i="13" s="1"/>
  <c r="M17" i="13" s="1"/>
  <c r="N17" i="13" s="1"/>
  <c r="K18" i="13"/>
  <c r="L18" i="13" s="1"/>
  <c r="M18" i="13" s="1"/>
  <c r="N18" i="13" s="1"/>
  <c r="K19" i="13"/>
  <c r="L19" i="13" s="1"/>
  <c r="M19" i="13" s="1"/>
  <c r="N19" i="13" s="1"/>
  <c r="K20" i="13"/>
  <c r="L20" i="13" s="1"/>
  <c r="M20" i="13" s="1"/>
  <c r="N20" i="13" s="1"/>
  <c r="K21" i="13"/>
  <c r="L21" i="13" s="1"/>
  <c r="M21" i="13" s="1"/>
  <c r="N21" i="13" s="1"/>
  <c r="K22" i="13"/>
  <c r="L22" i="13" s="1"/>
  <c r="M22" i="13" s="1"/>
  <c r="N22" i="13" s="1"/>
  <c r="K23" i="13"/>
  <c r="L23" i="13" s="1"/>
  <c r="M23" i="13" s="1"/>
  <c r="N23" i="13" s="1"/>
  <c r="K24" i="13"/>
  <c r="L24" i="13" s="1"/>
  <c r="M24" i="13" s="1"/>
  <c r="N24" i="13" s="1"/>
  <c r="K25" i="13"/>
  <c r="L25" i="13" s="1"/>
  <c r="M25" i="13" s="1"/>
  <c r="N25" i="13" s="1"/>
  <c r="K26" i="13"/>
  <c r="L26" i="13" s="1"/>
  <c r="M26" i="13" s="1"/>
  <c r="N26" i="13" s="1"/>
  <c r="K27" i="13"/>
  <c r="L27" i="13" s="1"/>
  <c r="M27" i="13" s="1"/>
  <c r="N27" i="13" s="1"/>
  <c r="K28" i="13"/>
  <c r="L28" i="13" s="1"/>
  <c r="M28" i="13" s="1"/>
  <c r="N28" i="13" s="1"/>
  <c r="K29" i="13"/>
  <c r="L29" i="13" s="1"/>
  <c r="M29" i="13" s="1"/>
  <c r="N29" i="13" s="1"/>
  <c r="K30" i="13"/>
  <c r="L30" i="13" s="1"/>
  <c r="M30" i="13" s="1"/>
  <c r="N30" i="13" s="1"/>
  <c r="K31" i="13"/>
  <c r="L31" i="13" s="1"/>
  <c r="M31" i="13" s="1"/>
  <c r="N31" i="13" s="1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32" i="13"/>
  <c r="I15" i="13"/>
  <c r="H8" i="13"/>
  <c r="H9" i="13"/>
  <c r="H10" i="13"/>
  <c r="H11" i="13"/>
  <c r="H12" i="13"/>
  <c r="H13" i="13"/>
  <c r="I13" i="13" s="1"/>
  <c r="H14" i="13"/>
  <c r="H15" i="13"/>
  <c r="H16" i="13"/>
  <c r="H17" i="13"/>
  <c r="H18" i="13"/>
  <c r="H19" i="13"/>
  <c r="H20" i="13"/>
  <c r="H21" i="13"/>
  <c r="I21" i="13" s="1"/>
  <c r="H26" i="13"/>
  <c r="H27" i="13"/>
  <c r="H28" i="13"/>
  <c r="H29" i="13"/>
  <c r="I29" i="13" s="1"/>
  <c r="H7" i="13"/>
  <c r="G22" i="13"/>
  <c r="H22" i="13" s="1"/>
  <c r="I22" i="13" s="1"/>
  <c r="G23" i="13"/>
  <c r="H23" i="13" s="1"/>
  <c r="I23" i="13" s="1"/>
  <c r="G24" i="13"/>
  <c r="H24" i="13" s="1"/>
  <c r="G25" i="13"/>
  <c r="H25" i="13" s="1"/>
  <c r="G26" i="13"/>
  <c r="G27" i="13"/>
  <c r="G28" i="13"/>
  <c r="G29" i="13"/>
  <c r="G30" i="13"/>
  <c r="H30" i="13" s="1"/>
  <c r="I30" i="13" s="1"/>
  <c r="G31" i="13"/>
  <c r="H31" i="13" s="1"/>
  <c r="I31" i="13" s="1"/>
  <c r="G21" i="13"/>
  <c r="G32" i="13" s="1"/>
  <c r="F32" i="13"/>
  <c r="E32" i="13"/>
  <c r="C32" i="13"/>
  <c r="D8" i="13"/>
  <c r="I8" i="13" s="1"/>
  <c r="D9" i="13"/>
  <c r="I9" i="13" s="1"/>
  <c r="D10" i="13"/>
  <c r="I10" i="13" s="1"/>
  <c r="D11" i="13"/>
  <c r="I11" i="13" s="1"/>
  <c r="D12" i="13"/>
  <c r="I12" i="13" s="1"/>
  <c r="D13" i="13"/>
  <c r="D14" i="13"/>
  <c r="I14" i="13" s="1"/>
  <c r="D15" i="13"/>
  <c r="D16" i="13"/>
  <c r="I16" i="13" s="1"/>
  <c r="D17" i="13"/>
  <c r="I17" i="13" s="1"/>
  <c r="D18" i="13"/>
  <c r="I18" i="13" s="1"/>
  <c r="D19" i="13"/>
  <c r="I19" i="13" s="1"/>
  <c r="D20" i="13"/>
  <c r="I20" i="13" s="1"/>
  <c r="D21" i="13"/>
  <c r="D22" i="13"/>
  <c r="D23" i="13"/>
  <c r="D24" i="13"/>
  <c r="D25" i="13"/>
  <c r="D26" i="13"/>
  <c r="I26" i="13" s="1"/>
  <c r="D27" i="13"/>
  <c r="I27" i="13" s="1"/>
  <c r="D28" i="13"/>
  <c r="I28" i="13" s="1"/>
  <c r="D29" i="13"/>
  <c r="D7" i="13"/>
  <c r="I7" i="13" s="1"/>
  <c r="BE32" i="13" l="1"/>
  <c r="I30" i="16" s="1"/>
  <c r="H39" i="14"/>
  <c r="I8" i="14"/>
  <c r="N21" i="14"/>
  <c r="AH32" i="13"/>
  <c r="P32" i="13"/>
  <c r="M7" i="13"/>
  <c r="L32" i="13"/>
  <c r="K32" i="13"/>
  <c r="I25" i="13"/>
  <c r="I24" i="13"/>
  <c r="H32" i="13"/>
  <c r="I32" i="13"/>
  <c r="D32" i="13"/>
  <c r="M8" i="14" l="1"/>
  <c r="I39" i="14"/>
  <c r="O21" i="14"/>
  <c r="N7" i="13"/>
  <c r="N32" i="13" s="1"/>
  <c r="M32" i="13"/>
  <c r="N8" i="14" l="1"/>
  <c r="M39" i="14"/>
  <c r="P21" i="14"/>
  <c r="K14" i="12"/>
  <c r="J17" i="12"/>
  <c r="I8" i="12"/>
  <c r="O13" i="12"/>
  <c r="D12" i="12"/>
  <c r="E12" i="12" s="1"/>
  <c r="F12" i="12" s="1"/>
  <c r="G12" i="12" s="1"/>
  <c r="D13" i="12"/>
  <c r="E13" i="12"/>
  <c r="F13" i="12" s="1"/>
  <c r="G13" i="12" s="1"/>
  <c r="D14" i="12"/>
  <c r="E14" i="12" s="1"/>
  <c r="F14" i="12" s="1"/>
  <c r="G14" i="12" s="1"/>
  <c r="D15" i="12"/>
  <c r="E15" i="12" s="1"/>
  <c r="C6" i="12"/>
  <c r="C18" i="12" s="1"/>
  <c r="C7" i="12"/>
  <c r="D7" i="12" s="1"/>
  <c r="E7" i="12" s="1"/>
  <c r="C8" i="12"/>
  <c r="D8" i="12" s="1"/>
  <c r="E8" i="12" s="1"/>
  <c r="C9" i="12"/>
  <c r="D9" i="12" s="1"/>
  <c r="E9" i="12" s="1"/>
  <c r="C10" i="12"/>
  <c r="D10" i="12" s="1"/>
  <c r="E10" i="12" s="1"/>
  <c r="C11" i="12"/>
  <c r="D11" i="12" s="1"/>
  <c r="E11" i="12" s="1"/>
  <c r="L11" i="12" s="1"/>
  <c r="C12" i="12"/>
  <c r="C13" i="12"/>
  <c r="C14" i="12"/>
  <c r="C15" i="12"/>
  <c r="C16" i="12"/>
  <c r="D16" i="12" s="1"/>
  <c r="E16" i="12" s="1"/>
  <c r="C17" i="12"/>
  <c r="D17" i="12" s="1"/>
  <c r="E17" i="12" s="1"/>
  <c r="C5" i="12"/>
  <c r="D5" i="12" s="1"/>
  <c r="B18" i="12"/>
  <c r="O8" i="14" l="1"/>
  <c r="N39" i="14"/>
  <c r="F9" i="12"/>
  <c r="G9" i="12" s="1"/>
  <c r="K9" i="12"/>
  <c r="I9" i="12"/>
  <c r="L9" i="12"/>
  <c r="J9" i="12"/>
  <c r="F15" i="12"/>
  <c r="G15" i="12" s="1"/>
  <c r="L15" i="12"/>
  <c r="I15" i="12"/>
  <c r="J15" i="12"/>
  <c r="K15" i="12"/>
  <c r="F7" i="12"/>
  <c r="G7" i="12" s="1"/>
  <c r="L7" i="12"/>
  <c r="J7" i="12"/>
  <c r="K7" i="12"/>
  <c r="I7" i="12"/>
  <c r="F11" i="12"/>
  <c r="G11" i="12" s="1"/>
  <c r="J11" i="12"/>
  <c r="I11" i="12"/>
  <c r="K11" i="12"/>
  <c r="E5" i="12"/>
  <c r="D18" i="12"/>
  <c r="F10" i="12"/>
  <c r="G10" i="12" s="1"/>
  <c r="I10" i="12"/>
  <c r="K10" i="12"/>
  <c r="L10" i="12"/>
  <c r="J10" i="12"/>
  <c r="F17" i="12"/>
  <c r="G17" i="12" s="1"/>
  <c r="K17" i="12"/>
  <c r="L17" i="12"/>
  <c r="I17" i="12"/>
  <c r="F16" i="12"/>
  <c r="G16" i="12" s="1"/>
  <c r="I16" i="12"/>
  <c r="J16" i="12"/>
  <c r="K16" i="12"/>
  <c r="L16" i="12"/>
  <c r="F8" i="12"/>
  <c r="G8" i="12" s="1"/>
  <c r="J8" i="12"/>
  <c r="K8" i="12"/>
  <c r="L8" i="12"/>
  <c r="D6" i="12"/>
  <c r="E6" i="12" s="1"/>
  <c r="R13" i="12"/>
  <c r="L12" i="12"/>
  <c r="J14" i="12"/>
  <c r="I14" i="12"/>
  <c r="M14" i="12" s="1"/>
  <c r="L13" i="12"/>
  <c r="I13" i="12"/>
  <c r="J13" i="12"/>
  <c r="Q13" i="12"/>
  <c r="K12" i="12"/>
  <c r="K13" i="12"/>
  <c r="I12" i="12"/>
  <c r="P13" i="12"/>
  <c r="S13" i="12" s="1"/>
  <c r="L14" i="12"/>
  <c r="J12" i="12"/>
  <c r="M8" i="12" l="1"/>
  <c r="M17" i="12"/>
  <c r="P8" i="14"/>
  <c r="P39" i="14" s="1"/>
  <c r="O39" i="14"/>
  <c r="F5" i="12"/>
  <c r="K5" i="12"/>
  <c r="J5" i="12"/>
  <c r="L5" i="12"/>
  <c r="E18" i="12"/>
  <c r="I5" i="12"/>
  <c r="M16" i="12"/>
  <c r="M15" i="12"/>
  <c r="M11" i="12"/>
  <c r="M9" i="12"/>
  <c r="M13" i="12"/>
  <c r="F6" i="12"/>
  <c r="G6" i="12" s="1"/>
  <c r="L6" i="12"/>
  <c r="I6" i="12"/>
  <c r="J6" i="12"/>
  <c r="K6" i="12"/>
  <c r="M7" i="12"/>
  <c r="M12" i="12"/>
  <c r="M10" i="12"/>
  <c r="J18" i="12" l="1"/>
  <c r="B5" i="16" s="1"/>
  <c r="F5" i="16" s="1"/>
  <c r="M5" i="12"/>
  <c r="I18" i="12"/>
  <c r="B4" i="16" s="1"/>
  <c r="L18" i="12"/>
  <c r="J23" i="12"/>
  <c r="B11" i="16" s="1"/>
  <c r="F11" i="16" s="1"/>
  <c r="J31" i="12"/>
  <c r="B19" i="16" s="1"/>
  <c r="F19" i="16" s="1"/>
  <c r="J39" i="12"/>
  <c r="B27" i="16" s="1"/>
  <c r="F27" i="16" s="1"/>
  <c r="J26" i="12"/>
  <c r="B14" i="16" s="1"/>
  <c r="F14" i="16" s="1"/>
  <c r="J27" i="12"/>
  <c r="B15" i="16" s="1"/>
  <c r="F15" i="16" s="1"/>
  <c r="J24" i="12"/>
  <c r="B12" i="16" s="1"/>
  <c r="F12" i="16" s="1"/>
  <c r="J32" i="12"/>
  <c r="B20" i="16" s="1"/>
  <c r="F20" i="16" s="1"/>
  <c r="J22" i="12"/>
  <c r="B10" i="16" s="1"/>
  <c r="J34" i="12"/>
  <c r="B22" i="16" s="1"/>
  <c r="F22" i="16" s="1"/>
  <c r="J35" i="12"/>
  <c r="B23" i="16" s="1"/>
  <c r="F23" i="16" s="1"/>
  <c r="J28" i="12"/>
  <c r="B16" i="16" s="1"/>
  <c r="F16" i="16" s="1"/>
  <c r="J36" i="12"/>
  <c r="B24" i="16" s="1"/>
  <c r="F24" i="16" s="1"/>
  <c r="J37" i="12"/>
  <c r="B25" i="16" s="1"/>
  <c r="F25" i="16" s="1"/>
  <c r="J30" i="12"/>
  <c r="B18" i="16" s="1"/>
  <c r="F18" i="16" s="1"/>
  <c r="J38" i="12"/>
  <c r="B26" i="16" s="1"/>
  <c r="F26" i="16" s="1"/>
  <c r="J25" i="12"/>
  <c r="B13" i="16" s="1"/>
  <c r="F13" i="16" s="1"/>
  <c r="J33" i="12"/>
  <c r="B21" i="16" s="1"/>
  <c r="F21" i="16" s="1"/>
  <c r="J29" i="12"/>
  <c r="B17" i="16" s="1"/>
  <c r="F17" i="16" s="1"/>
  <c r="K18" i="12"/>
  <c r="M6" i="12"/>
  <c r="G5" i="12"/>
  <c r="G18" i="12" s="1"/>
  <c r="F18" i="12"/>
  <c r="B32" i="16" l="1"/>
  <c r="F10" i="16"/>
  <c r="F4" i="16"/>
  <c r="B6" i="16"/>
  <c r="F6" i="16" s="1"/>
  <c r="J44" i="12"/>
  <c r="M18" i="12"/>
  <c r="F31" i="16" l="1"/>
  <c r="F32" i="16" s="1"/>
  <c r="B7" i="16"/>
  <c r="F7" i="16"/>
  <c r="B37" i="9"/>
  <c r="L10" i="9"/>
  <c r="M8" i="9" s="1"/>
  <c r="J10" i="9"/>
  <c r="H10" i="9"/>
  <c r="I9" i="9" s="1"/>
  <c r="I10" i="9" s="1"/>
  <c r="F10" i="9"/>
  <c r="D10" i="9"/>
  <c r="E8" i="9" s="1"/>
  <c r="B10" i="9"/>
  <c r="M9" i="9"/>
  <c r="M10" i="9" s="1"/>
  <c r="K9" i="9"/>
  <c r="C44" i="9" s="1"/>
  <c r="G9" i="9"/>
  <c r="G10" i="9" s="1"/>
  <c r="C9" i="9"/>
  <c r="K8" i="9"/>
  <c r="B44" i="9" s="1"/>
  <c r="D44" i="9" s="1"/>
  <c r="I8" i="9"/>
  <c r="G8" i="9"/>
  <c r="C8" i="9"/>
  <c r="B42" i="9" s="1"/>
  <c r="A67" i="8"/>
  <c r="A66" i="8"/>
  <c r="A46" i="8"/>
  <c r="I45" i="8"/>
  <c r="I46" i="8" s="1"/>
  <c r="E45" i="8"/>
  <c r="E46" i="8" s="1"/>
  <c r="A45" i="8"/>
  <c r="I44" i="8"/>
  <c r="G44" i="8"/>
  <c r="G45" i="8" s="1"/>
  <c r="G46" i="8" s="1"/>
  <c r="E44" i="8"/>
  <c r="C44" i="8"/>
  <c r="C45" i="8" s="1"/>
  <c r="C46" i="8" s="1"/>
  <c r="A44" i="8"/>
  <c r="H26" i="8"/>
  <c r="F26" i="8"/>
  <c r="D26" i="8"/>
  <c r="E24" i="8" s="1"/>
  <c r="B26" i="8"/>
  <c r="C25" i="8" s="1"/>
  <c r="I25" i="8"/>
  <c r="G25" i="8"/>
  <c r="A25" i="8"/>
  <c r="I24" i="8"/>
  <c r="G24" i="8"/>
  <c r="C24" i="8"/>
  <c r="A24" i="8"/>
  <c r="I23" i="8"/>
  <c r="G23" i="8"/>
  <c r="E23" i="8"/>
  <c r="C23" i="8"/>
  <c r="B65" i="8" s="1"/>
  <c r="D65" i="8" s="1"/>
  <c r="A23" i="8"/>
  <c r="I22" i="8"/>
  <c r="G22" i="8"/>
  <c r="C22" i="8"/>
  <c r="I21" i="8"/>
  <c r="G21" i="8"/>
  <c r="E21" i="8"/>
  <c r="C21" i="8"/>
  <c r="B63" i="8" s="1"/>
  <c r="H63" i="8" s="1"/>
  <c r="I20" i="8"/>
  <c r="G20" i="8"/>
  <c r="C20" i="8"/>
  <c r="I19" i="8"/>
  <c r="G19" i="8"/>
  <c r="E19" i="8"/>
  <c r="C19" i="8"/>
  <c r="B61" i="8" s="1"/>
  <c r="F61" i="8" s="1"/>
  <c r="I18" i="8"/>
  <c r="G18" i="8"/>
  <c r="C18" i="8"/>
  <c r="I17" i="8"/>
  <c r="G17" i="8"/>
  <c r="E17" i="8"/>
  <c r="C17" i="8"/>
  <c r="B59" i="8" s="1"/>
  <c r="D59" i="8" s="1"/>
  <c r="I16" i="8"/>
  <c r="G16" i="8"/>
  <c r="C16" i="8"/>
  <c r="I15" i="8"/>
  <c r="G15" i="8"/>
  <c r="E15" i="8"/>
  <c r="C15" i="8"/>
  <c r="B57" i="8" s="1"/>
  <c r="F57" i="8" s="1"/>
  <c r="I14" i="8"/>
  <c r="G14" i="8"/>
  <c r="C14" i="8"/>
  <c r="I13" i="8"/>
  <c r="G13" i="8"/>
  <c r="E13" i="8"/>
  <c r="C13" i="8"/>
  <c r="B55" i="8" s="1"/>
  <c r="F55" i="8" s="1"/>
  <c r="I12" i="8"/>
  <c r="G12" i="8"/>
  <c r="E12" i="8"/>
  <c r="C12" i="8"/>
  <c r="B54" i="8" s="1"/>
  <c r="D54" i="8" s="1"/>
  <c r="I11" i="8"/>
  <c r="G11" i="8"/>
  <c r="E11" i="8"/>
  <c r="C11" i="8"/>
  <c r="B53" i="8" s="1"/>
  <c r="D53" i="8" s="1"/>
  <c r="I10" i="8"/>
  <c r="G10" i="8"/>
  <c r="E10" i="8"/>
  <c r="C10" i="8"/>
  <c r="B52" i="8" s="1"/>
  <c r="H52" i="8" s="1"/>
  <c r="I9" i="8"/>
  <c r="G9" i="8"/>
  <c r="E9" i="8"/>
  <c r="C9" i="8"/>
  <c r="I8" i="8"/>
  <c r="I26" i="8" s="1"/>
  <c r="G8" i="8"/>
  <c r="G26" i="8" s="1"/>
  <c r="E8" i="8"/>
  <c r="C8" i="8"/>
  <c r="B50" i="8" s="1"/>
  <c r="H26" i="7"/>
  <c r="F26" i="7"/>
  <c r="D26" i="7"/>
  <c r="B26" i="7"/>
  <c r="C24" i="7" s="1"/>
  <c r="B66" i="7" s="1"/>
  <c r="I24" i="7"/>
  <c r="G24" i="7"/>
  <c r="E24" i="7"/>
  <c r="I23" i="7"/>
  <c r="G23" i="7"/>
  <c r="E23" i="7"/>
  <c r="C23" i="7"/>
  <c r="B65" i="7" s="1"/>
  <c r="I22" i="7"/>
  <c r="G22" i="7"/>
  <c r="E22" i="7"/>
  <c r="I21" i="7"/>
  <c r="G21" i="7"/>
  <c r="E21" i="7"/>
  <c r="C21" i="7"/>
  <c r="B63" i="7" s="1"/>
  <c r="I20" i="7"/>
  <c r="G20" i="7"/>
  <c r="E20" i="7"/>
  <c r="I19" i="7"/>
  <c r="G19" i="7"/>
  <c r="E19" i="7"/>
  <c r="C19" i="7"/>
  <c r="B61" i="7" s="1"/>
  <c r="I18" i="7"/>
  <c r="G18" i="7"/>
  <c r="E18" i="7"/>
  <c r="I17" i="7"/>
  <c r="G17" i="7"/>
  <c r="E17" i="7"/>
  <c r="C17" i="7"/>
  <c r="B59" i="7" s="1"/>
  <c r="I16" i="7"/>
  <c r="G16" i="7"/>
  <c r="E16" i="7"/>
  <c r="B58" i="7" s="1"/>
  <c r="C16" i="7"/>
  <c r="I15" i="7"/>
  <c r="G15" i="7"/>
  <c r="E15" i="7"/>
  <c r="C15" i="7"/>
  <c r="B57" i="7" s="1"/>
  <c r="I14" i="7"/>
  <c r="B56" i="7" s="1"/>
  <c r="G14" i="7"/>
  <c r="E14" i="7"/>
  <c r="C14" i="7"/>
  <c r="I13" i="7"/>
  <c r="G13" i="7"/>
  <c r="E13" i="7"/>
  <c r="C13" i="7"/>
  <c r="B55" i="7" s="1"/>
  <c r="I12" i="7"/>
  <c r="G12" i="7"/>
  <c r="E12" i="7"/>
  <c r="C12" i="7"/>
  <c r="B54" i="7" s="1"/>
  <c r="I11" i="7"/>
  <c r="G11" i="7"/>
  <c r="E11" i="7"/>
  <c r="C11" i="7"/>
  <c r="B53" i="7" s="1"/>
  <c r="I10" i="7"/>
  <c r="G10" i="7"/>
  <c r="E10" i="7"/>
  <c r="C10" i="7"/>
  <c r="B52" i="7" s="1"/>
  <c r="I9" i="7"/>
  <c r="G9" i="7"/>
  <c r="E9" i="7"/>
  <c r="C9" i="7"/>
  <c r="B51" i="7" s="1"/>
  <c r="I8" i="7"/>
  <c r="I26" i="7" s="1"/>
  <c r="G8" i="7"/>
  <c r="E8" i="7"/>
  <c r="C8" i="7"/>
  <c r="B50" i="7" s="1"/>
  <c r="I7" i="7"/>
  <c r="G7" i="7"/>
  <c r="G26" i="7" s="1"/>
  <c r="E7" i="7"/>
  <c r="E26" i="7" s="1"/>
  <c r="C7" i="7"/>
  <c r="C37" i="6"/>
  <c r="C29" i="6"/>
  <c r="J12" i="6"/>
  <c r="K11" i="6" s="1"/>
  <c r="H12" i="6"/>
  <c r="I10" i="6" s="1"/>
  <c r="F12" i="6"/>
  <c r="D12" i="6"/>
  <c r="E10" i="6" s="1"/>
  <c r="B12" i="6"/>
  <c r="C10" i="6" s="1"/>
  <c r="I11" i="6"/>
  <c r="G11" i="6"/>
  <c r="G10" i="6"/>
  <c r="I9" i="6"/>
  <c r="G9" i="6"/>
  <c r="E9" i="6"/>
  <c r="C32" i="6" s="1"/>
  <c r="I8" i="6"/>
  <c r="I12" i="6" s="1"/>
  <c r="G8" i="6"/>
  <c r="G12" i="6" s="1"/>
  <c r="L10" i="5"/>
  <c r="M8" i="5" s="1"/>
  <c r="J10" i="5"/>
  <c r="K9" i="5" s="1"/>
  <c r="C44" i="5" s="1"/>
  <c r="W16" i="14" s="1"/>
  <c r="X16" i="14" s="1"/>
  <c r="H10" i="5"/>
  <c r="I9" i="5" s="1"/>
  <c r="F10" i="5"/>
  <c r="G9" i="5" s="1"/>
  <c r="D10" i="5"/>
  <c r="E8" i="5" s="1"/>
  <c r="B10" i="5"/>
  <c r="C8" i="5" s="1"/>
  <c r="M9" i="5"/>
  <c r="M10" i="5" s="1"/>
  <c r="K8" i="5"/>
  <c r="B44" i="5" s="1"/>
  <c r="V16" i="14" s="1"/>
  <c r="A67" i="4"/>
  <c r="A66" i="4"/>
  <c r="A46" i="4"/>
  <c r="I45" i="4"/>
  <c r="I46" i="4" s="1"/>
  <c r="G45" i="4"/>
  <c r="G46" i="4" s="1"/>
  <c r="A45" i="4"/>
  <c r="I44" i="4"/>
  <c r="G44" i="4"/>
  <c r="E44" i="4"/>
  <c r="E45" i="4" s="1"/>
  <c r="E46" i="4" s="1"/>
  <c r="C44" i="4"/>
  <c r="C45" i="4" s="1"/>
  <c r="C46" i="4" s="1"/>
  <c r="A44" i="4"/>
  <c r="H26" i="4"/>
  <c r="F26" i="4"/>
  <c r="G22" i="4" s="1"/>
  <c r="D26" i="4"/>
  <c r="E22" i="4" s="1"/>
  <c r="B26" i="4"/>
  <c r="C24" i="4" s="1"/>
  <c r="I25" i="4"/>
  <c r="A25" i="4"/>
  <c r="I24" i="4"/>
  <c r="G24" i="4"/>
  <c r="E24" i="4"/>
  <c r="A24" i="4"/>
  <c r="I23" i="4"/>
  <c r="G23" i="4"/>
  <c r="A23" i="4"/>
  <c r="I22" i="4"/>
  <c r="I21" i="4"/>
  <c r="E21" i="4"/>
  <c r="I20" i="4"/>
  <c r="I19" i="4"/>
  <c r="E19" i="4"/>
  <c r="I18" i="4"/>
  <c r="I17" i="4"/>
  <c r="E17" i="4"/>
  <c r="I16" i="4"/>
  <c r="I15" i="4"/>
  <c r="E15" i="4"/>
  <c r="I14" i="4"/>
  <c r="I13" i="4"/>
  <c r="E13" i="4"/>
  <c r="I12" i="4"/>
  <c r="I11" i="4"/>
  <c r="E11" i="4"/>
  <c r="I10" i="4"/>
  <c r="I9" i="4"/>
  <c r="E9" i="4"/>
  <c r="I8" i="4"/>
  <c r="I26" i="4" s="1"/>
  <c r="I26" i="3"/>
  <c r="G26" i="3"/>
  <c r="B73" i="3" s="1"/>
  <c r="BD5" i="13" s="1"/>
  <c r="E26" i="3"/>
  <c r="C23" i="3"/>
  <c r="G25" i="3"/>
  <c r="E25" i="3"/>
  <c r="G23" i="3"/>
  <c r="E23" i="3"/>
  <c r="I22" i="3"/>
  <c r="I21" i="3"/>
  <c r="G21" i="3"/>
  <c r="E21" i="3"/>
  <c r="C21" i="3"/>
  <c r="I20" i="3"/>
  <c r="I19" i="3"/>
  <c r="G19" i="3"/>
  <c r="E19" i="3"/>
  <c r="I18" i="3"/>
  <c r="I17" i="3"/>
  <c r="G17" i="3"/>
  <c r="E17" i="3"/>
  <c r="C17" i="3"/>
  <c r="I16" i="3"/>
  <c r="G16" i="3"/>
  <c r="I15" i="3"/>
  <c r="G15" i="3"/>
  <c r="E15" i="3"/>
  <c r="C15" i="3"/>
  <c r="I14" i="3"/>
  <c r="G14" i="3"/>
  <c r="I13" i="3"/>
  <c r="G13" i="3"/>
  <c r="E13" i="3"/>
  <c r="C13" i="3"/>
  <c r="I12" i="3"/>
  <c r="G12" i="3"/>
  <c r="I11" i="3"/>
  <c r="G11" i="3"/>
  <c r="E11" i="3"/>
  <c r="C11" i="3"/>
  <c r="I10" i="3"/>
  <c r="G10" i="3"/>
  <c r="I9" i="3"/>
  <c r="G9" i="3"/>
  <c r="E9" i="3"/>
  <c r="C9" i="3"/>
  <c r="B56" i="3" s="1"/>
  <c r="AM5" i="13" s="1"/>
  <c r="I8" i="3"/>
  <c r="G8" i="3"/>
  <c r="I7" i="3"/>
  <c r="G7" i="3"/>
  <c r="E7" i="3"/>
  <c r="C7" i="3"/>
  <c r="J12" i="2"/>
  <c r="K11" i="2" s="1"/>
  <c r="H12" i="2"/>
  <c r="I11" i="2" s="1"/>
  <c r="F12" i="2"/>
  <c r="G11" i="2" s="1"/>
  <c r="D12" i="2"/>
  <c r="E10" i="2" s="1"/>
  <c r="K10" i="2"/>
  <c r="G10" i="2"/>
  <c r="B9" i="2"/>
  <c r="B12" i="2" s="1"/>
  <c r="AX5" i="15" l="1"/>
  <c r="BD8" i="13"/>
  <c r="BD10" i="13"/>
  <c r="BD12" i="13"/>
  <c r="BD14" i="13"/>
  <c r="BD16" i="13"/>
  <c r="BD18" i="13"/>
  <c r="BD20" i="13"/>
  <c r="BD22" i="13"/>
  <c r="BD24" i="13"/>
  <c r="BD26" i="13"/>
  <c r="BD28" i="13"/>
  <c r="BD30" i="13"/>
  <c r="BD11" i="13"/>
  <c r="BD27" i="13"/>
  <c r="BD7" i="13"/>
  <c r="BD17" i="13"/>
  <c r="BD21" i="13"/>
  <c r="BD23" i="13"/>
  <c r="BD9" i="13"/>
  <c r="BD15" i="13"/>
  <c r="BD19" i="13"/>
  <c r="BD25" i="13"/>
  <c r="BD13" i="13"/>
  <c r="BD29" i="13"/>
  <c r="BD31" i="13"/>
  <c r="B64" i="3"/>
  <c r="AU5" i="13" s="1"/>
  <c r="AG5" i="15"/>
  <c r="AM7" i="13"/>
  <c r="AM9" i="13"/>
  <c r="AM11" i="13"/>
  <c r="AM13" i="13"/>
  <c r="AM15" i="13"/>
  <c r="AM17" i="13"/>
  <c r="AM19" i="13"/>
  <c r="AM21" i="13"/>
  <c r="AM23" i="13"/>
  <c r="AM25" i="13"/>
  <c r="AM27" i="13"/>
  <c r="AM29" i="13"/>
  <c r="AM31" i="13"/>
  <c r="AM12" i="13"/>
  <c r="AM16" i="13"/>
  <c r="AM8" i="13"/>
  <c r="AM10" i="13"/>
  <c r="AM14" i="13"/>
  <c r="AM18" i="13"/>
  <c r="AM30" i="13"/>
  <c r="AM28" i="13"/>
  <c r="AM20" i="13"/>
  <c r="AM26" i="13"/>
  <c r="AM22" i="13"/>
  <c r="AM24" i="13"/>
  <c r="G9" i="2"/>
  <c r="B54" i="3"/>
  <c r="B62" i="3"/>
  <c r="AS5" i="13" s="1"/>
  <c r="I8" i="2"/>
  <c r="B68" i="3"/>
  <c r="AY5" i="13" s="1"/>
  <c r="B60" i="3"/>
  <c r="AQ5" i="13" s="1"/>
  <c r="B58" i="3"/>
  <c r="AO5" i="13" s="1"/>
  <c r="I10" i="2"/>
  <c r="D30" i="2" s="1"/>
  <c r="Q7" i="12" s="1"/>
  <c r="G8" i="5"/>
  <c r="C9" i="5"/>
  <c r="B51" i="9"/>
  <c r="B45" i="9"/>
  <c r="B50" i="9"/>
  <c r="B41" i="9"/>
  <c r="B46" i="9"/>
  <c r="B52" i="9"/>
  <c r="B43" i="9"/>
  <c r="B49" i="9"/>
  <c r="B62" i="8"/>
  <c r="F62" i="8" s="1"/>
  <c r="B66" i="8"/>
  <c r="D66" i="8" s="1"/>
  <c r="C26" i="8"/>
  <c r="D36" i="6"/>
  <c r="D28" i="6"/>
  <c r="D35" i="6"/>
  <c r="D38" i="6"/>
  <c r="D30" i="6"/>
  <c r="D33" i="6"/>
  <c r="D31" i="6"/>
  <c r="D34" i="6"/>
  <c r="D32" i="6"/>
  <c r="D37" i="6"/>
  <c r="D29" i="6"/>
  <c r="H50" i="8"/>
  <c r="C9" i="6"/>
  <c r="C34" i="6"/>
  <c r="B49" i="7"/>
  <c r="B67" i="7" s="1"/>
  <c r="B51" i="8"/>
  <c r="H51" i="8" s="1"/>
  <c r="C37" i="9"/>
  <c r="D37" i="9" s="1"/>
  <c r="B40" i="9"/>
  <c r="K10" i="6"/>
  <c r="C31" i="6"/>
  <c r="C10" i="9"/>
  <c r="K10" i="9"/>
  <c r="C40" i="9"/>
  <c r="C11" i="6"/>
  <c r="B38" i="9"/>
  <c r="D38" i="9" s="1"/>
  <c r="C8" i="6"/>
  <c r="E11" i="6"/>
  <c r="C33" i="6"/>
  <c r="E25" i="8"/>
  <c r="B67" i="8" s="1"/>
  <c r="D67" i="8" s="1"/>
  <c r="E9" i="9"/>
  <c r="C38" i="9"/>
  <c r="E8" i="6"/>
  <c r="K9" i="6"/>
  <c r="C30" i="6"/>
  <c r="C38" i="6"/>
  <c r="C18" i="7"/>
  <c r="B60" i="7" s="1"/>
  <c r="C20" i="7"/>
  <c r="B62" i="7" s="1"/>
  <c r="C22" i="7"/>
  <c r="B64" i="7" s="1"/>
  <c r="E14" i="8"/>
  <c r="B56" i="8" s="1"/>
  <c r="F56" i="8" s="1"/>
  <c r="E16" i="8"/>
  <c r="B58" i="8" s="1"/>
  <c r="F58" i="8" s="1"/>
  <c r="E18" i="8"/>
  <c r="B60" i="8" s="1"/>
  <c r="D60" i="8" s="1"/>
  <c r="E20" i="8"/>
  <c r="E22" i="8"/>
  <c r="B64" i="8" s="1"/>
  <c r="F64" i="8" s="1"/>
  <c r="B36" i="9"/>
  <c r="B53" i="9"/>
  <c r="D53" i="9" s="1"/>
  <c r="K8" i="6"/>
  <c r="C35" i="6"/>
  <c r="C36" i="9"/>
  <c r="B39" i="9"/>
  <c r="D39" i="9" s="1"/>
  <c r="B48" i="9"/>
  <c r="C53" i="9"/>
  <c r="C39" i="9"/>
  <c r="C10" i="2"/>
  <c r="C9" i="2"/>
  <c r="C11" i="2"/>
  <c r="C8" i="2"/>
  <c r="B48" i="5"/>
  <c r="B39" i="5"/>
  <c r="B53" i="5"/>
  <c r="B36" i="5"/>
  <c r="B37" i="5"/>
  <c r="B38" i="5"/>
  <c r="V10" i="14" s="1"/>
  <c r="X10" i="14" s="1"/>
  <c r="B40" i="5"/>
  <c r="V12" i="14" s="1"/>
  <c r="B43" i="5"/>
  <c r="D44" i="5"/>
  <c r="D35" i="2"/>
  <c r="Q12" i="12" s="1"/>
  <c r="D29" i="2"/>
  <c r="Q6" i="12" s="1"/>
  <c r="B66" i="4"/>
  <c r="D66" i="4" s="1"/>
  <c r="C19" i="3"/>
  <c r="B66" i="3" s="1"/>
  <c r="AW5" i="13" s="1"/>
  <c r="C25" i="3"/>
  <c r="C23" i="4"/>
  <c r="B65" i="4" s="1"/>
  <c r="D65" i="4" s="1"/>
  <c r="C37" i="5"/>
  <c r="C21" i="4"/>
  <c r="I9" i="2"/>
  <c r="I12" i="2" s="1"/>
  <c r="I23" i="3"/>
  <c r="B70" i="3" s="1"/>
  <c r="BA5" i="13" s="1"/>
  <c r="I25" i="3"/>
  <c r="G9" i="4"/>
  <c r="G11" i="4"/>
  <c r="G13" i="4"/>
  <c r="G15" i="4"/>
  <c r="G17" i="4"/>
  <c r="G19" i="4"/>
  <c r="G21" i="4"/>
  <c r="E23" i="4"/>
  <c r="C10" i="5"/>
  <c r="K10" i="5"/>
  <c r="C40" i="5"/>
  <c r="W12" i="14" s="1"/>
  <c r="X12" i="14" s="1"/>
  <c r="C11" i="4"/>
  <c r="E8" i="2"/>
  <c r="E11" i="2"/>
  <c r="G8" i="2"/>
  <c r="G12" i="2" s="1"/>
  <c r="K9" i="2"/>
  <c r="C8" i="3"/>
  <c r="C10" i="3"/>
  <c r="C12" i="3"/>
  <c r="C14" i="3"/>
  <c r="C16" i="3"/>
  <c r="B63" i="3" s="1"/>
  <c r="AT5" i="13" s="1"/>
  <c r="C18" i="3"/>
  <c r="C20" i="3"/>
  <c r="C22" i="3"/>
  <c r="C24" i="3"/>
  <c r="C26" i="3"/>
  <c r="C25" i="4"/>
  <c r="B67" i="4" s="1"/>
  <c r="D67" i="4" s="1"/>
  <c r="E9" i="2"/>
  <c r="C13" i="4"/>
  <c r="C19" i="4"/>
  <c r="B61" i="4" s="1"/>
  <c r="F61" i="4" s="1"/>
  <c r="E8" i="3"/>
  <c r="E28" i="3" s="1"/>
  <c r="E10" i="3"/>
  <c r="E12" i="3"/>
  <c r="E14" i="3"/>
  <c r="E16" i="3"/>
  <c r="E18" i="3"/>
  <c r="E20" i="3"/>
  <c r="E22" i="3"/>
  <c r="E24" i="3"/>
  <c r="C8" i="4"/>
  <c r="C10" i="4"/>
  <c r="B52" i="4" s="1"/>
  <c r="H52" i="4" s="1"/>
  <c r="C12" i="4"/>
  <c r="B54" i="4" s="1"/>
  <c r="D54" i="4" s="1"/>
  <c r="C14" i="4"/>
  <c r="C16" i="4"/>
  <c r="C18" i="4"/>
  <c r="C20" i="4"/>
  <c r="C22" i="4"/>
  <c r="B64" i="4" s="1"/>
  <c r="F64" i="4" s="1"/>
  <c r="E25" i="4"/>
  <c r="E9" i="5"/>
  <c r="C38" i="5"/>
  <c r="W10" i="14" s="1"/>
  <c r="C9" i="4"/>
  <c r="C15" i="4"/>
  <c r="B57" i="4" s="1"/>
  <c r="F57" i="4" s="1"/>
  <c r="C17" i="4"/>
  <c r="B59" i="4" s="1"/>
  <c r="D59" i="4" s="1"/>
  <c r="I8" i="5"/>
  <c r="I10" i="5" s="1"/>
  <c r="K8" i="2"/>
  <c r="K12" i="2" s="1"/>
  <c r="G18" i="3"/>
  <c r="G20" i="3"/>
  <c r="G22" i="3"/>
  <c r="G24" i="3"/>
  <c r="E8" i="4"/>
  <c r="E10" i="4"/>
  <c r="E12" i="4"/>
  <c r="E14" i="4"/>
  <c r="E16" i="4"/>
  <c r="E18" i="4"/>
  <c r="E20" i="4"/>
  <c r="G25" i="4"/>
  <c r="I24" i="3"/>
  <c r="G8" i="4"/>
  <c r="G10" i="4"/>
  <c r="G12" i="4"/>
  <c r="G14" i="4"/>
  <c r="G16" i="4"/>
  <c r="G18" i="4"/>
  <c r="G20" i="4"/>
  <c r="AM5" i="15" l="1"/>
  <c r="AS7" i="13"/>
  <c r="AS9" i="13"/>
  <c r="AS11" i="13"/>
  <c r="AS13" i="13"/>
  <c r="AS15" i="13"/>
  <c r="AS17" i="13"/>
  <c r="AS19" i="13"/>
  <c r="AS21" i="13"/>
  <c r="AS23" i="13"/>
  <c r="AS25" i="13"/>
  <c r="AS27" i="13"/>
  <c r="AS29" i="13"/>
  <c r="AS31" i="13"/>
  <c r="AS8" i="13"/>
  <c r="AS10" i="13"/>
  <c r="AS12" i="13"/>
  <c r="AS14" i="13"/>
  <c r="AS16" i="13"/>
  <c r="AS18" i="13"/>
  <c r="AS20" i="13"/>
  <c r="AS22" i="13"/>
  <c r="AS24" i="13"/>
  <c r="AS26" i="13"/>
  <c r="AS28" i="13"/>
  <c r="AS30" i="13"/>
  <c r="BD32" i="13"/>
  <c r="I29" i="16" s="1"/>
  <c r="AQ5" i="15"/>
  <c r="AW8" i="13"/>
  <c r="AW10" i="13"/>
  <c r="AW12" i="13"/>
  <c r="AW14" i="13"/>
  <c r="AW16" i="13"/>
  <c r="AW18" i="13"/>
  <c r="AW20" i="13"/>
  <c r="AW22" i="13"/>
  <c r="AW24" i="13"/>
  <c r="AW26" i="13"/>
  <c r="AW28" i="13"/>
  <c r="AW30" i="13"/>
  <c r="AW7" i="13"/>
  <c r="AW9" i="13"/>
  <c r="AW11" i="13"/>
  <c r="AW13" i="13"/>
  <c r="AW15" i="13"/>
  <c r="AW17" i="13"/>
  <c r="AW19" i="13"/>
  <c r="AW21" i="13"/>
  <c r="AW23" i="13"/>
  <c r="AW25" i="13"/>
  <c r="AW27" i="13"/>
  <c r="AW29" i="13"/>
  <c r="AW31" i="13"/>
  <c r="AK5" i="13"/>
  <c r="AI5" i="15"/>
  <c r="AO8" i="13"/>
  <c r="AO10" i="13"/>
  <c r="AO12" i="13"/>
  <c r="AO14" i="13"/>
  <c r="AO16" i="13"/>
  <c r="AO18" i="13"/>
  <c r="AO20" i="13"/>
  <c r="AO22" i="13"/>
  <c r="AO24" i="13"/>
  <c r="AO26" i="13"/>
  <c r="AO28" i="13"/>
  <c r="AO30" i="13"/>
  <c r="AO7" i="13"/>
  <c r="AO9" i="13"/>
  <c r="AO11" i="13"/>
  <c r="AO13" i="13"/>
  <c r="AO15" i="13"/>
  <c r="AO17" i="13"/>
  <c r="AO19" i="13"/>
  <c r="AO21" i="13"/>
  <c r="AO23" i="13"/>
  <c r="AO25" i="13"/>
  <c r="AO27" i="13"/>
  <c r="AO29" i="13"/>
  <c r="AO31" i="13"/>
  <c r="AU5" i="15"/>
  <c r="BA7" i="13"/>
  <c r="BA9" i="13"/>
  <c r="BA11" i="13"/>
  <c r="BA13" i="13"/>
  <c r="BA15" i="13"/>
  <c r="BA17" i="13"/>
  <c r="BA19" i="13"/>
  <c r="BA21" i="13"/>
  <c r="BA23" i="13"/>
  <c r="BA25" i="13"/>
  <c r="BA27" i="13"/>
  <c r="BA29" i="13"/>
  <c r="BA31" i="13"/>
  <c r="BA8" i="13"/>
  <c r="BA10" i="13"/>
  <c r="BA12" i="13"/>
  <c r="BA14" i="13"/>
  <c r="BA16" i="13"/>
  <c r="BA18" i="13"/>
  <c r="BA20" i="13"/>
  <c r="BA22" i="13"/>
  <c r="BA24" i="13"/>
  <c r="BA26" i="13"/>
  <c r="BA28" i="13"/>
  <c r="BA30" i="13"/>
  <c r="AM32" i="13"/>
  <c r="I12" i="16" s="1"/>
  <c r="AN5" i="15"/>
  <c r="AT7" i="13"/>
  <c r="AT9" i="13"/>
  <c r="AT11" i="13"/>
  <c r="AT13" i="13"/>
  <c r="AT15" i="13"/>
  <c r="AT17" i="13"/>
  <c r="AT19" i="13"/>
  <c r="AT21" i="13"/>
  <c r="AT23" i="13"/>
  <c r="AT25" i="13"/>
  <c r="AT27" i="13"/>
  <c r="AT29" i="13"/>
  <c r="AT31" i="13"/>
  <c r="AT8" i="13"/>
  <c r="AT10" i="13"/>
  <c r="AT12" i="13"/>
  <c r="AT14" i="13"/>
  <c r="AT16" i="13"/>
  <c r="AT18" i="13"/>
  <c r="AT20" i="13"/>
  <c r="AT22" i="13"/>
  <c r="AT24" i="13"/>
  <c r="AT26" i="13"/>
  <c r="AT28" i="13"/>
  <c r="AT30" i="13"/>
  <c r="AK5" i="15"/>
  <c r="AQ8" i="13"/>
  <c r="AQ10" i="13"/>
  <c r="AQ12" i="13"/>
  <c r="AQ14" i="13"/>
  <c r="AQ16" i="13"/>
  <c r="AQ18" i="13"/>
  <c r="AQ20" i="13"/>
  <c r="AQ22" i="13"/>
  <c r="AQ24" i="13"/>
  <c r="AQ26" i="13"/>
  <c r="AQ28" i="13"/>
  <c r="AQ30" i="13"/>
  <c r="AQ11" i="13"/>
  <c r="AQ15" i="13"/>
  <c r="AQ7" i="13"/>
  <c r="AQ9" i="13"/>
  <c r="AQ13" i="13"/>
  <c r="AQ17" i="13"/>
  <c r="AQ23" i="13"/>
  <c r="AQ31" i="13"/>
  <c r="AQ21" i="13"/>
  <c r="AQ29" i="13"/>
  <c r="AQ19" i="13"/>
  <c r="AQ27" i="13"/>
  <c r="AQ25" i="13"/>
  <c r="AO5" i="15"/>
  <c r="AU7" i="13"/>
  <c r="AU9" i="13"/>
  <c r="AU11" i="13"/>
  <c r="AU13" i="13"/>
  <c r="AU15" i="13"/>
  <c r="AU17" i="13"/>
  <c r="AU19" i="13"/>
  <c r="AU21" i="13"/>
  <c r="AU23" i="13"/>
  <c r="AU25" i="13"/>
  <c r="AU27" i="13"/>
  <c r="AU29" i="13"/>
  <c r="AU31" i="13"/>
  <c r="AU8" i="13"/>
  <c r="AU10" i="13"/>
  <c r="AU14" i="13"/>
  <c r="AU18" i="13"/>
  <c r="AU12" i="13"/>
  <c r="AU16" i="13"/>
  <c r="AU22" i="13"/>
  <c r="AU30" i="13"/>
  <c r="AU24" i="13"/>
  <c r="AU28" i="13"/>
  <c r="AU26" i="13"/>
  <c r="AU20" i="13"/>
  <c r="AG10" i="15"/>
  <c r="AG14" i="15"/>
  <c r="AG17" i="15"/>
  <c r="AG7" i="15"/>
  <c r="AG11" i="15"/>
  <c r="AG15" i="15"/>
  <c r="AG13" i="15"/>
  <c r="AG8" i="15"/>
  <c r="AG12" i="15"/>
  <c r="AG16" i="15"/>
  <c r="AG9" i="15"/>
  <c r="AS5" i="15"/>
  <c r="AY8" i="13"/>
  <c r="AY10" i="13"/>
  <c r="AY12" i="13"/>
  <c r="AY14" i="13"/>
  <c r="AY16" i="13"/>
  <c r="AY18" i="13"/>
  <c r="AY20" i="13"/>
  <c r="AY22" i="13"/>
  <c r="AY24" i="13"/>
  <c r="AY26" i="13"/>
  <c r="AY28" i="13"/>
  <c r="AY30" i="13"/>
  <c r="AY9" i="13"/>
  <c r="AY13" i="13"/>
  <c r="AY17" i="13"/>
  <c r="AY7" i="13"/>
  <c r="AY11" i="13"/>
  <c r="AY15" i="13"/>
  <c r="AY25" i="13"/>
  <c r="AY31" i="13"/>
  <c r="AY23" i="13"/>
  <c r="AY21" i="13"/>
  <c r="AY19" i="13"/>
  <c r="AY29" i="13"/>
  <c r="AY27" i="13"/>
  <c r="AX7" i="15"/>
  <c r="AX11" i="15"/>
  <c r="AX15" i="15"/>
  <c r="AX8" i="15"/>
  <c r="AX12" i="15"/>
  <c r="AX16" i="15"/>
  <c r="AX14" i="15"/>
  <c r="AX9" i="15"/>
  <c r="AX13" i="15"/>
  <c r="AX17" i="15"/>
  <c r="AX10" i="15"/>
  <c r="G28" i="3"/>
  <c r="B72" i="3"/>
  <c r="BC5" i="13" s="1"/>
  <c r="D34" i="2"/>
  <c r="Q11" i="12" s="1"/>
  <c r="D38" i="2"/>
  <c r="Q16" i="12" s="1"/>
  <c r="I28" i="3"/>
  <c r="B57" i="3"/>
  <c r="AN5" i="13" s="1"/>
  <c r="D32" i="2"/>
  <c r="Q9" i="12" s="1"/>
  <c r="D31" i="2"/>
  <c r="Q8" i="12" s="1"/>
  <c r="B59" i="3"/>
  <c r="AP5" i="13" s="1"/>
  <c r="V8" i="14"/>
  <c r="N21" i="17"/>
  <c r="V15" i="14"/>
  <c r="N22" i="17"/>
  <c r="D37" i="2"/>
  <c r="Q15" i="12" s="1"/>
  <c r="D33" i="2"/>
  <c r="Q10" i="12" s="1"/>
  <c r="B49" i="5"/>
  <c r="B51" i="5"/>
  <c r="V24" i="14" s="1"/>
  <c r="B41" i="5"/>
  <c r="V13" i="14" s="1"/>
  <c r="G10" i="5"/>
  <c r="B46" i="5"/>
  <c r="V18" i="14" s="1"/>
  <c r="V19" i="14"/>
  <c r="V26" i="14"/>
  <c r="V11" i="14"/>
  <c r="V21" i="14"/>
  <c r="V30" i="14"/>
  <c r="V29" i="14"/>
  <c r="V32" i="14"/>
  <c r="V31" i="14"/>
  <c r="W9" i="14"/>
  <c r="W20" i="14"/>
  <c r="V9" i="14"/>
  <c r="X9" i="14" s="1"/>
  <c r="V20" i="14"/>
  <c r="C53" i="5"/>
  <c r="C39" i="5"/>
  <c r="W11" i="14" s="1"/>
  <c r="D68" i="8"/>
  <c r="E67" i="8"/>
  <c r="F68" i="8"/>
  <c r="G58" i="8" s="1"/>
  <c r="E66" i="8"/>
  <c r="C50" i="9"/>
  <c r="C41" i="9"/>
  <c r="D41" i="9" s="1"/>
  <c r="C46" i="9"/>
  <c r="E10" i="9"/>
  <c r="C52" i="9"/>
  <c r="C43" i="9"/>
  <c r="C42" i="9"/>
  <c r="D42" i="9" s="1"/>
  <c r="C49" i="9"/>
  <c r="C45" i="9"/>
  <c r="C51" i="9"/>
  <c r="D51" i="9" s="1"/>
  <c r="H68" i="8"/>
  <c r="I50" i="8"/>
  <c r="E26" i="8"/>
  <c r="B37" i="6"/>
  <c r="F37" i="6" s="1"/>
  <c r="B29" i="6"/>
  <c r="B32" i="6"/>
  <c r="F32" i="6" s="1"/>
  <c r="B35" i="6"/>
  <c r="B38" i="6"/>
  <c r="B30" i="6"/>
  <c r="B33" i="6"/>
  <c r="E12" i="6"/>
  <c r="B34" i="6"/>
  <c r="F34" i="6" s="1"/>
  <c r="B31" i="6"/>
  <c r="D50" i="9"/>
  <c r="D45" i="9"/>
  <c r="C36" i="6"/>
  <c r="C28" i="6"/>
  <c r="C26" i="7"/>
  <c r="C48" i="9"/>
  <c r="D48" i="9" s="1"/>
  <c r="D49" i="9"/>
  <c r="D43" i="9"/>
  <c r="E36" i="6"/>
  <c r="E28" i="6"/>
  <c r="D36" i="9"/>
  <c r="G64" i="8"/>
  <c r="E38" i="6"/>
  <c r="E30" i="6"/>
  <c r="E35" i="6"/>
  <c r="E33" i="6"/>
  <c r="E31" i="6"/>
  <c r="E34" i="6"/>
  <c r="E37" i="6"/>
  <c r="E29" i="6"/>
  <c r="E32" i="6"/>
  <c r="D52" i="9"/>
  <c r="I51" i="8"/>
  <c r="B68" i="8"/>
  <c r="K12" i="6"/>
  <c r="B36" i="6"/>
  <c r="B28" i="6"/>
  <c r="F28" i="6" s="1"/>
  <c r="C12" i="6"/>
  <c r="D40" i="9"/>
  <c r="D46" i="9"/>
  <c r="B50" i="4"/>
  <c r="C26" i="4"/>
  <c r="B71" i="3"/>
  <c r="BB5" i="13" s="1"/>
  <c r="B55" i="3"/>
  <c r="AL5" i="13" s="1"/>
  <c r="B50" i="5"/>
  <c r="V23" i="14" s="1"/>
  <c r="B62" i="4"/>
  <c r="F62" i="4" s="1"/>
  <c r="B67" i="3"/>
  <c r="AX5" i="13" s="1"/>
  <c r="D40" i="5"/>
  <c r="B69" i="3"/>
  <c r="AZ5" i="13" s="1"/>
  <c r="G26" i="4"/>
  <c r="B60" i="4"/>
  <c r="D60" i="4" s="1"/>
  <c r="B55" i="4"/>
  <c r="F55" i="4" s="1"/>
  <c r="B65" i="3"/>
  <c r="AV5" i="13" s="1"/>
  <c r="E35" i="2"/>
  <c r="R12" i="12" s="1"/>
  <c r="E38" i="2"/>
  <c r="E30" i="2"/>
  <c r="R7" i="12" s="1"/>
  <c r="E33" i="2"/>
  <c r="R10" i="12" s="1"/>
  <c r="E37" i="2"/>
  <c r="E29" i="2"/>
  <c r="R6" i="12" s="1"/>
  <c r="E31" i="2"/>
  <c r="R8" i="12" s="1"/>
  <c r="E32" i="2"/>
  <c r="R9" i="12" s="1"/>
  <c r="E34" i="2"/>
  <c r="R11" i="12" s="1"/>
  <c r="B52" i="5"/>
  <c r="B42" i="5"/>
  <c r="B36" i="2"/>
  <c r="B28" i="2"/>
  <c r="O5" i="12" s="1"/>
  <c r="C12" i="2"/>
  <c r="E26" i="4"/>
  <c r="B58" i="4"/>
  <c r="F58" i="4" s="1"/>
  <c r="B34" i="2"/>
  <c r="O11" i="12" s="1"/>
  <c r="B31" i="2"/>
  <c r="B37" i="2"/>
  <c r="B29" i="2"/>
  <c r="O6" i="12" s="1"/>
  <c r="B32" i="2"/>
  <c r="O9" i="12" s="1"/>
  <c r="B35" i="2"/>
  <c r="O12" i="12" s="1"/>
  <c r="E12" i="2"/>
  <c r="B38" i="2"/>
  <c r="B30" i="2"/>
  <c r="O7" i="12" s="1"/>
  <c r="B33" i="2"/>
  <c r="O10" i="12" s="1"/>
  <c r="B63" i="4"/>
  <c r="H63" i="4" s="1"/>
  <c r="B45" i="5"/>
  <c r="D38" i="5"/>
  <c r="E36" i="2"/>
  <c r="E28" i="2"/>
  <c r="R5" i="12" s="1"/>
  <c r="D36" i="2"/>
  <c r="D28" i="2"/>
  <c r="Q5" i="12" s="1"/>
  <c r="C42" i="5"/>
  <c r="C50" i="5"/>
  <c r="W23" i="14" s="1"/>
  <c r="C41" i="5"/>
  <c r="C48" i="5"/>
  <c r="C46" i="5"/>
  <c r="E10" i="5"/>
  <c r="C52" i="5"/>
  <c r="C43" i="5"/>
  <c r="O22" i="17" s="1"/>
  <c r="C49" i="5"/>
  <c r="O28" i="17" s="1"/>
  <c r="C45" i="5"/>
  <c r="W17" i="14" s="1"/>
  <c r="C51" i="5"/>
  <c r="W24" i="14" s="1"/>
  <c r="C36" i="5"/>
  <c r="O21" i="17" s="1"/>
  <c r="B51" i="4"/>
  <c r="H51" i="4" s="1"/>
  <c r="B56" i="4"/>
  <c r="F56" i="4" s="1"/>
  <c r="C37" i="2"/>
  <c r="C29" i="2"/>
  <c r="P6" i="12" s="1"/>
  <c r="C32" i="2"/>
  <c r="P9" i="12" s="1"/>
  <c r="C35" i="2"/>
  <c r="P12" i="12" s="1"/>
  <c r="C31" i="2"/>
  <c r="P8" i="12" s="1"/>
  <c r="C38" i="2"/>
  <c r="C30" i="2"/>
  <c r="P7" i="12" s="1"/>
  <c r="C33" i="2"/>
  <c r="P10" i="12" s="1"/>
  <c r="C34" i="2"/>
  <c r="P11" i="12" s="1"/>
  <c r="B61" i="3"/>
  <c r="AR5" i="13" s="1"/>
  <c r="B53" i="4"/>
  <c r="D53" i="4" s="1"/>
  <c r="D37" i="5"/>
  <c r="C28" i="2"/>
  <c r="P5" i="12" s="1"/>
  <c r="C36" i="2"/>
  <c r="AQ10" i="15" l="1"/>
  <c r="AQ7" i="15"/>
  <c r="AQ11" i="15"/>
  <c r="AQ15" i="15"/>
  <c r="AQ14" i="15"/>
  <c r="AQ8" i="15"/>
  <c r="AQ12" i="15"/>
  <c r="AQ16" i="15"/>
  <c r="AQ9" i="15"/>
  <c r="AQ13" i="15"/>
  <c r="AQ17" i="15"/>
  <c r="AV5" i="15"/>
  <c r="BB7" i="13"/>
  <c r="BB9" i="13"/>
  <c r="BB11" i="13"/>
  <c r="BB13" i="13"/>
  <c r="BB15" i="13"/>
  <c r="BB17" i="13"/>
  <c r="BB19" i="13"/>
  <c r="BB21" i="13"/>
  <c r="BB23" i="13"/>
  <c r="BB25" i="13"/>
  <c r="BB27" i="13"/>
  <c r="BB29" i="13"/>
  <c r="BB31" i="13"/>
  <c r="BB8" i="13"/>
  <c r="BB10" i="13"/>
  <c r="BB12" i="13"/>
  <c r="BB14" i="13"/>
  <c r="BB16" i="13"/>
  <c r="BB18" i="13"/>
  <c r="BB20" i="13"/>
  <c r="BB22" i="13"/>
  <c r="BB24" i="13"/>
  <c r="BB26" i="13"/>
  <c r="BB28" i="13"/>
  <c r="BB30" i="13"/>
  <c r="AH5" i="15"/>
  <c r="AN8" i="13"/>
  <c r="AN10" i="13"/>
  <c r="AN12" i="13"/>
  <c r="AN14" i="13"/>
  <c r="AN16" i="13"/>
  <c r="AN18" i="13"/>
  <c r="AN20" i="13"/>
  <c r="AN22" i="13"/>
  <c r="AN24" i="13"/>
  <c r="AN26" i="13"/>
  <c r="AN28" i="13"/>
  <c r="AN30" i="13"/>
  <c r="AN7" i="13"/>
  <c r="AN13" i="13"/>
  <c r="AN17" i="13"/>
  <c r="AN25" i="13"/>
  <c r="AN31" i="13"/>
  <c r="AN9" i="13"/>
  <c r="AN11" i="13"/>
  <c r="AN19" i="13"/>
  <c r="AN23" i="13"/>
  <c r="AN27" i="13"/>
  <c r="AN15" i="13"/>
  <c r="AN21" i="13"/>
  <c r="AN29" i="13"/>
  <c r="AX18" i="15"/>
  <c r="K29" i="16" s="1"/>
  <c r="AI7" i="15"/>
  <c r="AI11" i="15"/>
  <c r="AI15" i="15"/>
  <c r="AI8" i="15"/>
  <c r="AI12" i="15"/>
  <c r="AI16" i="15"/>
  <c r="AI14" i="15"/>
  <c r="AI10" i="15"/>
  <c r="AI9" i="15"/>
  <c r="AI13" i="15"/>
  <c r="AI17" i="15"/>
  <c r="AR5" i="15"/>
  <c r="AX8" i="13"/>
  <c r="AX10" i="13"/>
  <c r="AX12" i="13"/>
  <c r="AX14" i="13"/>
  <c r="AX16" i="13"/>
  <c r="AX18" i="13"/>
  <c r="AX20" i="13"/>
  <c r="AX22" i="13"/>
  <c r="AX24" i="13"/>
  <c r="AX26" i="13"/>
  <c r="AX28" i="13"/>
  <c r="AX30" i="13"/>
  <c r="AX7" i="13"/>
  <c r="AX9" i="13"/>
  <c r="AX11" i="13"/>
  <c r="AX13" i="13"/>
  <c r="AX15" i="13"/>
  <c r="AX17" i="13"/>
  <c r="AX19" i="13"/>
  <c r="AX21" i="13"/>
  <c r="AX23" i="13"/>
  <c r="AX25" i="13"/>
  <c r="AX27" i="13"/>
  <c r="AX29" i="13"/>
  <c r="AX31" i="13"/>
  <c r="AK10" i="15"/>
  <c r="AK14" i="15"/>
  <c r="AK7" i="15"/>
  <c r="AK11" i="15"/>
  <c r="AK15" i="15"/>
  <c r="AK13" i="15"/>
  <c r="AK17" i="15"/>
  <c r="AK8" i="15"/>
  <c r="AK12" i="15"/>
  <c r="AK16" i="15"/>
  <c r="AK9" i="15"/>
  <c r="B75" i="3"/>
  <c r="AJ5" i="15"/>
  <c r="AP8" i="13"/>
  <c r="AP10" i="13"/>
  <c r="AP12" i="13"/>
  <c r="AP14" i="13"/>
  <c r="AP16" i="13"/>
  <c r="AP18" i="13"/>
  <c r="AP20" i="13"/>
  <c r="AP22" i="13"/>
  <c r="AP24" i="13"/>
  <c r="AP26" i="13"/>
  <c r="AP28" i="13"/>
  <c r="AP30" i="13"/>
  <c r="AP7" i="13"/>
  <c r="AP9" i="13"/>
  <c r="AP11" i="13"/>
  <c r="AP13" i="13"/>
  <c r="AP15" i="13"/>
  <c r="AP17" i="13"/>
  <c r="AP19" i="13"/>
  <c r="AP21" i="13"/>
  <c r="AP23" i="13"/>
  <c r="AP25" i="13"/>
  <c r="AP27" i="13"/>
  <c r="AP29" i="13"/>
  <c r="AP31" i="13"/>
  <c r="AY32" i="13"/>
  <c r="I24" i="16" s="1"/>
  <c r="AS13" i="15"/>
  <c r="AS10" i="15"/>
  <c r="AS14" i="15"/>
  <c r="AS7" i="15"/>
  <c r="AS11" i="15"/>
  <c r="AS15" i="15"/>
  <c r="AS9" i="15"/>
  <c r="AS17" i="15"/>
  <c r="AS8" i="15"/>
  <c r="AS12" i="15"/>
  <c r="AS16" i="15"/>
  <c r="AG18" i="15"/>
  <c r="K12" i="16" s="1"/>
  <c r="AQ32" i="13"/>
  <c r="I16" i="16" s="1"/>
  <c r="AT32" i="13"/>
  <c r="I19" i="16" s="1"/>
  <c r="AE5" i="15"/>
  <c r="AK14" i="13"/>
  <c r="AK22" i="13"/>
  <c r="AK31" i="13"/>
  <c r="AK27" i="13"/>
  <c r="AK15" i="13"/>
  <c r="AK23" i="13"/>
  <c r="AK7" i="13"/>
  <c r="AK8" i="13"/>
  <c r="AK16" i="13"/>
  <c r="AK24" i="13"/>
  <c r="AK9" i="13"/>
  <c r="AK17" i="13"/>
  <c r="AK25" i="13"/>
  <c r="AK11" i="13"/>
  <c r="AK19" i="13"/>
  <c r="AK28" i="13"/>
  <c r="AK12" i="13"/>
  <c r="AK20" i="13"/>
  <c r="AK29" i="13"/>
  <c r="AK10" i="13"/>
  <c r="AK13" i="13"/>
  <c r="AK21" i="13"/>
  <c r="AK26" i="13"/>
  <c r="AK18" i="13"/>
  <c r="BF5" i="13"/>
  <c r="AK30" i="13"/>
  <c r="AW5" i="15"/>
  <c r="BC7" i="13"/>
  <c r="BC9" i="13"/>
  <c r="BC11" i="13"/>
  <c r="BC13" i="13"/>
  <c r="BC15" i="13"/>
  <c r="BC17" i="13"/>
  <c r="BC19" i="13"/>
  <c r="BC21" i="13"/>
  <c r="BC23" i="13"/>
  <c r="BC25" i="13"/>
  <c r="BC27" i="13"/>
  <c r="BC29" i="13"/>
  <c r="BC31" i="13"/>
  <c r="BC12" i="13"/>
  <c r="BC16" i="13"/>
  <c r="BC8" i="13"/>
  <c r="BC10" i="13"/>
  <c r="BC14" i="13"/>
  <c r="BC18" i="13"/>
  <c r="BC30" i="13"/>
  <c r="BC24" i="13"/>
  <c r="BC28" i="13"/>
  <c r="BC26" i="13"/>
  <c r="BC22" i="13"/>
  <c r="BC20" i="13"/>
  <c r="AL5" i="15"/>
  <c r="AR7" i="13"/>
  <c r="AR9" i="13"/>
  <c r="AR11" i="13"/>
  <c r="AR13" i="13"/>
  <c r="AR15" i="13"/>
  <c r="AR17" i="13"/>
  <c r="AR19" i="13"/>
  <c r="AR21" i="13"/>
  <c r="AR23" i="13"/>
  <c r="AR25" i="13"/>
  <c r="AR27" i="13"/>
  <c r="AR29" i="13"/>
  <c r="AR31" i="13"/>
  <c r="AR8" i="13"/>
  <c r="AR14" i="13"/>
  <c r="AR18" i="13"/>
  <c r="AR20" i="13"/>
  <c r="AR26" i="13"/>
  <c r="AR16" i="13"/>
  <c r="AR30" i="13"/>
  <c r="AR12" i="13"/>
  <c r="AR24" i="13"/>
  <c r="AR10" i="13"/>
  <c r="AR22" i="13"/>
  <c r="AR28" i="13"/>
  <c r="AT5" i="15"/>
  <c r="AZ7" i="13"/>
  <c r="AZ9" i="13"/>
  <c r="AZ11" i="13"/>
  <c r="AZ13" i="13"/>
  <c r="AZ15" i="13"/>
  <c r="AZ17" i="13"/>
  <c r="AZ19" i="13"/>
  <c r="AZ21" i="13"/>
  <c r="AZ23" i="13"/>
  <c r="AZ25" i="13"/>
  <c r="AZ27" i="13"/>
  <c r="AZ29" i="13"/>
  <c r="AZ31" i="13"/>
  <c r="AZ10" i="13"/>
  <c r="AZ12" i="13"/>
  <c r="AZ14" i="13"/>
  <c r="AZ20" i="13"/>
  <c r="AZ28" i="13"/>
  <c r="AZ8" i="13"/>
  <c r="AZ18" i="13"/>
  <c r="AZ22" i="13"/>
  <c r="AZ30" i="13"/>
  <c r="AZ16" i="13"/>
  <c r="AZ24" i="13"/>
  <c r="AZ26" i="13"/>
  <c r="AN8" i="15"/>
  <c r="AN12" i="15"/>
  <c r="AN16" i="15"/>
  <c r="AN11" i="15"/>
  <c r="AN9" i="15"/>
  <c r="AN13" i="15"/>
  <c r="AN17" i="15"/>
  <c r="AN15" i="15"/>
  <c r="AN7" i="15"/>
  <c r="AN10" i="15"/>
  <c r="AN14" i="15"/>
  <c r="AP5" i="15"/>
  <c r="AV8" i="13"/>
  <c r="AV10" i="13"/>
  <c r="AV12" i="13"/>
  <c r="AV14" i="13"/>
  <c r="AV16" i="13"/>
  <c r="AV18" i="13"/>
  <c r="AV20" i="13"/>
  <c r="AV22" i="13"/>
  <c r="AV24" i="13"/>
  <c r="AV26" i="13"/>
  <c r="AV28" i="13"/>
  <c r="AV30" i="13"/>
  <c r="AV9" i="13"/>
  <c r="AV15" i="13"/>
  <c r="AV21" i="13"/>
  <c r="AV23" i="13"/>
  <c r="AV29" i="13"/>
  <c r="AV25" i="13"/>
  <c r="AV31" i="13"/>
  <c r="AV7" i="13"/>
  <c r="AV11" i="13"/>
  <c r="AV13" i="13"/>
  <c r="AV17" i="13"/>
  <c r="AV27" i="13"/>
  <c r="AV19" i="13"/>
  <c r="AU32" i="13"/>
  <c r="I20" i="16" s="1"/>
  <c r="AU16" i="15"/>
  <c r="AU9" i="15"/>
  <c r="AU13" i="15"/>
  <c r="AU17" i="15"/>
  <c r="AU10" i="15"/>
  <c r="AU14" i="15"/>
  <c r="AU8" i="15"/>
  <c r="AU12" i="15"/>
  <c r="AU7" i="15"/>
  <c r="AU11" i="15"/>
  <c r="AU15" i="15"/>
  <c r="AS32" i="13"/>
  <c r="I18" i="16" s="1"/>
  <c r="BA32" i="13"/>
  <c r="I26" i="16" s="1"/>
  <c r="AF5" i="15"/>
  <c r="AL7" i="13"/>
  <c r="AL9" i="13"/>
  <c r="AL11" i="13"/>
  <c r="AL13" i="13"/>
  <c r="AL15" i="13"/>
  <c r="AL17" i="13"/>
  <c r="AL19" i="13"/>
  <c r="AL21" i="13"/>
  <c r="AL23" i="13"/>
  <c r="AL25" i="13"/>
  <c r="AL27" i="13"/>
  <c r="AL29" i="13"/>
  <c r="AL31" i="13"/>
  <c r="AL8" i="13"/>
  <c r="AL10" i="13"/>
  <c r="AL12" i="13"/>
  <c r="AL14" i="13"/>
  <c r="AL16" i="13"/>
  <c r="AL18" i="13"/>
  <c r="AL20" i="13"/>
  <c r="AL22" i="13"/>
  <c r="AL24" i="13"/>
  <c r="AL26" i="13"/>
  <c r="AL28" i="13"/>
  <c r="AL30" i="13"/>
  <c r="AO15" i="15"/>
  <c r="AO8" i="15"/>
  <c r="AO12" i="15"/>
  <c r="AO16" i="15"/>
  <c r="AO7" i="15"/>
  <c r="AO9" i="15"/>
  <c r="AO13" i="15"/>
  <c r="AO17" i="15"/>
  <c r="AO11" i="15"/>
  <c r="AO10" i="15"/>
  <c r="AO14" i="15"/>
  <c r="AO32" i="13"/>
  <c r="I14" i="16" s="1"/>
  <c r="AW32" i="13"/>
  <c r="I22" i="16" s="1"/>
  <c r="AM9" i="15"/>
  <c r="AM13" i="15"/>
  <c r="AM17" i="15"/>
  <c r="AM12" i="15"/>
  <c r="AM16" i="15"/>
  <c r="AM10" i="15"/>
  <c r="AM14" i="15"/>
  <c r="AM8" i="15"/>
  <c r="AM7" i="15"/>
  <c r="AM11" i="15"/>
  <c r="AM15" i="15"/>
  <c r="Q14" i="12"/>
  <c r="Q17" i="12"/>
  <c r="O32" i="17"/>
  <c r="O31" i="17"/>
  <c r="P22" i="17"/>
  <c r="P21" i="17"/>
  <c r="W14" i="14"/>
  <c r="O24" i="17"/>
  <c r="V14" i="14"/>
  <c r="N24" i="17"/>
  <c r="V22" i="14"/>
  <c r="N28" i="17"/>
  <c r="P28" i="17" s="1"/>
  <c r="N32" i="17"/>
  <c r="N31" i="17"/>
  <c r="S6" i="12"/>
  <c r="S9" i="12"/>
  <c r="X24" i="14"/>
  <c r="S5" i="12"/>
  <c r="O14" i="12"/>
  <c r="O15" i="12"/>
  <c r="S10" i="12"/>
  <c r="F31" i="2"/>
  <c r="O8" i="12"/>
  <c r="S8" i="12" s="1"/>
  <c r="S7" i="12"/>
  <c r="S11" i="12"/>
  <c r="R16" i="12"/>
  <c r="R17" i="12"/>
  <c r="P16" i="12"/>
  <c r="P17" i="12"/>
  <c r="P14" i="12"/>
  <c r="P15" i="12"/>
  <c r="O17" i="12"/>
  <c r="O16" i="12"/>
  <c r="R15" i="12"/>
  <c r="R14" i="12"/>
  <c r="S12" i="12"/>
  <c r="D51" i="5"/>
  <c r="X23" i="14"/>
  <c r="D46" i="5"/>
  <c r="W18" i="14"/>
  <c r="X18" i="14" s="1"/>
  <c r="D41" i="5"/>
  <c r="W13" i="14"/>
  <c r="X13" i="14" s="1"/>
  <c r="D45" i="5"/>
  <c r="V17" i="14"/>
  <c r="X17" i="14" s="1"/>
  <c r="D43" i="5"/>
  <c r="W15" i="14"/>
  <c r="X15" i="14" s="1"/>
  <c r="V38" i="14"/>
  <c r="V25" i="14"/>
  <c r="V37" i="14"/>
  <c r="V27" i="14"/>
  <c r="V36" i="14"/>
  <c r="V35" i="14"/>
  <c r="V34" i="14"/>
  <c r="V33" i="14"/>
  <c r="V28" i="14"/>
  <c r="D49" i="5"/>
  <c r="W22" i="14"/>
  <c r="X22" i="14" s="1"/>
  <c r="W27" i="14"/>
  <c r="X27" i="14" s="1"/>
  <c r="W25" i="14"/>
  <c r="W38" i="14"/>
  <c r="W37" i="14"/>
  <c r="W36" i="14"/>
  <c r="W35" i="14"/>
  <c r="W34" i="14"/>
  <c r="W28" i="14"/>
  <c r="W33" i="14"/>
  <c r="X20" i="14"/>
  <c r="X11" i="14"/>
  <c r="D39" i="5"/>
  <c r="X26" i="14"/>
  <c r="X19" i="14"/>
  <c r="D36" i="5"/>
  <c r="W8" i="14"/>
  <c r="W29" i="14"/>
  <c r="X29" i="14" s="1"/>
  <c r="W21" i="14"/>
  <c r="X21" i="14" s="1"/>
  <c r="W31" i="14"/>
  <c r="X31" i="14" s="1"/>
  <c r="W32" i="14"/>
  <c r="X32" i="14" s="1"/>
  <c r="W30" i="14"/>
  <c r="X30" i="14" s="1"/>
  <c r="D48" i="5"/>
  <c r="W19" i="14"/>
  <c r="W26" i="14"/>
  <c r="D53" i="5"/>
  <c r="F35" i="6"/>
  <c r="F31" i="6"/>
  <c r="F29" i="6"/>
  <c r="F36" i="6"/>
  <c r="G62" i="8"/>
  <c r="F33" i="6"/>
  <c r="G55" i="8"/>
  <c r="G57" i="8"/>
  <c r="G61" i="8"/>
  <c r="G56" i="8"/>
  <c r="F30" i="6"/>
  <c r="I68" i="8"/>
  <c r="E59" i="8"/>
  <c r="E53" i="8"/>
  <c r="E65" i="8"/>
  <c r="E54" i="8"/>
  <c r="F38" i="6"/>
  <c r="I63" i="8"/>
  <c r="I52" i="8"/>
  <c r="E60" i="8"/>
  <c r="F37" i="2"/>
  <c r="F33" i="2"/>
  <c r="F68" i="4"/>
  <c r="G62" i="4" s="1"/>
  <c r="F30" i="2"/>
  <c r="F34" i="2"/>
  <c r="D50" i="5"/>
  <c r="F38" i="2"/>
  <c r="F28" i="2"/>
  <c r="B68" i="4"/>
  <c r="H50" i="4"/>
  <c r="F29" i="2"/>
  <c r="F36" i="2"/>
  <c r="F35" i="2"/>
  <c r="D42" i="5"/>
  <c r="D68" i="4"/>
  <c r="F32" i="2"/>
  <c r="D52" i="5"/>
  <c r="Q18" i="12" l="1"/>
  <c r="AS18" i="15"/>
  <c r="K24" i="16" s="1"/>
  <c r="AF7" i="15"/>
  <c r="AF11" i="15"/>
  <c r="AF15" i="15"/>
  <c r="AF10" i="15"/>
  <c r="AF8" i="15"/>
  <c r="AF12" i="15"/>
  <c r="AF16" i="15"/>
  <c r="AF14" i="15"/>
  <c r="AF9" i="15"/>
  <c r="AF13" i="15"/>
  <c r="AF17" i="15"/>
  <c r="AP7" i="15"/>
  <c r="AP11" i="15"/>
  <c r="AP15" i="15"/>
  <c r="AP8" i="15"/>
  <c r="AP12" i="15"/>
  <c r="AP16" i="15"/>
  <c r="AP10" i="15"/>
  <c r="AP9" i="15"/>
  <c r="AP13" i="15"/>
  <c r="AP17" i="15"/>
  <c r="AP14" i="15"/>
  <c r="BC32" i="13"/>
  <c r="I28" i="16" s="1"/>
  <c r="BF10" i="13"/>
  <c r="BF17" i="13"/>
  <c r="BF27" i="13"/>
  <c r="AK18" i="15"/>
  <c r="K16" i="16" s="1"/>
  <c r="AM18" i="15"/>
  <c r="K18" i="16" s="1"/>
  <c r="AW7" i="15"/>
  <c r="AW8" i="15"/>
  <c r="AW12" i="15"/>
  <c r="AW16" i="15"/>
  <c r="AW11" i="15"/>
  <c r="AW9" i="15"/>
  <c r="AW13" i="15"/>
  <c r="AW17" i="15"/>
  <c r="AW15" i="15"/>
  <c r="AW10" i="15"/>
  <c r="AW14" i="15"/>
  <c r="BF29" i="13"/>
  <c r="BF9" i="13"/>
  <c r="BF31" i="13"/>
  <c r="AP32" i="13"/>
  <c r="I15" i="16" s="1"/>
  <c r="AN32" i="13"/>
  <c r="I13" i="16" s="1"/>
  <c r="AO18" i="15"/>
  <c r="K20" i="16" s="1"/>
  <c r="BF30" i="13"/>
  <c r="BF20" i="13"/>
  <c r="BF24" i="13"/>
  <c r="BF22" i="13"/>
  <c r="AH7" i="15"/>
  <c r="AH11" i="15"/>
  <c r="AH15" i="15"/>
  <c r="AH10" i="15"/>
  <c r="AH8" i="15"/>
  <c r="AH12" i="15"/>
  <c r="AH16" i="15"/>
  <c r="AH9" i="15"/>
  <c r="AH13" i="15"/>
  <c r="AH17" i="15"/>
  <c r="AH14" i="15"/>
  <c r="AN18" i="15"/>
  <c r="K19" i="16" s="1"/>
  <c r="BF12" i="13"/>
  <c r="BF16" i="13"/>
  <c r="BF14" i="13"/>
  <c r="AV32" i="13"/>
  <c r="I21" i="16" s="1"/>
  <c r="AZ32" i="13"/>
  <c r="I25" i="16" s="1"/>
  <c r="BF18" i="13"/>
  <c r="BF28" i="13"/>
  <c r="BF8" i="13"/>
  <c r="AE9" i="15"/>
  <c r="AE17" i="15"/>
  <c r="AE10" i="15"/>
  <c r="AE7" i="15"/>
  <c r="AE11" i="15"/>
  <c r="AZ5" i="15"/>
  <c r="AE15" i="15"/>
  <c r="AE16" i="15"/>
  <c r="AE12" i="15"/>
  <c r="AE8" i="15"/>
  <c r="AE13" i="15"/>
  <c r="AE14" i="15"/>
  <c r="AR10" i="15"/>
  <c r="AR14" i="15"/>
  <c r="AR9" i="15"/>
  <c r="AR17" i="15"/>
  <c r="AR7" i="15"/>
  <c r="AR11" i="15"/>
  <c r="AR15" i="15"/>
  <c r="AR13" i="15"/>
  <c r="AR8" i="15"/>
  <c r="AR12" i="15"/>
  <c r="AR16" i="15"/>
  <c r="BB32" i="13"/>
  <c r="I27" i="16" s="1"/>
  <c r="AV8" i="15"/>
  <c r="AV12" i="15"/>
  <c r="AV16" i="15"/>
  <c r="AV15" i="15"/>
  <c r="AV7" i="15"/>
  <c r="AV9" i="15"/>
  <c r="AV13" i="15"/>
  <c r="AV17" i="15"/>
  <c r="AV11" i="15"/>
  <c r="AV10" i="15"/>
  <c r="AV14" i="15"/>
  <c r="AU18" i="15"/>
  <c r="K26" i="16" s="1"/>
  <c r="AT9" i="15"/>
  <c r="AT13" i="15"/>
  <c r="AT17" i="15"/>
  <c r="AT10" i="15"/>
  <c r="AT14" i="15"/>
  <c r="AT16" i="15"/>
  <c r="AT7" i="15"/>
  <c r="AT11" i="15"/>
  <c r="AT15" i="15"/>
  <c r="AT8" i="15"/>
  <c r="AT12" i="15"/>
  <c r="BF26" i="13"/>
  <c r="BF19" i="13"/>
  <c r="BF7" i="13"/>
  <c r="AK32" i="13"/>
  <c r="I10" i="16" s="1"/>
  <c r="AR32" i="13"/>
  <c r="I17" i="16" s="1"/>
  <c r="BF21" i="13"/>
  <c r="BF11" i="13"/>
  <c r="BF23" i="13"/>
  <c r="AJ10" i="15"/>
  <c r="AJ14" i="15"/>
  <c r="AJ13" i="15"/>
  <c r="AJ7" i="15"/>
  <c r="AJ11" i="15"/>
  <c r="AJ15" i="15"/>
  <c r="AJ9" i="15"/>
  <c r="AJ17" i="15"/>
  <c r="AJ8" i="15"/>
  <c r="AJ12" i="15"/>
  <c r="AJ16" i="15"/>
  <c r="AQ18" i="15"/>
  <c r="K22" i="16" s="1"/>
  <c r="AL32" i="13"/>
  <c r="I11" i="16" s="1"/>
  <c r="AL9" i="15"/>
  <c r="AL13" i="15"/>
  <c r="AL17" i="15"/>
  <c r="AL10" i="15"/>
  <c r="AL14" i="15"/>
  <c r="AL12" i="15"/>
  <c r="AL7" i="15"/>
  <c r="AL11" i="15"/>
  <c r="AL15" i="15"/>
  <c r="AL16" i="15"/>
  <c r="AL8" i="15"/>
  <c r="BF13" i="13"/>
  <c r="BF25" i="13"/>
  <c r="BF15" i="13"/>
  <c r="AX32" i="13"/>
  <c r="I23" i="16" s="1"/>
  <c r="AI18" i="15"/>
  <c r="K14" i="16" s="1"/>
  <c r="P31" i="17"/>
  <c r="O33" i="17"/>
  <c r="O36" i="17" s="1"/>
  <c r="O59" i="17" s="1"/>
  <c r="M29" i="16" s="1"/>
  <c r="P32" i="17"/>
  <c r="X14" i="14"/>
  <c r="N33" i="17"/>
  <c r="N36" i="17" s="1"/>
  <c r="M4" i="16" s="1"/>
  <c r="P24" i="17"/>
  <c r="X35" i="14"/>
  <c r="P18" i="12"/>
  <c r="R18" i="12"/>
  <c r="H6" i="16" s="1"/>
  <c r="L6" i="16" s="1"/>
  <c r="N6" i="16" s="1"/>
  <c r="O18" i="12"/>
  <c r="H4" i="16" s="1"/>
  <c r="S15" i="12"/>
  <c r="S14" i="12"/>
  <c r="S16" i="12"/>
  <c r="S17" i="12"/>
  <c r="X36" i="14"/>
  <c r="X28" i="14"/>
  <c r="X33" i="14"/>
  <c r="V39" i="14"/>
  <c r="J4" i="16" s="1"/>
  <c r="X25" i="14"/>
  <c r="X38" i="14"/>
  <c r="X37" i="14"/>
  <c r="X34" i="14"/>
  <c r="W39" i="14"/>
  <c r="W63" i="14" s="1"/>
  <c r="J30" i="16" s="1"/>
  <c r="X8" i="14"/>
  <c r="E68" i="8"/>
  <c r="G68" i="8"/>
  <c r="E65" i="4"/>
  <c r="E66" i="4"/>
  <c r="E59" i="4"/>
  <c r="E67" i="4"/>
  <c r="E54" i="4"/>
  <c r="H68" i="4"/>
  <c r="I50" i="4"/>
  <c r="G56" i="4"/>
  <c r="E53" i="4"/>
  <c r="G55" i="4"/>
  <c r="G61" i="4"/>
  <c r="G64" i="4"/>
  <c r="G57" i="4"/>
  <c r="G58" i="4"/>
  <c r="E60" i="4"/>
  <c r="O50" i="17" l="1"/>
  <c r="M20" i="16" s="1"/>
  <c r="AJ18" i="15"/>
  <c r="K15" i="16" s="1"/>
  <c r="I31" i="16"/>
  <c r="AT18" i="15"/>
  <c r="K25" i="16" s="1"/>
  <c r="AV18" i="15"/>
  <c r="K27" i="16" s="1"/>
  <c r="AZ13" i="15"/>
  <c r="BH14" i="13"/>
  <c r="BG14" i="13"/>
  <c r="BH24" i="13"/>
  <c r="BG24" i="13"/>
  <c r="BH29" i="13"/>
  <c r="BG29" i="13"/>
  <c r="BH10" i="13"/>
  <c r="BG10" i="13"/>
  <c r="AL18" i="15"/>
  <c r="K17" i="16" s="1"/>
  <c r="BH15" i="13"/>
  <c r="BG15" i="13"/>
  <c r="BH7" i="13"/>
  <c r="BG7" i="13"/>
  <c r="BF32" i="13"/>
  <c r="BH16" i="13"/>
  <c r="BG16" i="13"/>
  <c r="BG20" i="13"/>
  <c r="BH20" i="13"/>
  <c r="AZ16" i="15"/>
  <c r="BH25" i="13"/>
  <c r="BG25" i="13"/>
  <c r="BG19" i="13"/>
  <c r="BH19" i="13"/>
  <c r="AR18" i="15"/>
  <c r="K23" i="16" s="1"/>
  <c r="BH12" i="13"/>
  <c r="BG12" i="13"/>
  <c r="BH30" i="13"/>
  <c r="BG30" i="13"/>
  <c r="AZ12" i="15"/>
  <c r="BG13" i="13"/>
  <c r="BH13" i="13"/>
  <c r="BG26" i="13"/>
  <c r="BH26" i="13"/>
  <c r="BH8" i="13"/>
  <c r="BG8" i="13"/>
  <c r="AW18" i="15"/>
  <c r="K28" i="16" s="1"/>
  <c r="AZ8" i="15"/>
  <c r="BH23" i="13"/>
  <c r="BG23" i="13"/>
  <c r="AZ15" i="15"/>
  <c r="BG28" i="13"/>
  <c r="BH28" i="13"/>
  <c r="AP18" i="15"/>
  <c r="K21" i="16" s="1"/>
  <c r="AZ10" i="15"/>
  <c r="P32" i="12"/>
  <c r="H20" i="16" s="1"/>
  <c r="P42" i="12"/>
  <c r="H30" i="16" s="1"/>
  <c r="O45" i="17"/>
  <c r="M15" i="16" s="1"/>
  <c r="O60" i="17"/>
  <c r="M30" i="16" s="1"/>
  <c r="BG11" i="13"/>
  <c r="BH11" i="13"/>
  <c r="BH18" i="13"/>
  <c r="BG18" i="13"/>
  <c r="AZ17" i="15"/>
  <c r="L30" i="16"/>
  <c r="BH21" i="13"/>
  <c r="BG21" i="13"/>
  <c r="AH18" i="15"/>
  <c r="K13" i="16" s="1"/>
  <c r="BH31" i="13"/>
  <c r="BG31" i="13"/>
  <c r="BG27" i="13"/>
  <c r="BH27" i="13"/>
  <c r="AZ11" i="15"/>
  <c r="AE18" i="15"/>
  <c r="K10" i="16" s="1"/>
  <c r="AZ14" i="15"/>
  <c r="AZ7" i="15"/>
  <c r="BH22" i="13"/>
  <c r="BG22" i="13"/>
  <c r="BG9" i="13"/>
  <c r="BH9" i="13"/>
  <c r="BH17" i="13"/>
  <c r="BG17" i="13"/>
  <c r="AZ9" i="15"/>
  <c r="AF18" i="15"/>
  <c r="K11" i="16" s="1"/>
  <c r="P33" i="17"/>
  <c r="P36" i="17" s="1"/>
  <c r="O49" i="17"/>
  <c r="M19" i="16" s="1"/>
  <c r="O46" i="17"/>
  <c r="M16" i="16" s="1"/>
  <c r="O41" i="17"/>
  <c r="M11" i="16" s="1"/>
  <c r="O51" i="17"/>
  <c r="M21" i="16" s="1"/>
  <c r="O53" i="17"/>
  <c r="M23" i="16" s="1"/>
  <c r="O56" i="17"/>
  <c r="M26" i="16" s="1"/>
  <c r="O42" i="17"/>
  <c r="M12" i="16" s="1"/>
  <c r="O43" i="17"/>
  <c r="M13" i="16" s="1"/>
  <c r="O48" i="17"/>
  <c r="M18" i="16" s="1"/>
  <c r="O52" i="17"/>
  <c r="M22" i="16" s="1"/>
  <c r="O57" i="17"/>
  <c r="M27" i="16" s="1"/>
  <c r="O47" i="17"/>
  <c r="M17" i="16" s="1"/>
  <c r="M5" i="16"/>
  <c r="M7" i="16" s="1"/>
  <c r="O40" i="17"/>
  <c r="O55" i="17"/>
  <c r="M25" i="16" s="1"/>
  <c r="O44" i="17"/>
  <c r="M14" i="16" s="1"/>
  <c r="O58" i="17"/>
  <c r="M28" i="16" s="1"/>
  <c r="O54" i="17"/>
  <c r="M24" i="16" s="1"/>
  <c r="P31" i="12"/>
  <c r="H19" i="16" s="1"/>
  <c r="P26" i="12"/>
  <c r="H14" i="16" s="1"/>
  <c r="P25" i="12"/>
  <c r="H13" i="16" s="1"/>
  <c r="P34" i="12"/>
  <c r="H22" i="16" s="1"/>
  <c r="P28" i="12"/>
  <c r="H16" i="16" s="1"/>
  <c r="P41" i="12"/>
  <c r="H29" i="16" s="1"/>
  <c r="S18" i="12"/>
  <c r="P23" i="12"/>
  <c r="H11" i="16" s="1"/>
  <c r="H5" i="16"/>
  <c r="H7" i="16" s="1"/>
  <c r="L4" i="16"/>
  <c r="J5" i="16"/>
  <c r="J7" i="16" s="1"/>
  <c r="W45" i="14"/>
  <c r="J12" i="16" s="1"/>
  <c r="W53" i="14"/>
  <c r="J20" i="16" s="1"/>
  <c r="L20" i="16" s="1"/>
  <c r="N20" i="16" s="1"/>
  <c r="W61" i="14"/>
  <c r="J28" i="16" s="1"/>
  <c r="W44" i="14"/>
  <c r="J11" i="16" s="1"/>
  <c r="W46" i="14"/>
  <c r="J13" i="16" s="1"/>
  <c r="W54" i="14"/>
  <c r="J21" i="16" s="1"/>
  <c r="W62" i="14"/>
  <c r="J29" i="16" s="1"/>
  <c r="W47" i="14"/>
  <c r="J14" i="16" s="1"/>
  <c r="W55" i="14"/>
  <c r="J22" i="16" s="1"/>
  <c r="W43" i="14"/>
  <c r="W59" i="14"/>
  <c r="J26" i="16" s="1"/>
  <c r="W60" i="14"/>
  <c r="J27" i="16" s="1"/>
  <c r="W58" i="14"/>
  <c r="J25" i="16" s="1"/>
  <c r="W48" i="14"/>
  <c r="J15" i="16" s="1"/>
  <c r="W56" i="14"/>
  <c r="J23" i="16" s="1"/>
  <c r="W50" i="14"/>
  <c r="J17" i="16" s="1"/>
  <c r="W51" i="14"/>
  <c r="J18" i="16" s="1"/>
  <c r="W49" i="14"/>
  <c r="J16" i="16" s="1"/>
  <c r="W57" i="14"/>
  <c r="J24" i="16" s="1"/>
  <c r="W52" i="14"/>
  <c r="J19" i="16" s="1"/>
  <c r="P37" i="12"/>
  <c r="H25" i="16" s="1"/>
  <c r="L25" i="16" s="1"/>
  <c r="P35" i="12"/>
  <c r="H23" i="16" s="1"/>
  <c r="P29" i="12"/>
  <c r="H17" i="16" s="1"/>
  <c r="P33" i="12"/>
  <c r="H21" i="16" s="1"/>
  <c r="P24" i="12"/>
  <c r="H12" i="16" s="1"/>
  <c r="P39" i="12"/>
  <c r="H27" i="16" s="1"/>
  <c r="P27" i="12"/>
  <c r="H15" i="16" s="1"/>
  <c r="P30" i="12"/>
  <c r="P40" i="12"/>
  <c r="H28" i="16" s="1"/>
  <c r="P36" i="12"/>
  <c r="H24" i="16" s="1"/>
  <c r="P22" i="12"/>
  <c r="P38" i="12"/>
  <c r="H26" i="16" s="1"/>
  <c r="X39" i="14"/>
  <c r="E68" i="4"/>
  <c r="I52" i="4"/>
  <c r="I51" i="4"/>
  <c r="I63" i="4"/>
  <c r="I68" i="4"/>
  <c r="G68" i="4"/>
  <c r="K31" i="16" l="1"/>
  <c r="N30" i="16"/>
  <c r="L19" i="16"/>
  <c r="N19" i="16" s="1"/>
  <c r="L27" i="16"/>
  <c r="N27" i="16" s="1"/>
  <c r="W64" i="14"/>
  <c r="W65" i="14" s="1"/>
  <c r="BB7" i="15"/>
  <c r="BA7" i="15"/>
  <c r="AZ18" i="15"/>
  <c r="BA16" i="15"/>
  <c r="BB16" i="15"/>
  <c r="M10" i="16"/>
  <c r="M31" i="16" s="1"/>
  <c r="M32" i="16" s="1"/>
  <c r="O61" i="17"/>
  <c r="O62" i="17" s="1"/>
  <c r="BB9" i="15"/>
  <c r="BA9" i="15"/>
  <c r="BB14" i="15"/>
  <c r="BA14" i="15"/>
  <c r="BA15" i="15"/>
  <c r="BB15" i="15"/>
  <c r="BA13" i="15"/>
  <c r="BB13" i="15"/>
  <c r="H10" i="16"/>
  <c r="P43" i="12"/>
  <c r="BB11" i="15"/>
  <c r="BA11" i="15"/>
  <c r="BG32" i="13"/>
  <c r="BH32" i="13"/>
  <c r="I5" i="16"/>
  <c r="I7" i="16" s="1"/>
  <c r="BB17" i="15"/>
  <c r="BA17" i="15"/>
  <c r="BA8" i="15"/>
  <c r="BB8" i="15"/>
  <c r="BB12" i="15"/>
  <c r="BA12" i="15"/>
  <c r="BA10" i="15"/>
  <c r="BB10" i="15"/>
  <c r="N25" i="16"/>
  <c r="L13" i="16"/>
  <c r="N13" i="16" s="1"/>
  <c r="L14" i="16"/>
  <c r="N14" i="16" s="1"/>
  <c r="L28" i="16"/>
  <c r="N28" i="16" s="1"/>
  <c r="L29" i="16"/>
  <c r="N29" i="16" s="1"/>
  <c r="B7" i="19" s="1"/>
  <c r="B9" i="19" s="1"/>
  <c r="L16" i="16"/>
  <c r="N16" i="16" s="1"/>
  <c r="L26" i="16"/>
  <c r="N26" i="16" s="1"/>
  <c r="L24" i="16"/>
  <c r="N24" i="16" s="1"/>
  <c r="L22" i="16"/>
  <c r="N22" i="16" s="1"/>
  <c r="L11" i="16"/>
  <c r="N11" i="16" s="1"/>
  <c r="L15" i="16"/>
  <c r="N15" i="16" s="1"/>
  <c r="L21" i="16"/>
  <c r="N21" i="16" s="1"/>
  <c r="L17" i="16"/>
  <c r="N17" i="16" s="1"/>
  <c r="L23" i="16"/>
  <c r="N23" i="16" s="1"/>
  <c r="J10" i="16"/>
  <c r="P44" i="12"/>
  <c r="H18" i="16"/>
  <c r="L18" i="16" s="1"/>
  <c r="N18" i="16" s="1"/>
  <c r="N4" i="16"/>
  <c r="L12" i="16"/>
  <c r="N12" i="16" s="1"/>
  <c r="H31" i="16" l="1"/>
  <c r="I32" i="16"/>
  <c r="K5" i="16"/>
  <c r="BA18" i="15"/>
  <c r="BB18" i="15"/>
  <c r="J31" i="16"/>
  <c r="J32" i="16" s="1"/>
  <c r="L10" i="16"/>
  <c r="H32" i="16"/>
  <c r="K7" i="16" l="1"/>
  <c r="K32" i="16"/>
  <c r="L5" i="16"/>
  <c r="L31" i="16"/>
  <c r="L32" i="16" s="1"/>
  <c r="N10" i="16"/>
  <c r="N31" i="16" s="1"/>
  <c r="N5" i="16" l="1"/>
  <c r="N7" i="16" s="1"/>
  <c r="L7" i="16"/>
  <c r="N32" i="16" l="1"/>
</calcChain>
</file>

<file path=xl/sharedStrings.xml><?xml version="1.0" encoding="utf-8"?>
<sst xmlns="http://schemas.openxmlformats.org/spreadsheetml/2006/main" count="1009" uniqueCount="245">
  <si>
    <t>AEP Ownership</t>
  </si>
  <si>
    <t>KPCo - APUC Ownership</t>
  </si>
  <si>
    <t>Corporate Allocations</t>
  </si>
  <si>
    <t>Direct Opco Costs</t>
  </si>
  <si>
    <t>Total</t>
  </si>
  <si>
    <t>Difference</t>
  </si>
  <si>
    <t>Pre-Acquisition</t>
  </si>
  <si>
    <t>Post-Acquisition</t>
  </si>
  <si>
    <t>APUC</t>
  </si>
  <si>
    <t>LUC</t>
  </si>
  <si>
    <t>LABS</t>
  </si>
  <si>
    <t>LipCorp</t>
  </si>
  <si>
    <t>Incoming Costs</t>
  </si>
  <si>
    <t>Liberty Power</t>
  </si>
  <si>
    <t>Liberty Utilities</t>
  </si>
  <si>
    <t>International</t>
  </si>
  <si>
    <t>Liberty Water - AZ</t>
  </si>
  <si>
    <t>Liberty Water - TX</t>
  </si>
  <si>
    <t>Calpeco</t>
  </si>
  <si>
    <t>Granite State</t>
  </si>
  <si>
    <t>Energy North</t>
  </si>
  <si>
    <t>Midstates Gas</t>
  </si>
  <si>
    <t>Midstates Water</t>
  </si>
  <si>
    <t>Pine Bluff</t>
  </si>
  <si>
    <t>Woodson-Hensley</t>
  </si>
  <si>
    <t>Georgia</t>
  </si>
  <si>
    <t>New England Gas</t>
  </si>
  <si>
    <t>Whitehall - Water</t>
  </si>
  <si>
    <t>Whitehall - Sewer</t>
  </si>
  <si>
    <t>Park Water</t>
  </si>
  <si>
    <t>Empire</t>
  </si>
  <si>
    <t>New Brunswick Gas</t>
  </si>
  <si>
    <t xml:space="preserve">St Lawrence Gas </t>
  </si>
  <si>
    <t xml:space="preserve">Tinker Transmission </t>
  </si>
  <si>
    <t>NYAW</t>
  </si>
  <si>
    <t>KPCO</t>
  </si>
  <si>
    <t>KY Transco</t>
  </si>
  <si>
    <t>Inflation Factor</t>
  </si>
  <si>
    <t>Function</t>
  </si>
  <si>
    <t>Itemized Name (2)</t>
  </si>
  <si>
    <t>2020 Total</t>
  </si>
  <si>
    <t>Direct cost incurred/allocated to Opco</t>
  </si>
  <si>
    <t>Incremental costs added to LABS</t>
  </si>
  <si>
    <t>Displaced corporate costs of Seller</t>
  </si>
  <si>
    <t>New Positions-Opco</t>
  </si>
  <si>
    <t>New Positions-LABS</t>
  </si>
  <si>
    <t>Costs Added to LABS</t>
  </si>
  <si>
    <t>LP</t>
  </si>
  <si>
    <t>LU</t>
  </si>
  <si>
    <t>Generation</t>
  </si>
  <si>
    <t>Fossil &amp; Hydro Generation</t>
  </si>
  <si>
    <t>Environmental Services</t>
  </si>
  <si>
    <t>Projects &amp; Construction</t>
  </si>
  <si>
    <t>Engineering Services</t>
  </si>
  <si>
    <t>Commercial Operations</t>
  </si>
  <si>
    <t>Other Generation</t>
  </si>
  <si>
    <t>Mitchell Plant Co-ownership Credit</t>
  </si>
  <si>
    <t>Generation Total</t>
  </si>
  <si>
    <t>Transmission</t>
  </si>
  <si>
    <t>Energy Delivery Operations</t>
  </si>
  <si>
    <t>Energy Delivery Administration</t>
  </si>
  <si>
    <t>Field Services</t>
  </si>
  <si>
    <t>Grid Development</t>
  </si>
  <si>
    <t>Other Transmission</t>
  </si>
  <si>
    <t>Transmission Total</t>
  </si>
  <si>
    <t>Corporate Services</t>
  </si>
  <si>
    <t>Customer</t>
  </si>
  <si>
    <t>IT</t>
  </si>
  <si>
    <t>Procurement</t>
  </si>
  <si>
    <t>Safety &amp; Health</t>
  </si>
  <si>
    <t>General Corporate</t>
  </si>
  <si>
    <t>HR / Labor Relations</t>
  </si>
  <si>
    <t>Communication</t>
  </si>
  <si>
    <t>Finance / CP&amp;B</t>
  </si>
  <si>
    <t>Accounting / Tax</t>
  </si>
  <si>
    <t>Regulatory</t>
  </si>
  <si>
    <t>Real Estate</t>
  </si>
  <si>
    <t>Bus Ops &amp; Assurance</t>
  </si>
  <si>
    <t>Other Corp Services</t>
  </si>
  <si>
    <t>Corporate Services Total</t>
  </si>
  <si>
    <t>Kentucky Leadership</t>
  </si>
  <si>
    <t>Kentucky Leadership Total</t>
  </si>
  <si>
    <t>Grand Total</t>
  </si>
  <si>
    <t>KPCo</t>
  </si>
  <si>
    <t>Source: 2020 Indirect APUC</t>
  </si>
  <si>
    <t>Pre-Acquisition Allocation</t>
  </si>
  <si>
    <t>Post Acquisition Allocation</t>
  </si>
  <si>
    <t>Expense Category</t>
  </si>
  <si>
    <t>Ascendant</t>
  </si>
  <si>
    <t>ESSAL</t>
  </si>
  <si>
    <t>Legal Costs</t>
  </si>
  <si>
    <t>Tax Services</t>
  </si>
  <si>
    <t>Audit</t>
  </si>
  <si>
    <t>Investor Relations</t>
  </si>
  <si>
    <t>Director Fee &amp; Insurance</t>
  </si>
  <si>
    <t>Licenses &amp; Fees</t>
  </si>
  <si>
    <t>Escrow transfer Agent</t>
  </si>
  <si>
    <t>Other Professional</t>
  </si>
  <si>
    <t>Office Administration</t>
  </si>
  <si>
    <t>Other Professional -Travel</t>
  </si>
  <si>
    <t>Other Professional - Travel - Aircraft</t>
  </si>
  <si>
    <t>Executive &amp; Strategic Management -Salaries &amp; Benefits</t>
  </si>
  <si>
    <t>Executive &amp; Strategic Management -Salaries &amp; Benefits - LTIP Credit (One time entry)</t>
  </si>
  <si>
    <t>Allocation of LU Share of APUC Costs based on Utility Four-Factor:</t>
  </si>
  <si>
    <t>FX Rate</t>
  </si>
  <si>
    <t>Indirect</t>
  </si>
  <si>
    <t>US Direct-billed</t>
  </si>
  <si>
    <t>Canada Direct-billed</t>
  </si>
  <si>
    <t>Total Direct</t>
  </si>
  <si>
    <t>Total LUC</t>
  </si>
  <si>
    <t>Post-Acquisition Allocation</t>
  </si>
  <si>
    <t>CAD</t>
  </si>
  <si>
    <t>USD</t>
  </si>
  <si>
    <t>Department/Expense Category</t>
  </si>
  <si>
    <t>Liberty Water (AZ)</t>
  </si>
  <si>
    <t>Liberty Water (TX)</t>
  </si>
  <si>
    <t>Whitehall (Water)</t>
  </si>
  <si>
    <t>Whitehall (Sewer)</t>
  </si>
  <si>
    <t>St Lawrence Gas</t>
  </si>
  <si>
    <t>Tinker Transmission</t>
  </si>
  <si>
    <t>New York Water</t>
  </si>
  <si>
    <t>Accounting/Audit Services</t>
  </si>
  <si>
    <t>Bank Charges</t>
  </si>
  <si>
    <t>Depreciation - leasehold improvements</t>
  </si>
  <si>
    <t>Depreciation Expense-Computer / Telephone Equip</t>
  </si>
  <si>
    <t>Equipment Amortization</t>
  </si>
  <si>
    <t>Interest Expense</t>
  </si>
  <si>
    <t>Internet expense</t>
  </si>
  <si>
    <t>Legal Expenses</t>
  </si>
  <si>
    <t>Licenses, Permits &amp; Fees</t>
  </si>
  <si>
    <t>LTIP expense</t>
  </si>
  <si>
    <t>LUC Allocations</t>
  </si>
  <si>
    <t>Write-off Of Asset</t>
  </si>
  <si>
    <t>Chief Strategy Office</t>
  </si>
  <si>
    <t xml:space="preserve">Customer Experience </t>
  </si>
  <si>
    <t xml:space="preserve">Energy Procurement </t>
  </si>
  <si>
    <t>Facilities</t>
  </si>
  <si>
    <t>Finance</t>
  </si>
  <si>
    <t xml:space="preserve">Operations </t>
  </si>
  <si>
    <t>Environment, Health, Safety and Security</t>
  </si>
  <si>
    <t>Corporate (IT)</t>
  </si>
  <si>
    <t>Customer Insights</t>
  </si>
  <si>
    <t>Business Development</t>
  </si>
  <si>
    <t>Executive</t>
  </si>
  <si>
    <t>Department</t>
  </si>
  <si>
    <t>LABS-Canada</t>
  </si>
  <si>
    <t>LABS-US</t>
  </si>
  <si>
    <t>Total LABS Canada</t>
  </si>
  <si>
    <t>Direct</t>
  </si>
  <si>
    <t>Total LABS US</t>
  </si>
  <si>
    <t xml:space="preserve">Transition (IT) </t>
  </si>
  <si>
    <t>Human Resources</t>
  </si>
  <si>
    <t>Payroll</t>
  </si>
  <si>
    <t>Learning &amp; Development</t>
  </si>
  <si>
    <t>Risk (Insurance)</t>
  </si>
  <si>
    <t>Legal</t>
  </si>
  <si>
    <t>Purchasing</t>
  </si>
  <si>
    <t>Financial Planning &amp; Analysis</t>
  </si>
  <si>
    <t>Communications</t>
  </si>
  <si>
    <t>Talent Acquisition</t>
  </si>
  <si>
    <t>Treasury</t>
  </si>
  <si>
    <t>Internal Audit</t>
  </si>
  <si>
    <t>Compliance</t>
  </si>
  <si>
    <t>Communications (Investor Relations)</t>
  </si>
  <si>
    <t>Finance Sustainment</t>
  </si>
  <si>
    <t>IT Transformation - (SAP)</t>
  </si>
  <si>
    <t>IT CIS</t>
  </si>
  <si>
    <t>IT EAM</t>
  </si>
  <si>
    <t>IT PM (Overhead(PMO/OCM/EXEC))</t>
  </si>
  <si>
    <t>Sustainability</t>
  </si>
  <si>
    <t>Business Risk</t>
  </si>
  <si>
    <t>Environmental Compliance</t>
  </si>
  <si>
    <t>Regulatory Compliance</t>
  </si>
  <si>
    <t>Government Affairs</t>
  </si>
  <si>
    <t>Miscellaneous</t>
  </si>
  <si>
    <t>Total LibCorp</t>
  </si>
  <si>
    <t>Energy Procurement</t>
  </si>
  <si>
    <t>Operations</t>
  </si>
  <si>
    <t>Operations-Production/Dispatch/Control</t>
  </si>
  <si>
    <t>Customer Experience</t>
  </si>
  <si>
    <t>Meter Data Services</t>
  </si>
  <si>
    <t>Business &amp; Community Development</t>
  </si>
  <si>
    <t>APUC Indirect Cost Allocation Calculation</t>
  </si>
  <si>
    <t>2021 Annual Update</t>
  </si>
  <si>
    <t>For Allocations April 2021 - March 2022</t>
  </si>
  <si>
    <t>All Employees</t>
  </si>
  <si>
    <t>O&amp;M</t>
  </si>
  <si>
    <t>Revenue</t>
  </si>
  <si>
    <t>Net Plant</t>
  </si>
  <si>
    <t>Oakville Employees</t>
  </si>
  <si>
    <t>Headcount</t>
  </si>
  <si>
    <t>%</t>
  </si>
  <si>
    <t>Operating Revenues</t>
  </si>
  <si>
    <t>Licenses,  Fees, and Permits</t>
  </si>
  <si>
    <t>Escrow  &amp; transfer Agent Fees</t>
  </si>
  <si>
    <t>Other Professional Services</t>
  </si>
  <si>
    <t>Office Administration Costs</t>
  </si>
  <si>
    <t xml:space="preserve">Travel- CAM category is Other Other Professional Services. </t>
  </si>
  <si>
    <t>Executive and Strategic Management</t>
  </si>
  <si>
    <t>Summary</t>
  </si>
  <si>
    <r>
      <t xml:space="preserve">Executive </t>
    </r>
    <r>
      <rPr>
        <sz val="11"/>
        <rFont val="Calibri"/>
        <family val="2"/>
        <scheme val="minor"/>
      </rPr>
      <t>and Strategic Management</t>
    </r>
  </si>
  <si>
    <t>LUC Utility Four-Factor Calculation</t>
  </si>
  <si>
    <t>Customer Count</t>
  </si>
  <si>
    <t>Labour Expense</t>
  </si>
  <si>
    <t>Non Labour Expense</t>
  </si>
  <si>
    <t>#</t>
  </si>
  <si>
    <t>USD $</t>
  </si>
  <si>
    <t>Arkansas</t>
  </si>
  <si>
    <t>Georgia (excl. Fort Benning)</t>
  </si>
  <si>
    <t>Parkwater (excl. Mountain Water)</t>
  </si>
  <si>
    <t>New Brunswick Gas (Enbridge Gas)</t>
  </si>
  <si>
    <t>Oper. Exp</t>
  </si>
  <si>
    <t>Maint. Exp</t>
  </si>
  <si>
    <t>Factor Weighting:</t>
  </si>
  <si>
    <t>O&amp;M less Labor</t>
  </si>
  <si>
    <t>Parkwater</t>
  </si>
  <si>
    <t>Utility Four-Factor</t>
  </si>
  <si>
    <t>LU Regional Indirect Cost Allocation Calculation</t>
  </si>
  <si>
    <t>Georgia exclude Fort Benning</t>
  </si>
  <si>
    <t>Parkwater Exclude Mountain Water</t>
  </si>
  <si>
    <t>Region</t>
  </si>
  <si>
    <t>East</t>
  </si>
  <si>
    <t>Central</t>
  </si>
  <si>
    <t>West</t>
  </si>
  <si>
    <t>LABS Indirect Cost Allocation Calculation</t>
  </si>
  <si>
    <t>Capital Expenditure</t>
  </si>
  <si>
    <t>Business Services</t>
  </si>
  <si>
    <t>Business IT (9801)</t>
  </si>
  <si>
    <t>HR (9810)</t>
  </si>
  <si>
    <t>Total Rewards (9811)</t>
  </si>
  <si>
    <t>L&amp;D (9812)</t>
  </si>
  <si>
    <t>EH&amp;S (9815)</t>
  </si>
  <si>
    <t>Insurance Services (9821)</t>
  </si>
  <si>
    <t>Legal (9823)</t>
  </si>
  <si>
    <t>Purchasing (9825)</t>
  </si>
  <si>
    <t>Facilities (9826)</t>
  </si>
  <si>
    <t>FP&amp;A (9827)</t>
  </si>
  <si>
    <t>Executive (9860)</t>
  </si>
  <si>
    <t>Corporate IT (9800)</t>
  </si>
  <si>
    <t>Finance (9820)</t>
  </si>
  <si>
    <t>Treasury (9822)</t>
  </si>
  <si>
    <t>Internal Audit (9824)</t>
  </si>
  <si>
    <t>Compliance (9828)</t>
  </si>
  <si>
    <t>Communications (9870)</t>
  </si>
  <si>
    <t>SHE&amp;S (9815)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</si>
</sst>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sz val="11"/>
      <name val="Calibri"/>
      <family val="2"/>
      <scheme val="minor"/>
    </font>
    <font>
      <sz val="11"/>
      <color indexed="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b/>
      <sz val="11"/>
      <color indexed="0"/>
      <name val="Calibri"/>
      <family val="2"/>
    </font>
    <font>
      <sz val="11"/>
      <color rgb="FF0000FF"/>
      <name val="Calibri"/>
      <family val="2"/>
    </font>
    <font>
      <sz val="10"/>
      <name val="Segoe U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indexed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0" fontId="18" fillId="0" borderId="0"/>
  </cellStyleXfs>
  <cellXfs count="235">
    <xf numFmtId="0" fontId="0" fillId="0" borderId="0" xfId="0"/>
    <xf numFmtId="0" fontId="4" fillId="0" borderId="0" xfId="4" applyFont="1"/>
    <xf numFmtId="0" fontId="5" fillId="0" borderId="0" xfId="4" applyFont="1"/>
    <xf numFmtId="0" fontId="6" fillId="0" borderId="0" xfId="4" applyFont="1"/>
    <xf numFmtId="0" fontId="7" fillId="0" borderId="0" xfId="4" applyFont="1"/>
    <xf numFmtId="0" fontId="8" fillId="0" borderId="0" xfId="4" applyFont="1"/>
    <xf numFmtId="0" fontId="9" fillId="0" borderId="0" xfId="4" applyFont="1"/>
    <xf numFmtId="0" fontId="10" fillId="0" borderId="0" xfId="4" applyFont="1"/>
    <xf numFmtId="0" fontId="12" fillId="2" borderId="4" xfId="4" applyFont="1" applyFill="1" applyBorder="1" applyAlignment="1">
      <alignment horizontal="center"/>
    </xf>
    <xf numFmtId="0" fontId="12" fillId="2" borderId="5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164" fontId="5" fillId="0" borderId="0" xfId="1" applyNumberFormat="1" applyFont="1" applyFill="1"/>
    <xf numFmtId="10" fontId="5" fillId="0" borderId="0" xfId="3" applyNumberFormat="1" applyFont="1" applyFill="1" applyAlignment="1">
      <alignment horizontal="center"/>
    </xf>
    <xf numFmtId="3" fontId="5" fillId="0" borderId="0" xfId="4" applyNumberFormat="1" applyFont="1"/>
    <xf numFmtId="164" fontId="13" fillId="0" borderId="0" xfId="1" applyNumberFormat="1" applyFont="1" applyFill="1"/>
    <xf numFmtId="164" fontId="6" fillId="0" borderId="7" xfId="1" applyNumberFormat="1" applyFont="1" applyBorder="1"/>
    <xf numFmtId="10" fontId="6" fillId="0" borderId="7" xfId="3" applyNumberFormat="1" applyFont="1" applyBorder="1" applyAlignment="1">
      <alignment horizontal="center"/>
    </xf>
    <xf numFmtId="3" fontId="6" fillId="0" borderId="7" xfId="4" applyNumberFormat="1" applyFont="1" applyBorder="1"/>
    <xf numFmtId="164" fontId="5" fillId="0" borderId="0" xfId="4" applyNumberFormat="1" applyFont="1"/>
    <xf numFmtId="10" fontId="5" fillId="0" borderId="0" xfId="4" applyNumberFormat="1" applyFont="1" applyAlignment="1">
      <alignment horizontal="center"/>
    </xf>
    <xf numFmtId="43" fontId="5" fillId="0" borderId="0" xfId="1" applyFont="1"/>
    <xf numFmtId="0" fontId="7" fillId="0" borderId="0" xfId="0" applyFont="1"/>
    <xf numFmtId="0" fontId="9" fillId="0" borderId="0" xfId="4" applyFont="1" applyAlignment="1">
      <alignment wrapText="1"/>
    </xf>
    <xf numFmtId="10" fontId="9" fillId="0" borderId="0" xfId="5" applyNumberFormat="1" applyFont="1" applyAlignment="1">
      <alignment horizontal="center" wrapText="1"/>
    </xf>
    <xf numFmtId="10" fontId="9" fillId="0" borderId="0" xfId="4" applyNumberFormat="1" applyFont="1" applyAlignment="1">
      <alignment horizontal="center"/>
    </xf>
    <xf numFmtId="10" fontId="8" fillId="0" borderId="0" xfId="5" applyNumberFormat="1" applyFont="1" applyAlignment="1">
      <alignment horizontal="center" wrapText="1"/>
    </xf>
    <xf numFmtId="0" fontId="8" fillId="0" borderId="0" xfId="4" applyFont="1" applyAlignment="1">
      <alignment horizontal="left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10" fontId="9" fillId="0" borderId="0" xfId="3" applyNumberFormat="1" applyFont="1" applyAlignment="1">
      <alignment horizontal="center"/>
    </xf>
    <xf numFmtId="10" fontId="5" fillId="0" borderId="0" xfId="3" applyNumberFormat="1" applyFont="1" applyAlignment="1">
      <alignment horizontal="center"/>
    </xf>
    <xf numFmtId="10" fontId="8" fillId="0" borderId="0" xfId="5" applyNumberFormat="1" applyFont="1" applyFill="1" applyAlignment="1">
      <alignment horizontal="center" wrapText="1"/>
    </xf>
    <xf numFmtId="0" fontId="16" fillId="0" borderId="6" xfId="4" applyFont="1" applyBorder="1" applyAlignment="1">
      <alignment wrapText="1"/>
    </xf>
    <xf numFmtId="0" fontId="17" fillId="0" borderId="0" xfId="4" applyFont="1" applyAlignment="1">
      <alignment wrapText="1"/>
    </xf>
    <xf numFmtId="0" fontId="16" fillId="0" borderId="0" xfId="4" applyFont="1" applyAlignment="1">
      <alignment horizontal="center" wrapText="1"/>
    </xf>
    <xf numFmtId="0" fontId="6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"/>
    </xf>
    <xf numFmtId="0" fontId="6" fillId="2" borderId="10" xfId="4" applyFont="1" applyFill="1" applyBorder="1" applyAlignment="1">
      <alignment horizontal="center"/>
    </xf>
    <xf numFmtId="0" fontId="11" fillId="0" borderId="0" xfId="4" applyFont="1" applyAlignment="1">
      <alignment wrapText="1"/>
    </xf>
    <xf numFmtId="0" fontId="6" fillId="0" borderId="0" xfId="4" applyFont="1" applyAlignment="1">
      <alignment horizontal="center"/>
    </xf>
    <xf numFmtId="0" fontId="9" fillId="0" borderId="1" xfId="4" applyFont="1" applyBorder="1" applyAlignment="1">
      <alignment wrapText="1"/>
    </xf>
    <xf numFmtId="10" fontId="9" fillId="0" borderId="3" xfId="4" applyNumberFormat="1" applyFont="1" applyBorder="1" applyAlignment="1">
      <alignment horizontal="center" wrapText="1"/>
    </xf>
    <xf numFmtId="10" fontId="9" fillId="0" borderId="2" xfId="4" applyNumberFormat="1" applyFont="1" applyBorder="1" applyAlignment="1">
      <alignment horizontal="center" wrapText="1"/>
    </xf>
    <xf numFmtId="165" fontId="11" fillId="0" borderId="0" xfId="4" applyNumberFormat="1" applyFont="1" applyAlignment="1">
      <alignment wrapText="1"/>
    </xf>
    <xf numFmtId="10" fontId="6" fillId="0" borderId="0" xfId="4" applyNumberFormat="1" applyFont="1" applyAlignment="1">
      <alignment wrapText="1"/>
    </xf>
    <xf numFmtId="9" fontId="5" fillId="0" borderId="0" xfId="3" applyFont="1" applyFill="1"/>
    <xf numFmtId="0" fontId="9" fillId="0" borderId="11" xfId="4" applyFont="1" applyBorder="1" applyAlignment="1">
      <alignment wrapText="1"/>
    </xf>
    <xf numFmtId="10" fontId="9" fillId="0" borderId="0" xfId="4" applyNumberFormat="1" applyFont="1" applyAlignment="1">
      <alignment horizontal="center" wrapText="1"/>
    </xf>
    <xf numFmtId="10" fontId="9" fillId="0" borderId="12" xfId="4" applyNumberFormat="1" applyFont="1" applyBorder="1" applyAlignment="1">
      <alignment horizontal="center" wrapText="1"/>
    </xf>
    <xf numFmtId="166" fontId="5" fillId="0" borderId="0" xfId="4" applyNumberFormat="1" applyFont="1" applyAlignment="1">
      <alignment wrapText="1"/>
    </xf>
    <xf numFmtId="166" fontId="8" fillId="0" borderId="0" xfId="5" applyNumberFormat="1" applyFont="1" applyFill="1" applyBorder="1" applyAlignment="1">
      <alignment wrapText="1"/>
    </xf>
    <xf numFmtId="0" fontId="9" fillId="0" borderId="11" xfId="0" applyFont="1" applyBorder="1" applyAlignment="1">
      <alignment vertical="center" wrapText="1"/>
    </xf>
    <xf numFmtId="0" fontId="5" fillId="0" borderId="0" xfId="4" applyFont="1" applyAlignment="1">
      <alignment wrapText="1"/>
    </xf>
    <xf numFmtId="0" fontId="15" fillId="0" borderId="11" xfId="0" applyFont="1" applyBorder="1"/>
    <xf numFmtId="0" fontId="15" fillId="0" borderId="4" xfId="0" applyFont="1" applyBorder="1" applyAlignment="1">
      <alignment wrapText="1"/>
    </xf>
    <xf numFmtId="10" fontId="9" fillId="0" borderId="6" xfId="4" applyNumberFormat="1" applyFont="1" applyBorder="1" applyAlignment="1">
      <alignment horizontal="center" wrapText="1"/>
    </xf>
    <xf numFmtId="10" fontId="9" fillId="0" borderId="5" xfId="4" applyNumberFormat="1" applyFont="1" applyBorder="1" applyAlignment="1">
      <alignment horizontal="center" wrapText="1"/>
    </xf>
    <xf numFmtId="165" fontId="5" fillId="0" borderId="0" xfId="4" applyNumberFormat="1" applyFont="1"/>
    <xf numFmtId="165" fontId="6" fillId="0" borderId="0" xfId="4" applyNumberFormat="1" applyFont="1"/>
    <xf numFmtId="0" fontId="5" fillId="0" borderId="0" xfId="4" applyFont="1" applyAlignment="1">
      <alignment horizontal="center"/>
    </xf>
    <xf numFmtId="0" fontId="16" fillId="0" borderId="0" xfId="4" applyFont="1"/>
    <xf numFmtId="9" fontId="5" fillId="0" borderId="0" xfId="3" applyFont="1" applyFill="1" applyAlignment="1">
      <alignment horizontal="center"/>
    </xf>
    <xf numFmtId="9" fontId="5" fillId="0" borderId="0" xfId="3" applyFont="1" applyAlignment="1">
      <alignment horizontal="center"/>
    </xf>
    <xf numFmtId="0" fontId="9" fillId="0" borderId="0" xfId="6" applyFont="1" applyAlignment="1">
      <alignment horizontal="left"/>
    </xf>
    <xf numFmtId="164" fontId="9" fillId="0" borderId="0" xfId="1" applyNumberFormat="1" applyFont="1" applyFill="1"/>
    <xf numFmtId="0" fontId="13" fillId="0" borderId="0" xfId="4" applyFont="1"/>
    <xf numFmtId="9" fontId="13" fillId="0" borderId="0" xfId="3" applyFont="1" applyFill="1" applyAlignment="1">
      <alignment horizontal="center"/>
    </xf>
    <xf numFmtId="9" fontId="13" fillId="0" borderId="0" xfId="3" applyFont="1" applyAlignment="1">
      <alignment horizontal="center"/>
    </xf>
    <xf numFmtId="164" fontId="6" fillId="0" borderId="7" xfId="1" applyNumberFormat="1" applyFont="1" applyFill="1" applyBorder="1"/>
    <xf numFmtId="9" fontId="6" fillId="0" borderId="7" xfId="1" applyNumberFormat="1" applyFont="1" applyFill="1" applyBorder="1" applyAlignment="1">
      <alignment horizontal="center"/>
    </xf>
    <xf numFmtId="164" fontId="6" fillId="0" borderId="0" xfId="1" applyNumberFormat="1" applyFont="1" applyBorder="1"/>
    <xf numFmtId="9" fontId="6" fillId="0" borderId="0" xfId="3" applyFont="1" applyBorder="1" applyAlignment="1">
      <alignment horizontal="center"/>
    </xf>
    <xf numFmtId="43" fontId="5" fillId="0" borderId="0" xfId="4" applyNumberFormat="1" applyFont="1"/>
    <xf numFmtId="43" fontId="5" fillId="0" borderId="0" xfId="1" applyFont="1" applyAlignment="1">
      <alignment horizontal="center"/>
    </xf>
    <xf numFmtId="164" fontId="5" fillId="0" borderId="0" xfId="1" applyNumberFormat="1" applyFont="1"/>
    <xf numFmtId="164" fontId="5" fillId="0" borderId="0" xfId="1" applyNumberFormat="1" applyFont="1" applyAlignment="1">
      <alignment horizontal="center"/>
    </xf>
    <xf numFmtId="9" fontId="8" fillId="0" borderId="0" xfId="5" applyFont="1" applyAlignment="1">
      <alignment horizontal="center" wrapText="1"/>
    </xf>
    <xf numFmtId="9" fontId="5" fillId="0" borderId="0" xfId="4" applyNumberFormat="1" applyFont="1"/>
    <xf numFmtId="0" fontId="8" fillId="0" borderId="13" xfId="0" applyFont="1" applyBorder="1" applyProtection="1">
      <protection locked="0"/>
    </xf>
    <xf numFmtId="0" fontId="8" fillId="0" borderId="0" xfId="4" applyFont="1" applyAlignment="1">
      <alignment wrapText="1"/>
    </xf>
    <xf numFmtId="9" fontId="8" fillId="0" borderId="0" xfId="5" applyFont="1" applyFill="1" applyAlignment="1">
      <alignment horizontal="center" wrapText="1"/>
    </xf>
    <xf numFmtId="0" fontId="13" fillId="0" borderId="0" xfId="4" applyFont="1" applyAlignment="1">
      <alignment wrapText="1"/>
    </xf>
    <xf numFmtId="9" fontId="13" fillId="0" borderId="0" xfId="5" applyFont="1" applyFill="1" applyAlignment="1">
      <alignment horizontal="center" wrapText="1"/>
    </xf>
    <xf numFmtId="9" fontId="13" fillId="0" borderId="0" xfId="4" applyNumberFormat="1" applyFont="1"/>
    <xf numFmtId="0" fontId="11" fillId="2" borderId="8" xfId="4" applyFont="1" applyFill="1" applyBorder="1" applyAlignment="1">
      <alignment wrapText="1"/>
    </xf>
    <xf numFmtId="0" fontId="9" fillId="0" borderId="11" xfId="6" applyFont="1" applyBorder="1" applyAlignment="1">
      <alignment horizontal="left"/>
    </xf>
    <xf numFmtId="0" fontId="12" fillId="0" borderId="0" xfId="4" applyFont="1"/>
    <xf numFmtId="10" fontId="6" fillId="0" borderId="0" xfId="4" applyNumberFormat="1" applyFont="1" applyAlignment="1">
      <alignment horizontal="center" wrapText="1"/>
    </xf>
    <xf numFmtId="10" fontId="5" fillId="0" borderId="0" xfId="4" applyNumberFormat="1" applyFont="1"/>
    <xf numFmtId="166" fontId="5" fillId="0" borderId="0" xfId="4" applyNumberFormat="1" applyFont="1" applyAlignment="1">
      <alignment horizontal="center" wrapText="1"/>
    </xf>
    <xf numFmtId="166" fontId="8" fillId="0" borderId="0" xfId="5" applyNumberFormat="1" applyFont="1" applyAlignment="1">
      <alignment horizontal="center" wrapText="1"/>
    </xf>
    <xf numFmtId="10" fontId="5" fillId="0" borderId="0" xfId="4" applyNumberFormat="1" applyFont="1" applyAlignment="1">
      <alignment horizontal="center" wrapText="1"/>
    </xf>
    <xf numFmtId="0" fontId="6" fillId="0" borderId="0" xfId="6" applyFont="1" applyAlignment="1">
      <alignment horizontal="left"/>
    </xf>
    <xf numFmtId="0" fontId="8" fillId="0" borderId="11" xfId="4" applyFont="1" applyBorder="1" applyAlignment="1">
      <alignment wrapText="1"/>
    </xf>
    <xf numFmtId="0" fontId="13" fillId="0" borderId="11" xfId="4" applyFont="1" applyBorder="1" applyAlignment="1">
      <alignment wrapText="1"/>
    </xf>
    <xf numFmtId="10" fontId="13" fillId="0" borderId="12" xfId="4" applyNumberFormat="1" applyFont="1" applyBorder="1" applyAlignment="1">
      <alignment horizontal="center" wrapText="1"/>
    </xf>
    <xf numFmtId="0" fontId="13" fillId="0" borderId="4" xfId="4" applyFont="1" applyBorder="1" applyAlignment="1">
      <alignment wrapText="1"/>
    </xf>
    <xf numFmtId="10" fontId="13" fillId="0" borderId="5" xfId="4" applyNumberFormat="1" applyFont="1" applyBorder="1" applyAlignment="1">
      <alignment horizontal="center" wrapText="1"/>
    </xf>
    <xf numFmtId="0" fontId="11" fillId="0" borderId="0" xfId="4" applyFont="1" applyAlignment="1">
      <alignment horizontal="center" wrapText="1"/>
    </xf>
    <xf numFmtId="0" fontId="16" fillId="0" borderId="6" xfId="4" applyFont="1" applyBorder="1"/>
    <xf numFmtId="164" fontId="5" fillId="0" borderId="0" xfId="1" applyNumberFormat="1" applyFont="1" applyFill="1" applyAlignment="1"/>
    <xf numFmtId="9" fontId="5" fillId="0" borderId="0" xfId="3" applyFont="1"/>
    <xf numFmtId="164" fontId="6" fillId="0" borderId="7" xfId="1" applyNumberFormat="1" applyFont="1" applyFill="1" applyBorder="1" applyAlignment="1"/>
    <xf numFmtId="9" fontId="6" fillId="0" borderId="7" xfId="3" applyFont="1" applyFill="1" applyBorder="1" applyAlignment="1">
      <alignment horizontal="center"/>
    </xf>
    <xf numFmtId="164" fontId="6" fillId="0" borderId="0" xfId="1" applyNumberFormat="1" applyFont="1" applyBorder="1" applyAlignment="1"/>
    <xf numFmtId="9" fontId="6" fillId="0" borderId="0" xfId="3" applyFont="1" applyBorder="1" applyAlignment="1"/>
    <xf numFmtId="0" fontId="19" fillId="0" borderId="0" xfId="4" applyFont="1"/>
    <xf numFmtId="9" fontId="8" fillId="0" borderId="0" xfId="3" applyFont="1" applyAlignment="1">
      <alignment horizontal="center"/>
    </xf>
    <xf numFmtId="0" fontId="15" fillId="0" borderId="0" xfId="6" applyFont="1" applyAlignment="1">
      <alignment horizontal="left"/>
    </xf>
    <xf numFmtId="0" fontId="1" fillId="0" borderId="0" xfId="4" applyFont="1"/>
    <xf numFmtId="0" fontId="1" fillId="0" borderId="0" xfId="4" applyFont="1" applyAlignment="1">
      <alignment wrapText="1"/>
    </xf>
    <xf numFmtId="9" fontId="8" fillId="0" borderId="0" xfId="3" applyFont="1" applyFill="1" applyAlignment="1">
      <alignment horizontal="center"/>
    </xf>
    <xf numFmtId="10" fontId="8" fillId="0" borderId="0" xfId="5" applyNumberFormat="1" applyFont="1" applyFill="1" applyAlignment="1"/>
    <xf numFmtId="0" fontId="11" fillId="2" borderId="8" xfId="4" applyFont="1" applyFill="1" applyBorder="1"/>
    <xf numFmtId="0" fontId="6" fillId="2" borderId="10" xfId="4" applyFont="1" applyFill="1" applyBorder="1"/>
    <xf numFmtId="0" fontId="6" fillId="2" borderId="14" xfId="4" applyFont="1" applyFill="1" applyBorder="1" applyAlignment="1">
      <alignment horizontal="center"/>
    </xf>
    <xf numFmtId="0" fontId="5" fillId="0" borderId="11" xfId="4" applyFont="1" applyBorder="1"/>
    <xf numFmtId="10" fontId="9" fillId="0" borderId="12" xfId="4" applyNumberFormat="1" applyFont="1" applyBorder="1" applyAlignment="1">
      <alignment horizontal="center"/>
    </xf>
    <xf numFmtId="10" fontId="5" fillId="0" borderId="15" xfId="4" applyNumberFormat="1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10" fontId="9" fillId="3" borderId="12" xfId="4" applyNumberFormat="1" applyFont="1" applyFill="1" applyBorder="1" applyAlignment="1">
      <alignment horizontal="center"/>
    </xf>
    <xf numFmtId="0" fontId="9" fillId="0" borderId="11" xfId="4" applyFont="1" applyBorder="1" applyAlignment="1">
      <alignment horizontal="center"/>
    </xf>
    <xf numFmtId="10" fontId="5" fillId="3" borderId="12" xfId="4" applyNumberFormat="1" applyFont="1" applyFill="1" applyBorder="1" applyAlignment="1">
      <alignment horizontal="center"/>
    </xf>
    <xf numFmtId="10" fontId="9" fillId="0" borderId="11" xfId="4" applyNumberFormat="1" applyFont="1" applyBorder="1" applyAlignment="1">
      <alignment horizontal="center"/>
    </xf>
    <xf numFmtId="10" fontId="9" fillId="3" borderId="12" xfId="3" applyNumberFormat="1" applyFont="1" applyFill="1" applyBorder="1" applyAlignment="1">
      <alignment horizontal="center"/>
    </xf>
    <xf numFmtId="10" fontId="5" fillId="0" borderId="11" xfId="4" applyNumberFormat="1" applyFont="1" applyBorder="1" applyAlignment="1">
      <alignment horizontal="center"/>
    </xf>
    <xf numFmtId="0" fontId="5" fillId="3" borderId="12" xfId="4" applyFont="1" applyFill="1" applyBorder="1" applyAlignment="1">
      <alignment horizontal="center"/>
    </xf>
    <xf numFmtId="10" fontId="5" fillId="3" borderId="12" xfId="3" applyNumberFormat="1" applyFont="1" applyFill="1" applyBorder="1" applyAlignment="1">
      <alignment horizontal="center"/>
    </xf>
    <xf numFmtId="0" fontId="9" fillId="0" borderId="11" xfId="6" applyFont="1" applyBorder="1" applyAlignment="1">
      <alignment horizontal="center"/>
    </xf>
    <xf numFmtId="10" fontId="9" fillId="0" borderId="11" xfId="6" applyNumberFormat="1" applyFont="1" applyBorder="1" applyAlignment="1">
      <alignment horizontal="center"/>
    </xf>
    <xf numFmtId="0" fontId="9" fillId="0" borderId="11" xfId="4" applyFont="1" applyBorder="1"/>
    <xf numFmtId="10" fontId="8" fillId="0" borderId="11" xfId="4" applyNumberFormat="1" applyFont="1" applyBorder="1" applyAlignment="1">
      <alignment horizontal="center" wrapText="1"/>
    </xf>
    <xf numFmtId="10" fontId="5" fillId="0" borderId="11" xfId="4" applyNumberFormat="1" applyFont="1" applyBorder="1" applyAlignment="1">
      <alignment horizontal="center" wrapText="1"/>
    </xf>
    <xf numFmtId="0" fontId="8" fillId="0" borderId="4" xfId="4" applyFont="1" applyBorder="1" applyAlignment="1">
      <alignment wrapText="1"/>
    </xf>
    <xf numFmtId="10" fontId="9" fillId="0" borderId="5" xfId="4" applyNumberFormat="1" applyFont="1" applyBorder="1" applyAlignment="1">
      <alignment horizontal="center"/>
    </xf>
    <xf numFmtId="10" fontId="5" fillId="0" borderId="16" xfId="4" applyNumberFormat="1" applyFont="1" applyBorder="1" applyAlignment="1">
      <alignment horizontal="center"/>
    </xf>
    <xf numFmtId="10" fontId="8" fillId="0" borderId="4" xfId="4" applyNumberFormat="1" applyFont="1" applyBorder="1" applyAlignment="1">
      <alignment horizontal="center" wrapText="1"/>
    </xf>
    <xf numFmtId="10" fontId="9" fillId="3" borderId="5" xfId="3" applyNumberFormat="1" applyFont="1" applyFill="1" applyBorder="1" applyAlignment="1">
      <alignment horizontal="center"/>
    </xf>
    <xf numFmtId="0" fontId="5" fillId="0" borderId="4" xfId="4" applyFont="1" applyBorder="1" applyAlignment="1">
      <alignment horizontal="center"/>
    </xf>
    <xf numFmtId="10" fontId="5" fillId="3" borderId="5" xfId="4" applyNumberFormat="1" applyFont="1" applyFill="1" applyBorder="1" applyAlignment="1">
      <alignment horizontal="center"/>
    </xf>
    <xf numFmtId="10" fontId="5" fillId="0" borderId="4" xfId="4" applyNumberFormat="1" applyFont="1" applyBorder="1" applyAlignment="1">
      <alignment horizontal="center"/>
    </xf>
    <xf numFmtId="0" fontId="5" fillId="3" borderId="5" xfId="4" applyFont="1" applyFill="1" applyBorder="1" applyAlignment="1">
      <alignment horizontal="center"/>
    </xf>
    <xf numFmtId="0" fontId="11" fillId="0" borderId="0" xfId="4" applyFont="1" applyAlignment="1">
      <alignment horizontal="center"/>
    </xf>
    <xf numFmtId="0" fontId="20" fillId="0" borderId="0" xfId="4" applyFont="1"/>
    <xf numFmtId="0" fontId="20" fillId="0" borderId="6" xfId="4" applyFont="1" applyBorder="1"/>
    <xf numFmtId="0" fontId="11" fillId="2" borderId="4" xfId="4" applyFont="1" applyFill="1" applyBorder="1" applyAlignment="1">
      <alignment horizontal="centerContinuous"/>
    </xf>
    <xf numFmtId="0" fontId="11" fillId="2" borderId="5" xfId="4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11" fillId="0" borderId="0" xfId="4" applyFont="1" applyAlignment="1">
      <alignment horizontal="centerContinuous"/>
    </xf>
    <xf numFmtId="10" fontId="5" fillId="0" borderId="0" xfId="3" applyNumberFormat="1" applyFont="1" applyFill="1" applyBorder="1"/>
    <xf numFmtId="10" fontId="5" fillId="0" borderId="0" xfId="3" applyNumberFormat="1" applyFont="1" applyFill="1"/>
    <xf numFmtId="10" fontId="6" fillId="0" borderId="7" xfId="3" applyNumberFormat="1" applyFont="1" applyBorder="1"/>
    <xf numFmtId="164" fontId="6" fillId="0" borderId="0" xfId="1" applyNumberFormat="1" applyFont="1" applyFill="1" applyBorder="1"/>
    <xf numFmtId="9" fontId="6" fillId="0" borderId="0" xfId="3" applyFont="1" applyBorder="1"/>
    <xf numFmtId="0" fontId="21" fillId="4" borderId="0" xfId="4" applyFont="1" applyFill="1"/>
    <xf numFmtId="0" fontId="5" fillId="4" borderId="0" xfId="4" applyFont="1" applyFill="1"/>
    <xf numFmtId="10" fontId="5" fillId="0" borderId="0" xfId="3" applyNumberFormat="1" applyFont="1"/>
    <xf numFmtId="10" fontId="8" fillId="0" borderId="0" xfId="3" applyNumberFormat="1" applyFont="1" applyAlignment="1">
      <alignment wrapText="1"/>
    </xf>
    <xf numFmtId="0" fontId="8" fillId="0" borderId="0" xfId="0" applyFont="1" applyAlignment="1">
      <alignment wrapText="1"/>
    </xf>
    <xf numFmtId="166" fontId="5" fillId="4" borderId="0" xfId="4" applyNumberFormat="1" applyFont="1" applyFill="1"/>
    <xf numFmtId="166" fontId="8" fillId="4" borderId="0" xfId="5" applyNumberFormat="1" applyFont="1" applyFill="1" applyAlignment="1">
      <alignment wrapText="1"/>
    </xf>
    <xf numFmtId="165" fontId="8" fillId="0" borderId="0" xfId="4" applyNumberFormat="1" applyFont="1" applyAlignment="1">
      <alignment horizontal="center"/>
    </xf>
    <xf numFmtId="0" fontId="21" fillId="4" borderId="1" xfId="4" applyFont="1" applyFill="1" applyBorder="1"/>
    <xf numFmtId="0" fontId="21" fillId="4" borderId="3" xfId="4" applyFont="1" applyFill="1" applyBorder="1"/>
    <xf numFmtId="0" fontId="21" fillId="4" borderId="2" xfId="4" applyFont="1" applyFill="1" applyBorder="1"/>
    <xf numFmtId="0" fontId="21" fillId="0" borderId="0" xfId="4" applyFont="1"/>
    <xf numFmtId="10" fontId="8" fillId="0" borderId="0" xfId="3" applyNumberFormat="1" applyFont="1" applyFill="1" applyBorder="1" applyAlignment="1">
      <alignment wrapText="1"/>
    </xf>
    <xf numFmtId="10" fontId="9" fillId="0" borderId="12" xfId="4" applyNumberFormat="1" applyFont="1" applyBorder="1" applyAlignment="1">
      <alignment wrapText="1"/>
    </xf>
    <xf numFmtId="10" fontId="8" fillId="0" borderId="0" xfId="3" applyNumberFormat="1" applyFont="1" applyBorder="1" applyAlignment="1">
      <alignment wrapText="1"/>
    </xf>
    <xf numFmtId="166" fontId="8" fillId="0" borderId="0" xfId="5" applyNumberFormat="1" applyFont="1" applyAlignment="1">
      <alignment wrapText="1"/>
    </xf>
    <xf numFmtId="0" fontId="8" fillId="0" borderId="11" xfId="0" applyFont="1" applyBorder="1" applyAlignment="1">
      <alignment wrapText="1"/>
    </xf>
    <xf numFmtId="0" fontId="11" fillId="0" borderId="0" xfId="0" applyFont="1" applyAlignment="1">
      <alignment wrapText="1"/>
    </xf>
    <xf numFmtId="165" fontId="5" fillId="0" borderId="0" xfId="4" applyNumberFormat="1" applyFont="1" applyAlignment="1">
      <alignment wrapText="1"/>
    </xf>
    <xf numFmtId="0" fontId="21" fillId="4" borderId="11" xfId="4" applyFont="1" applyFill="1" applyBorder="1"/>
    <xf numFmtId="0" fontId="21" fillId="4" borderId="12" xfId="4" applyFont="1" applyFill="1" applyBorder="1"/>
    <xf numFmtId="10" fontId="8" fillId="0" borderId="6" xfId="3" applyNumberFormat="1" applyFont="1" applyBorder="1" applyAlignment="1">
      <alignment wrapText="1"/>
    </xf>
    <xf numFmtId="10" fontId="9" fillId="0" borderId="5" xfId="4" applyNumberFormat="1" applyFont="1" applyBorder="1" applyAlignment="1">
      <alignment wrapText="1"/>
    </xf>
    <xf numFmtId="43" fontId="0" fillId="0" borderId="0" xfId="1" applyFont="1"/>
    <xf numFmtId="164" fontId="0" fillId="0" borderId="0" xfId="1" applyNumberFormat="1" applyFont="1"/>
    <xf numFmtId="164" fontId="0" fillId="0" borderId="17" xfId="1" applyNumberFormat="1" applyFont="1" applyBorder="1"/>
    <xf numFmtId="43" fontId="0" fillId="0" borderId="0" xfId="0" applyNumberFormat="1"/>
    <xf numFmtId="49" fontId="2" fillId="2" borderId="1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22" fillId="0" borderId="0" xfId="1" applyNumberFormat="1" applyFont="1" applyAlignment="1"/>
    <xf numFmtId="0" fontId="2" fillId="0" borderId="0" xfId="0" applyFont="1"/>
    <xf numFmtId="0" fontId="2" fillId="2" borderId="18" xfId="0" applyFont="1" applyFill="1" applyBorder="1"/>
    <xf numFmtId="0" fontId="6" fillId="2" borderId="18" xfId="4" applyFont="1" applyFill="1" applyBorder="1" applyAlignment="1">
      <alignment horizontal="center"/>
    </xf>
    <xf numFmtId="43" fontId="0" fillId="0" borderId="17" xfId="0" applyNumberFormat="1" applyBorder="1"/>
    <xf numFmtId="0" fontId="2" fillId="6" borderId="18" xfId="0" applyFont="1" applyFill="1" applyBorder="1" applyAlignment="1">
      <alignment horizontal="center"/>
    </xf>
    <xf numFmtId="0" fontId="6" fillId="6" borderId="18" xfId="4" applyFont="1" applyFill="1" applyBorder="1" applyAlignment="1">
      <alignment horizontal="center"/>
    </xf>
    <xf numFmtId="0" fontId="0" fillId="0" borderId="0" xfId="0" applyAlignment="1">
      <alignment horizontal="right"/>
    </xf>
    <xf numFmtId="43" fontId="0" fillId="0" borderId="17" xfId="1" applyFont="1" applyBorder="1"/>
    <xf numFmtId="0" fontId="22" fillId="0" borderId="0" xfId="0" applyFont="1" applyAlignment="1">
      <alignment horizontal="right"/>
    </xf>
    <xf numFmtId="0" fontId="0" fillId="0" borderId="17" xfId="0" applyBorder="1"/>
    <xf numFmtId="9" fontId="0" fillId="0" borderId="0" xfId="3" applyFont="1"/>
    <xf numFmtId="10" fontId="15" fillId="2" borderId="18" xfId="3" applyNumberFormat="1" applyFont="1" applyFill="1" applyBorder="1" applyAlignment="1">
      <alignment horizontal="center"/>
    </xf>
    <xf numFmtId="10" fontId="15" fillId="2" borderId="18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wrapText="1"/>
    </xf>
    <xf numFmtId="43" fontId="2" fillId="2" borderId="18" xfId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3" fontId="0" fillId="0" borderId="0" xfId="1" applyFont="1" applyBorder="1"/>
    <xf numFmtId="164" fontId="22" fillId="0" borderId="0" xfId="1" applyNumberFormat="1" applyFont="1" applyAlignment="1">
      <alignment horizontal="right"/>
    </xf>
    <xf numFmtId="3" fontId="13" fillId="0" borderId="0" xfId="4" applyNumberFormat="1" applyFont="1"/>
    <xf numFmtId="164" fontId="13" fillId="0" borderId="0" xfId="4" applyNumberFormat="1" applyFont="1"/>
    <xf numFmtId="3" fontId="13" fillId="8" borderId="0" xfId="4" applyNumberFormat="1" applyFont="1" applyFill="1"/>
    <xf numFmtId="43" fontId="2" fillId="0" borderId="0" xfId="1" applyFont="1"/>
    <xf numFmtId="43" fontId="23" fillId="0" borderId="0" xfId="1" applyFont="1"/>
    <xf numFmtId="43" fontId="2" fillId="0" borderId="0" xfId="0" applyNumberFormat="1" applyFont="1"/>
    <xf numFmtId="43" fontId="23" fillId="0" borderId="0" xfId="0" applyNumberFormat="1" applyFont="1"/>
    <xf numFmtId="44" fontId="2" fillId="2" borderId="18" xfId="2" applyFont="1" applyFill="1" applyBorder="1" applyAlignment="1">
      <alignment horizontal="center" wrapText="1"/>
    </xf>
    <xf numFmtId="44" fontId="2" fillId="7" borderId="18" xfId="2" applyFont="1" applyFill="1" applyBorder="1" applyAlignment="1">
      <alignment horizontal="center" wrapText="1"/>
    </xf>
    <xf numFmtId="3" fontId="7" fillId="0" borderId="0" xfId="4" applyNumberFormat="1" applyFont="1"/>
    <xf numFmtId="3" fontId="0" fillId="0" borderId="0" xfId="0" applyNumberFormat="1"/>
    <xf numFmtId="43" fontId="0" fillId="0" borderId="21" xfId="0" applyNumberFormat="1" applyBorder="1"/>
    <xf numFmtId="43" fontId="0" fillId="0" borderId="21" xfId="1" applyFont="1" applyBorder="1"/>
    <xf numFmtId="0" fontId="0" fillId="0" borderId="0" xfId="0" applyAlignment="1">
      <alignment horizontal="left"/>
    </xf>
    <xf numFmtId="167" fontId="0" fillId="0" borderId="0" xfId="0" applyNumberFormat="1"/>
    <xf numFmtId="0" fontId="2" fillId="5" borderId="18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6" fillId="2" borderId="1" xfId="4" applyFont="1" applyFill="1" applyBorder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2" fillId="0" borderId="0" xfId="4" applyFont="1" applyAlignment="1">
      <alignment horizontal="center" wrapText="1"/>
    </xf>
    <xf numFmtId="0" fontId="11" fillId="2" borderId="1" xfId="4" applyFont="1" applyFill="1" applyBorder="1" applyAlignment="1">
      <alignment horizontal="center"/>
    </xf>
    <xf numFmtId="0" fontId="11" fillId="2" borderId="2" xfId="4" applyFont="1" applyFill="1" applyBorder="1" applyAlignment="1">
      <alignment horizontal="center"/>
    </xf>
    <xf numFmtId="0" fontId="11" fillId="2" borderId="3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12" fillId="2" borderId="2" xfId="4" applyFont="1" applyFill="1" applyBorder="1" applyAlignment="1">
      <alignment horizontal="center"/>
    </xf>
    <xf numFmtId="0" fontId="12" fillId="2" borderId="3" xfId="4" applyFont="1" applyFill="1" applyBorder="1" applyAlignment="1">
      <alignment horizontal="center"/>
    </xf>
    <xf numFmtId="0" fontId="11" fillId="2" borderId="8" xfId="4" applyFont="1" applyFill="1" applyBorder="1" applyAlignment="1">
      <alignment horizontal="center"/>
    </xf>
    <xf numFmtId="0" fontId="11" fillId="2" borderId="10" xfId="4" applyFont="1" applyFill="1" applyBorder="1" applyAlignment="1">
      <alignment horizontal="center"/>
    </xf>
    <xf numFmtId="0" fontId="6" fillId="2" borderId="8" xfId="4" applyFont="1" applyFill="1" applyBorder="1" applyAlignment="1">
      <alignment horizontal="center"/>
    </xf>
    <xf numFmtId="0" fontId="6" fillId="2" borderId="10" xfId="4" applyFont="1" applyFill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2" xfId="4" xr:uid="{FF42CA37-74A0-4AB9-B50B-DA0C8FE872F3}"/>
    <cellStyle name="Normal 5" xfId="6" xr:uid="{BC430177-C311-434A-AF17-AFB05189CF26}"/>
    <cellStyle name="Percent" xfId="3" builtinId="5"/>
    <cellStyle name="Percent 2" xfId="5" xr:uid="{F10B98D4-0F1D-4754-BBDF-C02D9B8C234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01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12" Type="http://schemas.openxmlformats.org/officeDocument/2006/relationships/externalLink" Target="externalLinks/externalLink96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91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102" Type="http://schemas.openxmlformats.org/officeDocument/2006/relationships/externalLink" Target="externalLinks/externalLink86.xml"/><Relationship Id="rId123" Type="http://schemas.openxmlformats.org/officeDocument/2006/relationships/externalLink" Target="externalLinks/externalLink107.xml"/><Relationship Id="rId128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4.xml"/><Relationship Id="rId95" Type="http://schemas.openxmlformats.org/officeDocument/2006/relationships/externalLink" Target="externalLinks/externalLink79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113" Type="http://schemas.openxmlformats.org/officeDocument/2006/relationships/externalLink" Target="externalLinks/externalLink97.xml"/><Relationship Id="rId118" Type="http://schemas.openxmlformats.org/officeDocument/2006/relationships/externalLink" Target="externalLinks/externalLink102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43.xml"/><Relationship Id="rId103" Type="http://schemas.openxmlformats.org/officeDocument/2006/relationships/externalLink" Target="externalLinks/externalLink87.xml"/><Relationship Id="rId108" Type="http://schemas.openxmlformats.org/officeDocument/2006/relationships/externalLink" Target="externalLinks/externalLink92.xml"/><Relationship Id="rId124" Type="http://schemas.openxmlformats.org/officeDocument/2006/relationships/externalLink" Target="externalLinks/externalLink108.xml"/><Relationship Id="rId129" Type="http://schemas.openxmlformats.org/officeDocument/2006/relationships/customXml" Target="../customXml/item1.xml"/><Relationship Id="rId54" Type="http://schemas.openxmlformats.org/officeDocument/2006/relationships/externalLink" Target="externalLinks/externalLink38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91" Type="http://schemas.openxmlformats.org/officeDocument/2006/relationships/externalLink" Target="externalLinks/externalLink75.xml"/><Relationship Id="rId96" Type="http://schemas.openxmlformats.org/officeDocument/2006/relationships/externalLink" Target="externalLinks/externalLink8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33.xml"/><Relationship Id="rId114" Type="http://schemas.openxmlformats.org/officeDocument/2006/relationships/externalLink" Target="externalLinks/externalLink98.xml"/><Relationship Id="rId119" Type="http://schemas.openxmlformats.org/officeDocument/2006/relationships/externalLink" Target="externalLinks/externalLink103.xml"/><Relationship Id="rId44" Type="http://schemas.openxmlformats.org/officeDocument/2006/relationships/externalLink" Target="externalLinks/externalLink28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130" Type="http://schemas.openxmlformats.org/officeDocument/2006/relationships/customXml" Target="../customXml/item2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109" Type="http://schemas.openxmlformats.org/officeDocument/2006/relationships/externalLink" Target="externalLinks/externalLink9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97" Type="http://schemas.openxmlformats.org/officeDocument/2006/relationships/externalLink" Target="externalLinks/externalLink81.xml"/><Relationship Id="rId104" Type="http://schemas.openxmlformats.org/officeDocument/2006/relationships/externalLink" Target="externalLinks/externalLink88.xml"/><Relationship Id="rId120" Type="http://schemas.openxmlformats.org/officeDocument/2006/relationships/externalLink" Target="externalLinks/externalLink104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externalLink" Target="externalLinks/externalLink7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110" Type="http://schemas.openxmlformats.org/officeDocument/2006/relationships/externalLink" Target="externalLinks/externalLink94.xml"/><Relationship Id="rId115" Type="http://schemas.openxmlformats.org/officeDocument/2006/relationships/externalLink" Target="externalLinks/externalLink99.xml"/><Relationship Id="rId131" Type="http://schemas.openxmlformats.org/officeDocument/2006/relationships/customXml" Target="../customXml/item3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Relationship Id="rId100" Type="http://schemas.openxmlformats.org/officeDocument/2006/relationships/externalLink" Target="externalLinks/externalLink84.xml"/><Relationship Id="rId105" Type="http://schemas.openxmlformats.org/officeDocument/2006/relationships/externalLink" Target="externalLinks/externalLink89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93" Type="http://schemas.openxmlformats.org/officeDocument/2006/relationships/externalLink" Target="externalLinks/externalLink77.xml"/><Relationship Id="rId98" Type="http://schemas.openxmlformats.org/officeDocument/2006/relationships/externalLink" Target="externalLinks/externalLink82.xml"/><Relationship Id="rId121" Type="http://schemas.openxmlformats.org/officeDocument/2006/relationships/externalLink" Target="externalLinks/externalLink105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9.xml"/><Relationship Id="rId46" Type="http://schemas.openxmlformats.org/officeDocument/2006/relationships/externalLink" Target="externalLinks/externalLink30.xml"/><Relationship Id="rId67" Type="http://schemas.openxmlformats.org/officeDocument/2006/relationships/externalLink" Target="externalLinks/externalLink51.xml"/><Relationship Id="rId116" Type="http://schemas.openxmlformats.org/officeDocument/2006/relationships/externalLink" Target="externalLinks/externalLink100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62" Type="http://schemas.openxmlformats.org/officeDocument/2006/relationships/externalLink" Target="externalLinks/externalLink46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Relationship Id="rId111" Type="http://schemas.openxmlformats.org/officeDocument/2006/relationships/externalLink" Target="externalLinks/externalLink95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20.xml"/><Relationship Id="rId57" Type="http://schemas.openxmlformats.org/officeDocument/2006/relationships/externalLink" Target="externalLinks/externalLink41.xml"/><Relationship Id="rId106" Type="http://schemas.openxmlformats.org/officeDocument/2006/relationships/externalLink" Target="externalLinks/externalLink90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36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94" Type="http://schemas.openxmlformats.org/officeDocument/2006/relationships/externalLink" Target="externalLinks/externalLink78.xml"/><Relationship Id="rId99" Type="http://schemas.openxmlformats.org/officeDocument/2006/relationships/externalLink" Target="externalLinks/externalLink83.xml"/><Relationship Id="rId101" Type="http://schemas.openxmlformats.org/officeDocument/2006/relationships/externalLink" Target="externalLinks/externalLink85.xml"/><Relationship Id="rId122" Type="http://schemas.openxmlformats.org/officeDocument/2006/relationships/externalLink" Target="externalLinks/externalLink10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\Users\swan\AppData\Roaming\Microsoft\Excel\algonquinserver\Corporate%20Finance\Asset%20Based%20Lending\Files%20-%20Prospects\Ocean%20Nutrition\Field%20Exam\Ocean%20Nutrition%200305%20Final%20-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kecpa.com/Documents%20and%20Settings/sjagsi/My%20Documents/Audits/Ecoly/AR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FINANCE\Finance_LPLD\Product%20Line%202002\A2002torpld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\Customer%20First%20IBM\Cost%20Allocation\C1st%20Revenue%20Requirements_17FEB19%20updated%20no%20savings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ttlements\Month%20End\Genco\April%202010\Genco%20Invoices%2004-2010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oee\Local%20Settings\Temporary%20Internet%20Files\OLK90\Gamesa-TB-Trend-GTC-Cons-FEB%20'07%203.20.07%20TEST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swan\AppData\Roaming\Microsoft\Excel\algonquinserver\Documents%20and%20Settings\kweech\My%20Documents\SHP\F2005\Forecasts\Q4\BusPlanDetail-2005-09-26%20FC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ocuments%20and%20settings\JPUTERBAUGH\Local%20Settings\Temporary%20Internet%20Files\OLK2EB\Concept%20Budget%20(version%206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Documents%20and%20Settings\lakins\Local%20Settings\Temporary%20Internet%20Files\OLK3D3\2008%20Forecast\09.17.07\Embanet%202008%20Forecast%20121307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tmooney\AppData\Local\Microsoft\Windows\Temporary%20Internet%20Files\Content.Outlook\FR99R117\Gamesa%20Wind%20Projects%20-%20V40%20canibalized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chwartz/AppData/Local/Microsoft/Windows/Temporary%20Internet%20Files/Content.Outlook/ZZY10362/April2020%20CAM%20AllocationB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a.alcoa.com\Dfs\Documents%20and%20Settings\ANANDRK\Local%20Settings\Temporary%20Internet%20Files\OLK6\Rualca%20Whee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ny31v2cap\GLOBAL\MODEL11.4.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Report\1-Production%20and%20Outages\2-Monthly\US%20Wind%20ERS%20Current%20Month\07-Jul-SO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COMBCYC\PMG\performance\UNIT4PR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kecpa.com/Documents%20and%20Settings/rarceo/My%20Documents/Audit03/TFWarren/TFWWPHani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DOCUME~1\pkim\LOCALS~1\Temp\fcctemp\WC%20rec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ocuments\Richmond%20Hill\Year%20End\RHH96YE_%20MEA%20Statistic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%20End\Genco\2011\6-June%202011\Genco%20Invoices%2006-2011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AUDIT\NEW\TMGINV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Wind\Gamesa\Gamesa_with%20ECCA%206-29-12_v4%20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3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NEW/TMGIN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munity.libertyutilities.com/LEGAL%20&amp;%20GOVERNMENT/Contracts%20&amp;%20Agreements/Bawitik%20Power/Financial%20Models/Final%20Submission%20RFP/Copy%20of%20Trent%20Proform%20EQJune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GAL%20&amp;%20GOVERNMENT\Contracts%20&amp;%20Agreements\Bawitik%20Power\Financial%20Models\Final%20Submission%20RFP\Copy%20of%20Trent%20Proform%20EQJune20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external004\My%20Documents\My%20Gamesa\Fred's%20Files\Financials\GWUS%2004%20Apr%2006\F2%20564-0604%20(Prelim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kecpa.com/Documents%20and%20Settings/rarceo1/My%20Documents/Personal/Temp/TransCap/TransCapIn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2007%20Forecast\Revised%20at%20053007\Credit%20Suisse\Eagle%20Models\Revised%20Eagle%20Model%20-%200314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S\Revised%20Eagle%20Model%20-%200314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2007%20Forecast\Revised%20at%20053007\Credit%20Suisse\Eagle%20Models\Revised%20Eagle%20Model%20-%20031507%20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DOCUME~1\Peter\LOCALS~1\Temp\fcctemp\WC%20rec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2007%20Forecast\Revised%20at%20053007\Credit%20Suisse\Eagle%20Models\Revised%20Eagle%20Model%20-%20031507%20V2%20C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Bank%20FS\$16.1M%20model\Eagle%20Model%20Financing%20v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.XLT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WINDOWS\Temporary%20Internet%20Files\OLK20A1\Windsor%20Locks%20Jan%203%20final%20Proforma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Documents%20and%20Settings\PKim\Desktop\Deloitte%202008\Financial%20Statements\PK%20Dec%202008%20FS%20(3.5.09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kecpa.com/Work%20Files/Flexo%20Transparent/GE13-check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oee\Local%20Settings\Temporary%20Internet%20Files\OLK90\F2%202400%20TMS%20FEB%20'07%20v2%20TE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tnet/Documents%20and%20Settings/chup/Local%20Settings/Temporary%20Internet%20Files/OLK158/Imason%20Draft%20Valuation%20Model%20-%206%20Nov%20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ata\Corp%20Finance\_Clients\Clients%20A%20to%20Z\A%20to%20Z\L\Long%20Slide%20Power\Valuation\D.%20GT%20Work\Long%20Slide%20Power_Oct%202015%20Valuation_v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uce%20H.%20Fairchild/Desktop/SEMCO/2004/BHF%20W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marketing\Marketing%20POs%20for%20Oct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ccounting\finance\2004%20Actuals\Finhigh2004Actual%20Rolling%20Balance%20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NT\Temporary%20Internet%20Files\OLK7\Exhibit_A1-A6_(SSD-1)_2010%20(3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ivproj\Sand%20Valley\Sand%20Canyonv4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Startup" Target="LEE/EXCEL/FIN/CALG/CALG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psharma\AppData\Local\Microsoft\Windows\Temporary%20Internet%20Files\Content.Outlook\UP892ZY0\Genco%20Invoices%2011-2014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Pricing\Energy\Anand\2011\Gamesa\Summary%20-%20PTC%20PAPS_8-12-11.xlsx" TargetMode="External"/></Relationships>
</file>

<file path=xl/externalLinks/_rels/externalLink4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LGONQUINSERVER.algonquinpower.local\Accounts\Users\swan\AppData\Roaming\Microsoft\Excel\algonquinserver\Documents%20and%20Settings\bhogan\Local%20Settings\Temporary%20Internet%20Files\OLK3B\BusPlanDetail-2005-09-26%20FC%20Specialty.xls?8181E74B" TargetMode="External"/><Relationship Id="rId1" Type="http://schemas.openxmlformats.org/officeDocument/2006/relationships/externalLinkPath" Target="file:///\\8181E74B\BusPlanDetail-2005-09-26%20FC%20Specialty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amesa%20Acquisition\Acquisition%20Library\Proforma\PRINT_%20Gamesa_ECCA%20Amended_3%20PROJECTS_6-29-12_P50_FINAL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LGONQUIN\Acquisition\Gamesa\Gamesa_with%20ECCA%206-29-12_v4%202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amesa%20Acquisition\Acquisition%20Library\Proforma\Copy%20of%20Gamesa_with%20ECCA%206-29-12_v4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sales\Local%20Settings\Temporary%20Internet%20Files\Content.IE5\MBAB2PIZ\CARPEDIA\ROIC\D_ROI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ilities.local\arizona\AvondaleServer\Accounting%20Department\Accounts%20Payable\Intercompany%20bills\Intercompany%20bills\2016%20Intercompany\4%20Factor%20Master%20Template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17\APCO\E.%20Process%20projects\new%20company%20creation\tinker%20transmission%20transfer\Dec-17%20updated%20%23's\ATG%20-%20Transmission%20Rev%20Req_EPchanges%20Jan%2031%202018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\Customer%20First%20IBM\Cost%20Allocation\C1st%20Revenue%20Requirements_17FEB19%20updated%20with%20SLG%20NBG%20nov%202019%20ca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ing\Energy\Hunter\Cap%20Ridge\Documents%20and%20Settings\teicht\Local%20Settings\Temporary%20Internet%20Files\OLK1A2\Birchwood%20Valuation%20trued%20bal%20sht%200515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tmooney\AppData\Roaming\Microsoft\Excel\Gamesa_with%20ECCA%206-29-12_v4%201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gkecpa.com/Documents%20and%20Settings/rarceo1/My%20Documents/Personal/Temp/TransCap/TransCapA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Ana\Mis%20documentos\Informes\Report_Mensual\2004\ModeloPres%20Enertron_Prev%202004%20rev2_040303_ConMAYOR%20CtMA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Accounting\Audit%20-%20April%2030,%202005\Accounts%20Receivable\sales%202003-2006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swan\AppData\Roaming\Microsoft\Excel\algonquinserver\Consolidation%20files\Nov%202002\CEO%20Report%20Nov%20%202002%20(with%20graphs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swan\AppData\Roaming\Microsoft\Excel\Cfm-file\corp-fin\Consolidation%20files\2005%20Cash%20Flow\Jan%2005%20cash%20flo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Pricing\Energy\Hunter\Cap%20Ridge\Documents%20and%20Settings\teicht\Local%20Settings\Temporary%20Internet%20Files\OLK1A2\Birchwood%20Valuation%20trued%20bal%20sht%200515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amesa%20Acquisition\Acquisition%20Library\Proforma\Old%20Versions\Gamesa%20Wind%20Projects%20-%20V37%20w%20executed%20hedge-LC%20for%20tracker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arvicario\Escritorio\prueba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TM_FSS\AM\TEMP\Emdiscountrate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Pine%20Grove\Windfarm\Calculations\Budget\Concept%20Budget%20PG%20SCENARIO%202%2008-03-09%20(V4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pcofs01\UPPCO\Regulatory%20Department\Case%20No.%20U-17895%20-%20%202015%20Rate%20Filing\U-17895%20Order\Order%20%20COSS%20U-17895%208-23%20UPPCO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'connor\FS%202007\FS%20September%202007%20~%20(closing+opening%20entries)%20v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SO'connor\FS%202007\FS%20September%202007%20~%20(closing+opening%20entries)%20v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SO'connor\FS%202007\Interim%20Year%20End%20FS\May%2018\FS%20May%2018%202007%20v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aily%20Revenue%20Summaries\Current%20Month\02-February-Sandy%20Ridge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SO'connor\Embanet%20FS%20Dec2006%20audi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TM_FSS\AM\1Asia\Link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onthly%20financial%20reports\Financial%20Statements\year%202006\restated%202006\Embanet%20FS%20Nov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ocuments%20and%20settings\JPUTERBAUGH\Local%20Settings\Temporary%20Internet%20Files\OLK2EB\Backup\Preliminary%20Budget%20(version%2014c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angel\FormatoCP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pangl/AppData/Local/Microsoft/Windows/INetCache/Content.Outlook/JO1OSV0X/ACI%20Model%202.0%20vActive.xlsm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Financial_Models\Roanoke\6.3.09%20Roanoke%2035.7CF%20G90%2078m%20(v2-5-1)_V10-7052.5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SC\psc_energy_share\Current%20Rate%20Cases\U-17895%20-%20UPPCo%20%20Rate%20Case\COMPANY%20DOCUMENTS\Excel%20Files\WINNT\Temporary%20Internet%20Files\OLK1D9\UP_IntSys_COSS_2010_Forecast_4%2028%2009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weh54\Project%20Super%20Bowl\b\beshara\M%20&amp;%20A\Wheel\model_v53j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&amp;Utilities\Clients\Axium%20Infrastructure\Deals\Project%20Trilogy\Model\Archive\ACI%20Model%20vActive.xlsm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swan\AppData\Roaming\Microsoft\Excel\algonquinserver\Documents%20and%20Settings\bhogan\Local%20Settings\Temporary%20Internet%20Files\OLK3B\BusPlanDetail-2005-09-26%20FC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SO'connor\FS%202007\Interim%20Year%20End%20FS\June%2028\FS%20June%2028%202007%20(09.27.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dblachly\My%20Documents\data\2002\5YearPlan\AsSent\Coso%20LRP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es%20Analysis%20(2-1)1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kppberry\Documents\Copy%20APUCPB%20adhoc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webstej\AppData\Local\Microsoft\Windows\Temporary%20Internet%20Files\Content.Outlook\D0SBLTSQ\Generation%20Investment%20Model%20-%20$2.9%20with%20shifted%20timing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rketing\Marketing%20POs%20for%20Oct06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FPA\FPA%20-%20LUCO\03%20-%20Reporting%20(Recurrent)\02%20-%20Quarterly%20Reporting\01%20-%20MD&amp;A\2018-Q4\Report%20-%20Connections%20Q4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hoja\Util\F2Modelo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Z_UPPCO\2016%20BOD%20Reporting\Budget%202016%20UPPCO%20UPPHC%20V10%20Scenario%20All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swan\AppData\Roaming\Microsoft\Excel\Cfm-file\corp-fin\DWTemplates\GL\REP-FS-SUMM-byMo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aily%20Revenue%20Summaries\Current%20Month\Wind\06-Jun-SO.xlsm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16\APCO\B.%20Reconciliation%20workbooks%20by%20entities\B.%20Company%205065%20Shady%20Oaks\07%20July%2016%20Shady%20Oaks%20Reconciliat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ny31v2cap\GLOBAL\Users\comara.TERRAGEN\AppData\Local\Microsoft\Windows\Temporary%20Internet%20Files\Content.Outlook\0U44W1ZG\2002%20Budget.Server\2008%20Budget\9006%20COSO\2008%20COSO%20Expense%20Budget%20V4%20with%20Rig%20Labor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ablackstone\AppData\Local\Microsoft\Windows\Temporary%20Internet%20Files\Content.Outlook\MGSGQ3IN\MTM%20Files%20Sandy%20Ridge%20Jul-1-12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ocuments%20and%20settings\twalker\Local%20Settings\Temporary%20Internet%20Files\OLK2D\CFWF%20Preliminary%20Budget%20(11-4-09)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swan\AppData\Roaming\Microsoft\Excel\algonquinserver\DWTemplates\AR\REPARAgingByCust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Documents%20and%20Settings\PKim\Desktop\Financial%20Information\FS%20September%202007%20~%20(closing+opening%20entries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Quarterly%20Writeups/2012%20-%20Q1%20Docs/TREAS%20-%20QRTLY%20-%20OKE%20Long%20Term%20Debt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jgillespie\AppData\Roaming\Microsoft\Excel\Shady%20Oaks%20Financial%20Model%2020120525.xlsm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Users\ABLACK~1\AppData\Local\Temp\Rar$DI00.118\Shady%20Oak%20201301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phila\common\Financial_Models\Senate\4.14.09%20Senate%20Fin%20Model%20(v2-4-2)_V9-7043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ONQUINSERVER.algonquinpower.local\Accounts\DATA\Corp%20Finance\_Clients\Clients%20A%20to%20Z\A%20to%20Z\L\Lakeland%20Hydro\2016%20Audit%20Support\Elliot%20Falls\Elliot%20Falls_PPA_12%20Dec%2016_Client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f\f\Shawn%20Malleck\Post%20Secondary\Eagle\Embanet%20Financing%20Model_v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il."/>
      <sheetName val="GLACT-Statistics (1)"/>
      <sheetName val="Credit Memo Test (2)"/>
      <sheetName val="Price Test (3)"/>
      <sheetName val="Test Counts (4)"/>
      <sheetName val="Inv Trends (5)"/>
      <sheetName val="AP Turn (6)"/>
      <sheetName val="Canc. Check (7)"/>
      <sheetName val="Cash (8)"/>
      <sheetName val="BALSHEET (9)"/>
      <sheetName val="INCSTMT (9.1)"/>
      <sheetName val="AR Aging (10)"/>
      <sheetName val="AR Rec. (11)"/>
      <sheetName val="INV Comp. (12)"/>
      <sheetName val="AP Aging (13)"/>
      <sheetName val="Exec. Comp. (14)"/>
      <sheetName val="Loan Rec (15)"/>
      <sheetName val="Gross Profit (16)"/>
      <sheetName val="Priority Claims (17)"/>
      <sheetName val="ARIneligible Detail"/>
      <sheetName val="Sales Concentration"/>
      <sheetName val="AR Cons"/>
      <sheetName val="Ship Test"/>
      <sheetName val="Rent and Taxes"/>
      <sheetName val="INV Ineligible"/>
      <sheetName val="AR Past dues"/>
      <sheetName val="Accrual Schedule"/>
      <sheetName val="Inventory By Location"/>
      <sheetName val="Inv. Breakdown by Category"/>
      <sheetName val="FG Other"/>
      <sheetName val="FG &amp; Processed Oil"/>
      <sheetName val="Raw Material Inventory"/>
      <sheetName val="AP Cons"/>
      <sheetName val="Supply Inven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Aging"/>
    </sheetNames>
    <sheetDataSet>
      <sheetData sheetId="0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_Line FCST"/>
      <sheetName val="YTD_AUG3yrs"/>
      <sheetName val="TOTAL"/>
      <sheetName val="TERR1"/>
      <sheetName val="TERR2"/>
      <sheetName val="TERR3"/>
      <sheetName val="TERR4"/>
      <sheetName val="TERR5"/>
      <sheetName val="TERR6"/>
      <sheetName val="TERR7"/>
      <sheetName val="TERR8"/>
      <sheetName val="TERR9"/>
      <sheetName val="TERRB"/>
      <sheetName val="TERRB2"/>
      <sheetName val="P_Line_FC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Long-Term Plan"/>
      <sheetName val="Assumptions"/>
      <sheetName val="Dashboard"/>
      <sheetName val="Pasieka Fact Sheet"/>
      <sheetName val="Fact Sheet"/>
      <sheetName val="Empire Electric (MO)"/>
      <sheetName val="Empire Electric (KS)"/>
      <sheetName val="Empire Electric (OK)"/>
      <sheetName val="Empire Electric (AR)"/>
      <sheetName val="Calpeco (CA)"/>
      <sheetName val="Granite State (NH)"/>
      <sheetName val="NE Gas (MA)"/>
      <sheetName val="MS Gas (IA)"/>
      <sheetName val="MS Gas (IL)"/>
      <sheetName val="MS Gas (MO)"/>
      <sheetName val="Peach State (GA)"/>
      <sheetName val="Energy North (NH)"/>
      <sheetName val="Empire Gas (MO)"/>
      <sheetName val="Litchfield Park Water (AZ)"/>
      <sheetName val="Rio Rico Water (AZ)"/>
      <sheetName val="Bella Vista Water (AZ)"/>
      <sheetName val="Silverleaf Consolidated W (TX)"/>
      <sheetName val="Galveston Resort Water (TX)"/>
      <sheetName val="Apple Valley Water (CA)"/>
      <sheetName val="Park Water  (CA)"/>
      <sheetName val="White Hall Water (AR)"/>
      <sheetName val="Woodson Hensley Water (AR)"/>
      <sheetName val="Pine Bluff Water (AR)"/>
      <sheetName val="Silverleaf Water (MO)"/>
      <sheetName val="Missouri Water Empire (MO)"/>
      <sheetName val="Fox River Water (IL)"/>
      <sheetName val="Black Mountain Sewer (AZ)"/>
      <sheetName val="Gold Canyon Sewer (AZ)"/>
      <sheetName val="Entrada Del Oro Sewer (AZ)"/>
      <sheetName val="Litchfield Park Sewer (AZ)"/>
      <sheetName val="Rio Rico Sewer (AZ)"/>
      <sheetName val="Tall Timbers Sewer (TX)"/>
      <sheetName val="Woodmark Sewer (TX)"/>
      <sheetName val="Silverleaf Consolidated S (TX)"/>
      <sheetName val="Galveston Resort Sewer (TX)"/>
      <sheetName val="White Hall Sewer (AR)"/>
      <sheetName val="Empire Fiber"/>
      <sheetName val="Liberty Power"/>
      <sheetName val="AMI Cost and Savings by Company"/>
      <sheetName val="AMI Allocators"/>
      <sheetName val="AMI Costs and Savings"/>
      <sheetName val="SAP Cost and Savings by Company"/>
      <sheetName val="SAP Capital Costs by Utility"/>
      <sheetName val="SAP Allocators"/>
      <sheetName val="SAP Capital Savings by Utility"/>
      <sheetName val="SAP Operating Costs by Utility"/>
      <sheetName val="SAP Operating Saving by Utility"/>
      <sheetName val="SAP Costs"/>
      <sheetName val="SAP Savings"/>
      <sheetName val="Sheet2"/>
      <sheetName val="Depreciation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Genco Summary"/>
      <sheetName val="ATG Energy"/>
      <sheetName val="ANM Energy"/>
      <sheetName val="ANM Reserve"/>
      <sheetName val="A Capacity"/>
      <sheetName val="Perth Invoice"/>
      <sheetName val="ATG credit"/>
      <sheetName val="ATG RR"/>
      <sheetName val="Macros"/>
      <sheetName val="ATW"/>
      <sheetName val="Lock"/>
      <sheetName val="Intl Data Table"/>
      <sheetName val="TemplateInformation"/>
      <sheetName val="NB Power Invoice"/>
      <sheetName val="NSPI Invoice"/>
      <sheetName val="AT Vars"/>
      <sheetName val="EOM MR"/>
      <sheetName val="DNF"/>
      <sheetName val="Invoice_List"/>
      <sheetName val="Genco Invoices 04-2010"/>
      <sheetName val="AutoOpen_Stub_Data"/>
      <sheetName val="Customize_Your_Invoice"/>
      <sheetName val="Genco_Summary"/>
      <sheetName val="ATG_Energy"/>
      <sheetName val="ANM_Energy"/>
      <sheetName val="ANM_Reserve"/>
      <sheetName val="A_Capacity"/>
      <sheetName val="Perth_Invoice"/>
      <sheetName val="ATG_credit"/>
      <sheetName val="ATG_RR"/>
      <sheetName val="Intl_Data_Table"/>
      <sheetName val="NB_Power_Invoice"/>
      <sheetName val="NSPI_Invoice"/>
      <sheetName val="AT_Vars"/>
      <sheetName val="EOM_MR"/>
      <sheetName val="Genco_Invoices_04-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 all"/>
      <sheetName val="my Cash flow"/>
      <sheetName val="Cashflow"/>
      <sheetName val="Total BS&amp;PL"/>
      <sheetName val="TOTAL CHECKS"/>
      <sheetName val="1300 BS&amp;PL"/>
      <sheetName val="1300 TB YTD"/>
      <sheetName val="1300 TB MO"/>
      <sheetName val="1350 BS&amp;PL"/>
      <sheetName val="1350 TB YTD"/>
      <sheetName val="1350 TB MO"/>
      <sheetName val="1375 BS&amp;PL"/>
      <sheetName val="1375 TB YTD"/>
      <sheetName val="1375 TB MO"/>
      <sheetName val="2400 BS&amp;PL"/>
      <sheetName val="2400 TB YTD"/>
      <sheetName val="2400 TB MO"/>
      <sheetName val="3500 BS&amp;PL"/>
      <sheetName val="3500 TB YTD"/>
      <sheetName val="3500 TB MO"/>
      <sheetName val="3525 BS&amp;PL"/>
      <sheetName val="3525 TB YTD"/>
      <sheetName val="3525 TB MO"/>
      <sheetName val="3550 BS&amp;PL"/>
      <sheetName val="3550 TB YTD"/>
      <sheetName val="3550 TB MO"/>
      <sheetName val="WUS Data"/>
      <sheetName val="EnAtl BS&amp;PL"/>
      <sheetName val="EnCor BS&amp;PL"/>
      <sheetName val="EnSW BS&amp;PL"/>
      <sheetName val="EnAR BS&amp;PL"/>
      <sheetName val="Inco-TP Table"/>
      <sheetName val="ALL ACCTS W CODES"/>
      <sheetName val="LOANS PIVOT TABLE"/>
      <sheetName val="CPR"/>
      <sheetName val="1300 Data"/>
      <sheetName val="1350 Data"/>
      <sheetName val="HOW TO DO F2'S"/>
      <sheetName val="2400 F2 DATA SHEET"/>
      <sheetName val="2400 Data"/>
      <sheetName val="1375 Data"/>
      <sheetName val="1375 F2 DATA SHEET"/>
      <sheetName val="3500 Data"/>
      <sheetName val="3525 Data"/>
      <sheetName val="3550 Data"/>
      <sheetName val="Interco DOMESTIC"/>
      <sheetName val="Interco f2"/>
      <sheetName val="EnAtl Data"/>
      <sheetName val="EnCor Data"/>
      <sheetName val="Corporate-December 2006 TB"/>
      <sheetName val="EnSW Data"/>
      <sheetName val="LSLR"/>
      <sheetName val="ELIMINATED"/>
      <sheetName val="EnAR Data"/>
      <sheetName val="ALL ACCTS"/>
      <sheetName val="maste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ataCY"/>
      <sheetName val="Assumptions"/>
      <sheetName val="Cost Walks"/>
      <sheetName val="P&amp;L Change"/>
      <sheetName val="05 vs 06"/>
      <sheetName val="Consolidated"/>
      <sheetName val="100-Mississauga"/>
      <sheetName val="200-Huntington"/>
      <sheetName val="201-Vermont"/>
      <sheetName val="300-Temco"/>
      <sheetName val="400-TemcoMex"/>
      <sheetName val="104-Orillla"/>
      <sheetName val="102-Vissan"/>
      <sheetName val="DataPY"/>
      <sheetName val="DataPY Backup"/>
      <sheetName val="GLCode"/>
      <sheetName val="GLCompany"/>
      <sheetName val="GL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"/>
      <sheetName val="EconExpert"/>
      <sheetName val="Prices"/>
      <sheetName val="Variable Turbine Costs2"/>
      <sheetName val="passw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10 IS Summary"/>
      <sheetName val="2003-2010 BS Summary"/>
      <sheetName val="2003-2010 Cash Flow Summary"/>
      <sheetName val="2003 - 2010 Revenue Summary"/>
      <sheetName val="2008 IS Qtr Fcst"/>
      <sheetName val="2007 BS Qtr Fcst"/>
      <sheetName val="2007 Cash Flow Qtr Fcst"/>
      <sheetName val="FullServ Revenue Summary"/>
      <sheetName val="YoY Enrollment Summary"/>
      <sheetName val="FullServ 07 FCST"/>
      <sheetName val="FullServ 08 FCST"/>
      <sheetName val="NEU"/>
      <sheetName val="NEU HC"/>
      <sheetName val="UofR"/>
      <sheetName val="New Students from revised Plan"/>
      <sheetName val="Attrit+showrate (INPUT HERE)"/>
      <sheetName val="Norwich"/>
      <sheetName val="Retention Rates"/>
      <sheetName val="CoreSer Rev 2008"/>
      <sheetName val="Combin IS 03-06"/>
      <sheetName val="Combin Bal Sheet 03-06"/>
      <sheetName val="Combin Cash Flow 03-06"/>
      <sheetName val="Course Facilitators"/>
      <sheetName val="Course Instructors"/>
      <sheetName val="Employee Stats"/>
      <sheetName val="Expenses---&gt;"/>
      <sheetName val="Operating Expenses"/>
      <sheetName val="Detailed 2008 Wages Forecast"/>
      <sheetName val="Wages Summary"/>
      <sheetName val="FullServ Adm Wages"/>
      <sheetName val="FullServ Wages Other"/>
      <sheetName val="CoreServ Wages"/>
      <sheetName val="Lic &amp; Comm"/>
      <sheetName val="Internet &amp; Com"/>
      <sheetName val="Advert &amp; Promo"/>
      <sheetName val="Course Mgmt"/>
      <sheetName val="Office &amp; General"/>
      <sheetName val="Occupancy"/>
      <sheetName val="Telephone"/>
      <sheetName val="Professional"/>
      <sheetName val="Consulting"/>
      <sheetName val="Automobile"/>
      <sheetName val="Insurance"/>
      <sheetName val="Interest &amp; Bank Chrgs"/>
      <sheetName val="Marketing"/>
      <sheetName val="Rev + Marketing Adj"/>
      <sheetName val="revised Marketing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-Poca"/>
      <sheetName val="OP"/>
      <sheetName val="Wind-Poca"/>
      <sheetName val="Dashboard-Sandy"/>
      <sheetName val="OS"/>
      <sheetName val="Wind-Sandy"/>
      <sheetName val="Dashboard-Senate"/>
      <sheetName val="OSE"/>
      <sheetName val="Wind-Senate"/>
      <sheetName val="Dashboard-Minonk"/>
      <sheetName val="OM"/>
      <sheetName val="Wind-Minonk"/>
      <sheetName val="Land"/>
      <sheetName val="Ppty Tax"/>
      <sheetName val="Opex"/>
      <sheetName val="BOP"/>
      <sheetName val="Insurance"/>
      <sheetName val="Curtailment-Prod"/>
      <sheetName val="Curtailment-Price"/>
      <sheetName val="Poky Hedge"/>
      <sheetName val="Portfolio Wind Shapes"/>
      <sheetName val="Wind Shapes-Hedge"/>
      <sheetName val="Turbine COD"/>
      <sheetName val="Price Curve Inputs"/>
      <sheetName val="Cash Equity Inputs"/>
      <sheetName val="0.Summary Short"/>
      <sheetName val="Misc"/>
      <sheetName val="PA PRICING"/>
      <sheetName val="Data Sheets"/>
      <sheetName val="Change Log"/>
      <sheetName val="SponsorCo"/>
      <sheetName val="3. Pro Forma"/>
      <sheetName val="Energy Table"/>
      <sheetName val="1.Inputs"/>
      <sheetName val="2. Depreciation"/>
      <sheetName val="poky basis"/>
      <sheetName val="4.Partnership Allocation"/>
      <sheetName val="5. Capital Accounts"/>
      <sheetName val="6. Sponsor Econ"/>
      <sheetName val="7.Investor Econ"/>
      <sheetName val="HLBV"/>
      <sheetName val="Budget"/>
      <sheetName val="Gamesa"/>
      <sheetName val="Data Sheets (2)"/>
      <sheetName val="Results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 CAM"/>
      <sheetName val="LU Regional CAM"/>
      <sheetName val="LABS CAM"/>
      <sheetName val="APUC CAM"/>
      <sheetName val="LUC CAM DATA Source&gt;&gt;&gt;&gt;"/>
      <sheetName val="Customer Pivot 2019"/>
      <sheetName val="Customers - Total"/>
      <sheetName val="Customer Pivot"/>
      <sheetName val="Co # category"/>
      <sheetName val="LU Co PPE HFM in USD "/>
      <sheetName val="LU Co OPEX HFM in USD "/>
      <sheetName val="LU Canada LP (NB &amp; TInker)"/>
      <sheetName val="LABS-APUC CAM DATA Source&gt;&gt;&gt;&gt;"/>
      <sheetName val="EGNB_2018  Inputs"/>
      <sheetName val="SLG_Inputs"/>
      <sheetName val="TinkerTran_Inputs"/>
      <sheetName val="Tinker Inputs 2019"/>
      <sheetName val="APUC Segmented Note"/>
      <sheetName val="Headcount Pivot"/>
      <sheetName val="HRIS Headcount"/>
      <sheetName val="SLG and NB Input"/>
      <sheetName val="SLG Input Back up IPE "/>
      <sheetName val="Verification "/>
    </sheetNames>
    <sheetDataSet>
      <sheetData sheetId="0">
        <row r="21">
          <cell r="A21" t="str">
            <v>New Brunswick Gas (Enbridge Gas)</v>
          </cell>
        </row>
        <row r="22">
          <cell r="A22" t="str">
            <v xml:space="preserve">St Lawrence Gas </v>
          </cell>
        </row>
        <row r="23">
          <cell r="A23" t="str">
            <v xml:space="preserve">Tinker Transmission </v>
          </cell>
        </row>
        <row r="50">
          <cell r="A50" t="str">
            <v>New Brunswick Gas (Enbridge Gas)</v>
          </cell>
        </row>
        <row r="51">
          <cell r="A51" t="str">
            <v xml:space="preserve">St Lawrence Gas </v>
          </cell>
        </row>
        <row r="52">
          <cell r="A52" t="str">
            <v xml:space="preserve">Tinker Transmission </v>
          </cell>
        </row>
        <row r="71">
          <cell r="A71" t="str">
            <v xml:space="preserve">St Lawrence Gas </v>
          </cell>
        </row>
        <row r="72">
          <cell r="A72" t="str">
            <v xml:space="preserve">Tinker Transmission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20002"/>
      <sheetName val="Journal Entries"/>
      <sheetName val="LM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Debt Coverage"/>
      <sheetName val="LC Expense"/>
      <sheetName val="Debt Service"/>
      <sheetName val="O&amp;M"/>
      <sheetName val="Start Charges"/>
      <sheetName val="Plant Operations"/>
      <sheetName val="Fuel"/>
      <sheetName val="Capacity and Energy Pricing"/>
      <sheetName val="Availability Calcs"/>
      <sheetName val="Capital Cost"/>
      <sheetName val="Draw Schedule"/>
      <sheetName val="Average Loan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RPW_Graphics1"/>
      <sheetName val="USGC_Chart_21"/>
      <sheetName val="USGC_Chart_31"/>
      <sheetName val="USGC_Chart1"/>
      <sheetName val="Singapore_Chart1"/>
      <sheetName val="Rott_-_ARA_Chart1"/>
      <sheetName val="NYHB_Resid_vs_Gas1"/>
      <sheetName val="USGC_Resid_vs_Gas1"/>
      <sheetName val="Notional_Cracking_Margins_Char1"/>
      <sheetName val="Comparison_Graphs1"/>
      <sheetName val="RPW_Annual1"/>
      <sheetName val="Rotterdam_-_ARA_Barges1"/>
      <sheetName val="Prices_in_3_Markets_1"/>
      <sheetName val="Price_Comparison_Charts1"/>
      <sheetName val="Inter-Product_in_3_Markets1"/>
      <sheetName val="Crude_Forecast1"/>
      <sheetName val="FOB_Med1"/>
      <sheetName val="Y-T-D_Daily1"/>
      <sheetName val="Mogas-Dist_Margins1"/>
      <sheetName val="RPW_Graphics2"/>
      <sheetName val="USGC_Chart_22"/>
      <sheetName val="USGC_Chart_32"/>
      <sheetName val="USGC_Chart2"/>
      <sheetName val="Singapore_Chart2"/>
      <sheetName val="Rott_-_ARA_Chart2"/>
      <sheetName val="NYHB_Resid_vs_Gas2"/>
      <sheetName val="USGC_Resid_vs_Gas2"/>
      <sheetName val="Notional_Cracking_Margins_Char2"/>
      <sheetName val="Comparison_Graphs2"/>
      <sheetName val="RPW_Annual2"/>
      <sheetName val="Rotterdam_-_ARA_Barges2"/>
      <sheetName val="Prices_in_3_Markets_2"/>
      <sheetName val="Price_Comparison_Charts2"/>
      <sheetName val="Inter-Product_in_3_Markets2"/>
      <sheetName val="Crude_Forecast2"/>
      <sheetName val="FOB_Med2"/>
      <sheetName val="Y-T-D_Daily2"/>
      <sheetName val="Mogas-Dist_Margin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 (2)"/>
      <sheetName val="Inputs"/>
      <sheetName val="Dashboard Inputs"/>
      <sheetName val="Dashboard"/>
      <sheetName val="Budgets"/>
      <sheetName val="Hedge"/>
      <sheetName val="ProForma"/>
      <sheetName val="ComEd_Strip"/>
      <sheetName val="AES Invoice-Prelim"/>
      <sheetName val="MonthToDateBillingReport - PJM"/>
      <sheetName val="AES Invoice-Final"/>
      <sheetName val="Monthly Billing Statement - PJ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Variance Report"/>
      <sheetName val="Summary"/>
      <sheetName val="Summary Data"/>
      <sheetName val="DA Forecast"/>
      <sheetName val="DA GEN"/>
      <sheetName val="eMTR"/>
      <sheetName val="RT GEN"/>
      <sheetName val="OpResGenDev"/>
      <sheetName val="EcoMax"/>
      <sheetName val="GenDev"/>
      <sheetName val="RLD"/>
      <sheetName val="UDSBase"/>
      <sheetName val="OpResLostOppCostCredits"/>
      <sheetName val="MWh Reduced"/>
      <sheetName val="PrelimOpResRates"/>
      <sheetName val="PJM OP Rates"/>
      <sheetName val="DA LMP"/>
      <sheetName val="RT LMP"/>
      <sheetName val="Floating Price"/>
      <sheetName val="LMP Blocks"/>
      <sheetName val="PJM LMP"/>
      <sheetName val="Est. Deviations"/>
      <sheetName val="Deviation variance"/>
      <sheetName val="% off Base"/>
      <sheetName val="% off RLD"/>
      <sheetName val="NERC Holi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Assump"/>
      <sheetName val="LookUp"/>
      <sheetName val="Lookups"/>
      <sheetName val="Cash Flow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RepBBC"/>
      <sheetName val="Cash Accounts"/>
      <sheetName val="WP4 AR Turnover"/>
      <sheetName val="ARConcen"/>
      <sheetName val="ARTOTAL"/>
      <sheetName val="AR Ineligibles"/>
      <sheetName val="AR Invoice Review"/>
      <sheetName val="WP9 CM Test"/>
      <sheetName val="Past Due"/>
      <sheetName val="WP5 Allow Acct"/>
      <sheetName val="AR Rec.-4"/>
      <sheetName val="AR Aging-5"/>
      <sheetName val="WP11 Cash &amp; Sales Distributions"/>
      <sheetName val="APCONCEN"/>
      <sheetName val="WP20 AP Turnover"/>
      <sheetName val="APAGINGS"/>
      <sheetName val="Tax Liabilities"/>
      <sheetName val="WP23 Balance Sheet"/>
      <sheetName val="WP24 Income Stmt"/>
      <sheetName val="Checklist"/>
      <sheetName val="Cash_Accounts"/>
      <sheetName val="WP4_AR_Turnover"/>
      <sheetName val="AR_Ineligibles"/>
      <sheetName val="AR_Invoice_Review"/>
      <sheetName val="WP9_CM_Test"/>
      <sheetName val="Past_Due"/>
      <sheetName val="WP5_Allow_Acct"/>
      <sheetName val="AR_Rec_-4"/>
      <sheetName val="AR_Aging-5"/>
      <sheetName val="WP11_Cash_&amp;_Sales_Distributions"/>
      <sheetName val="WP20_AP_Turnover"/>
      <sheetName val="Tax_Liabilities"/>
      <sheetName val="WP23_Balance_Sheet"/>
      <sheetName val="WP24_Income_Stm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C"/>
      <sheetName val="EKG Jun28"/>
      <sheetName val="EKG Jun30"/>
      <sheetName val="EC Jun28"/>
      <sheetName val="EC Jun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PUT"/>
      <sheetName val="Genco Summary"/>
      <sheetName val="ATG Energy"/>
      <sheetName val="ANM Energy"/>
      <sheetName val="ANM Reserve"/>
      <sheetName val="A Capacity"/>
      <sheetName val="Perth Invoice"/>
      <sheetName val="ATG credit"/>
      <sheetName val="ATG RR"/>
      <sheetName val="Macros"/>
      <sheetName val="ATW"/>
      <sheetName val="Lock"/>
      <sheetName val="Intl Data Table"/>
      <sheetName val="TemplateInformation"/>
      <sheetName val="NB Power Invoice"/>
      <sheetName val="NSPI Invoice"/>
      <sheetName val="AT Vars"/>
      <sheetName val="Capacity NMISA"/>
      <sheetName val="EOM MR"/>
      <sheetName val="DNF"/>
      <sheetName val="Invoice_List"/>
      <sheetName val="AutoOpen_Stub_Data"/>
      <sheetName val="Customize_Your_Invoice"/>
      <sheetName val="Genco_Summary"/>
      <sheetName val="ATG_Energy"/>
      <sheetName val="ANM_Energy"/>
      <sheetName val="ANM_Reserve"/>
      <sheetName val="A_Capacity"/>
      <sheetName val="Perth_Invoice"/>
      <sheetName val="ATG_credit"/>
      <sheetName val="ATG_RR"/>
      <sheetName val="Intl_Data_Table"/>
      <sheetName val="NB_Power_Invoice"/>
      <sheetName val="NSPI_Invoice"/>
      <sheetName val="AT_Vars"/>
      <sheetName val="Capacity_NMISA"/>
      <sheetName val="EOM_M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TREND"/>
      <sheetName val="APTURN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"/>
      <sheetName val="na1"/>
      <sheetName val="na2"/>
      <sheetName val="0.Summary Short"/>
      <sheetName val="misc"/>
      <sheetName val="1.Inputs"/>
      <sheetName val="2. Depreciation"/>
      <sheetName val="3. Pro Forma"/>
      <sheetName val="4.Partnership Allocation"/>
      <sheetName val="5. Capital Accounts"/>
      <sheetName val="6. Sponsor Econ"/>
      <sheetName val="7.Investor Econ"/>
      <sheetName val="HLBV"/>
      <sheetName val="SponsorCo"/>
      <sheetName val="Energy Table"/>
      <sheetName val="PA PRICING"/>
      <sheetName val="Portfolio OPEX Budget"/>
      <sheetName val="Curtailment-Prod"/>
      <sheetName val="Curtailment-Price"/>
      <sheetName val="Portfolio Wind Shapes"/>
      <sheetName val="Turbine COD"/>
      <sheetName val="Baseline Production"/>
      <sheetName val="2.8g LCs"/>
      <sheetName val="Dashboard-Sandy"/>
      <sheetName val="OS"/>
      <sheetName val="Wind-Sandy"/>
      <sheetName val="Dashboard-Senate"/>
      <sheetName val="OSE"/>
      <sheetName val="Wind-Senate"/>
      <sheetName val="Dashboard-Minonk"/>
      <sheetName val="OM"/>
      <sheetName val="Wind-Minonk"/>
      <sheetName val="Price Curve Inputs"/>
      <sheetName val="Cash Equity Inputs"/>
      <sheetName val="Wind Shapes-Hedge"/>
      <sheetName val="Toggle"/>
      <sheetName val="Land"/>
      <sheetName val="Ppty Tax"/>
      <sheetName val="Opex"/>
      <sheetName val="BOP"/>
      <sheetName val="Insurance"/>
      <sheetName val="Change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GEAUDIT"/>
      <sheetName val="Inventory Lead Schedule"/>
      <sheetName val="Inventory Turnover"/>
      <sheetName val="AP Lead Schedule"/>
      <sheetName val="AP Reconciliation"/>
      <sheetName val="Sheet1"/>
      <sheetName val="AP Statistics"/>
      <sheetName val="Comparative Aging"/>
      <sheetName val="AP Invoice Test"/>
      <sheetName val="Other Liabilities Lead Schedule"/>
      <sheetName val="Notes Payable Lead Schedule"/>
      <sheetName val="Insurance Policies"/>
      <sheetName val="AR Borrowing Base"/>
      <sheetName val="AR"/>
      <sheetName val="AP Concentration"/>
      <sheetName val="Purchase Concentration"/>
      <sheetName val="Tax Schedule"/>
      <sheetName val="Lease Schedule"/>
      <sheetName val="AP"/>
      <sheetName val="Inventory Location Analysis"/>
      <sheetName val="Inventory Item Analysis"/>
      <sheetName val="Physical Inventory Counts"/>
      <sheetName val="Inventory Checklist"/>
      <sheetName val="INV"/>
      <sheetName val="Checks Disbursements Test"/>
      <sheetName val="Proof of Cash"/>
      <sheetName val="Cash Flow"/>
      <sheetName val="CASH"/>
      <sheetName val="Inventory Reconciliation"/>
      <sheetName val="Excess-Obsolete Calculation"/>
      <sheetName val="Gross Margin Test"/>
      <sheetName val="Raw Material Cost Test"/>
      <sheetName val="Inventory Composition"/>
      <sheetName val="AP Checklist"/>
      <sheetName val="Outstanding Letters of Credit"/>
      <sheetName val="AP Accruals"/>
      <sheetName val="Form 941"/>
      <sheetName val="Past Due Analysi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TREND"/>
      <sheetName val="APTURN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ro Forma"/>
      <sheetName val="Debt Structure"/>
      <sheetName val="Summary Results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ro Forma"/>
      <sheetName val="Debt Structure"/>
      <sheetName val="Summary Results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BCEmp"/>
      <sheetName val="TablaConver"/>
      <sheetName val="BaseDatos"/>
      <sheetName val="PGC4Di"/>
      <sheetName val="CPR"/>
      <sheetName val="FIBV"/>
      <sheetName val="Check"/>
      <sheetName val="TEmp"/>
      <sheetName val="Proceso"/>
      <sheetName val="TB Data"/>
      <sheetName val="TB (F2 Mapping)"/>
      <sheetName val="PT"/>
      <sheetName val="PT (2)"/>
      <sheetName val="Data Validation"/>
      <sheetName val="Bank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WPs"/>
      <sheetName val="INVchar"/>
      <sheetName val="INVcomp"/>
      <sheetName val="INVto"/>
      <sheetName val="CATGRYdetail"/>
      <sheetName val="INVrecon"/>
      <sheetName val="INVStrat"/>
      <sheetName val="Locations"/>
      <sheetName val="COSTtestRS"/>
      <sheetName val="COSTtestMFG"/>
      <sheetName val="TESTcount"/>
      <sheetName val="GMtest"/>
      <sheetName val="APrecon"/>
      <sheetName val="APtop10"/>
      <sheetName val="APspread"/>
      <sheetName val="OScks"/>
      <sheetName val="APcontrol"/>
      <sheetName val="APcomp"/>
      <sheetName val="NPsch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10 IS Summary"/>
      <sheetName val="2003-2010 BS Summary"/>
      <sheetName val="2003-2010 Cash Flow Summary"/>
      <sheetName val="2003 - 2010 Revenue Summary"/>
      <sheetName val="2007 IS Qtr Fcst"/>
      <sheetName val="2007 BS Qtr Fcst"/>
      <sheetName val="2007 Cash Flow Qtr Fcst"/>
      <sheetName val="FullServ Revenue Summary"/>
      <sheetName val="YoY Enrollment Summary"/>
      <sheetName val="FullServ 07 FCST"/>
      <sheetName val="FullServ 08 FCST"/>
      <sheetName val="FullServ 09 FCST"/>
      <sheetName val="FullServ 10 FCST"/>
      <sheetName val="Attrition Summary"/>
      <sheetName val="Norwich"/>
      <sheetName val="Retention Rates"/>
      <sheetName val="FullServ Revenue Projections"/>
      <sheetName val="CoreServ Revenue Proj 2007"/>
      <sheetName val="CoreServ Pipeline Feb 9"/>
      <sheetName val="2007 Comcourse proj"/>
      <sheetName val="CoreServ Rev Proj 2008-2010"/>
      <sheetName val="Combin IS 03-06"/>
      <sheetName val="Combin Bal Sheet 03-06"/>
      <sheetName val="Combin Cash Flow 03-06"/>
      <sheetName val="Course Facilitators"/>
      <sheetName val="Course Instructors"/>
      <sheetName val="Employee Stats"/>
      <sheetName val="Expenses---&gt;"/>
      <sheetName val="Operating Expenses Comp"/>
      <sheetName val="Operating Expenses"/>
      <sheetName val="Wages Summary"/>
      <sheetName val="FullServ Adm Wages"/>
      <sheetName val="FullServ Wages Other"/>
      <sheetName val="CoreServ Wages"/>
      <sheetName val="Lic &amp; Comm"/>
      <sheetName val="Internet &amp; Com"/>
      <sheetName val="Advert &amp; Promo"/>
      <sheetName val="Course Mgmt"/>
      <sheetName val="Office &amp; General"/>
      <sheetName val="Occupancy"/>
      <sheetName val="Telephone"/>
      <sheetName val="Professional"/>
      <sheetName val="Consulting"/>
      <sheetName val="Automobile"/>
      <sheetName val="Insurance"/>
      <sheetName val="Interest &amp; Bank Chrgs"/>
      <sheetName val="Marketing"/>
      <sheetName val="Mkt 2007 Pla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10 IS Summary"/>
      <sheetName val="2003-2010 BS Summary"/>
      <sheetName val="2003-2010 Cash Flow Summary"/>
      <sheetName val="2003 - 2010 Revenue Summary"/>
      <sheetName val="2007 IS Qtr Fcst"/>
      <sheetName val="2007 BS Qtr Fcst"/>
      <sheetName val="2007 Cash Flow Qtr Fcst"/>
      <sheetName val="FullServ Revenue Summary"/>
      <sheetName val="YoY Enrollment Summary"/>
      <sheetName val="FullServ 07 FCST"/>
      <sheetName val="FullServ 08 FCST"/>
      <sheetName val="FullServ 09 FCST"/>
      <sheetName val="FullServ 10 FCST"/>
      <sheetName val="Attrition Summary"/>
      <sheetName val="Norwich"/>
      <sheetName val="Retention Rates"/>
      <sheetName val="FullServ Revenue Projections"/>
      <sheetName val="CoreServ Revenue Proj 2007"/>
      <sheetName val="CoreServ Pipeline Feb 9"/>
      <sheetName val="2007 Comcourse proj"/>
      <sheetName val="CoreServ Rev Proj 2008-2010"/>
      <sheetName val="Combin IS 03-06"/>
      <sheetName val="Combin Bal Sheet 03-06"/>
      <sheetName val="Combin Cash Flow 03-06"/>
      <sheetName val="Course Facilitators"/>
      <sheetName val="Course Instructors"/>
      <sheetName val="Employee Stats"/>
      <sheetName val="Expenses---&gt;"/>
      <sheetName val="Operating Expenses Comp"/>
      <sheetName val="Operating Expenses"/>
      <sheetName val="Wages Summary"/>
      <sheetName val="FullServ Adm Wages"/>
      <sheetName val="FullServ Wages Other"/>
      <sheetName val="CoreServ Wages"/>
      <sheetName val="Lic &amp; Comm"/>
      <sheetName val="Internet &amp; Com"/>
      <sheetName val="Advert &amp; Promo"/>
      <sheetName val="Course Mgmt"/>
      <sheetName val="Office &amp; General"/>
      <sheetName val="Occupancy"/>
      <sheetName val="Telephone"/>
      <sheetName val="Professional"/>
      <sheetName val="Consulting"/>
      <sheetName val="Automobile"/>
      <sheetName val="Insurance"/>
      <sheetName val="Interest &amp; Bank Chrgs"/>
      <sheetName val="Marketing"/>
      <sheetName val="Mkt 2007 Plan Summary"/>
      <sheetName val="2003-2010_IS_Summary"/>
      <sheetName val="2003-2010_BS_Summary"/>
      <sheetName val="2003-2010_Cash_Flow_Summary"/>
      <sheetName val="2003_-_2010_Revenue_Summary"/>
      <sheetName val="2007_IS_Qtr_Fcst"/>
      <sheetName val="2007_BS_Qtr_Fcst"/>
      <sheetName val="2007_Cash_Flow_Qtr_Fcst"/>
      <sheetName val="FullServ_Revenue_Summary"/>
      <sheetName val="YoY_Enrollment_Summary"/>
      <sheetName val="FullServ_07_FCST"/>
      <sheetName val="FullServ_08_FCST"/>
      <sheetName val="FullServ_09_FCST"/>
      <sheetName val="FullServ_10_FCST"/>
      <sheetName val="Attrition_Summary"/>
      <sheetName val="Retention_Rates"/>
      <sheetName val="FullServ_Revenue_Projections"/>
      <sheetName val="CoreServ_Revenue_Proj_2007"/>
      <sheetName val="CoreServ_Pipeline_Feb_9"/>
      <sheetName val="2007_Comcourse_proj"/>
      <sheetName val="CoreServ_Rev_Proj_2008-2010"/>
      <sheetName val="Combin_IS_03-06"/>
      <sheetName val="Combin_Bal_Sheet_03-06"/>
      <sheetName val="Combin_Cash_Flow_03-06"/>
      <sheetName val="Course_Facilitators"/>
      <sheetName val="Course_Instructors"/>
      <sheetName val="Employee_Stats"/>
      <sheetName val="Operating_Expenses_Comp"/>
      <sheetName val="Operating_Expenses"/>
      <sheetName val="Wages_Summary"/>
      <sheetName val="FullServ_Adm_Wages"/>
      <sheetName val="FullServ_Wages_Other"/>
      <sheetName val="CoreServ_Wages"/>
      <sheetName val="Lic_&amp;_Comm"/>
      <sheetName val="Internet_&amp;_Com"/>
      <sheetName val="Advert_&amp;_Promo"/>
      <sheetName val="Course_Mgmt"/>
      <sheetName val="Office_&amp;_General"/>
      <sheetName val="Interest_&amp;_Bank_Chrgs"/>
      <sheetName val="Mkt_2007_Plan_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10 IS Summary"/>
      <sheetName val="2003-2010 BS Summary"/>
      <sheetName val="2003-2010 Cash Flow Summary"/>
      <sheetName val="2003 - 2010 Revenue Summary"/>
      <sheetName val="2007 IS Qtr Fcst"/>
      <sheetName val="2007 BS Qtr Fcst"/>
      <sheetName val="2007 Cash Flow Qtr Fcst"/>
      <sheetName val="FullServ Revenue Summary"/>
      <sheetName val="YoY Enrollment Summary"/>
      <sheetName val="FullServ 07 FCST"/>
      <sheetName val="FullServ 08 FCST"/>
      <sheetName val="FullServ 09 FCST"/>
      <sheetName val="FullServ 10 FCST"/>
      <sheetName val="Attrition Summary"/>
      <sheetName val="Norwich"/>
      <sheetName val="Retention Rates"/>
      <sheetName val="FullServ Revenue Projections"/>
      <sheetName val="CoreServ Revenue Proj 2007"/>
      <sheetName val="CoreServ Pipeline Feb 9"/>
      <sheetName val="2007 Comcourse proj"/>
      <sheetName val="CoreServ Rev Proj 2008-2010"/>
      <sheetName val="Combin IS 03-06"/>
      <sheetName val="Combin Bal Sheet 03-06"/>
      <sheetName val="Combin Cash Flow 03-06"/>
      <sheetName val="Course Facilitators"/>
      <sheetName val="Course Instructors"/>
      <sheetName val="Employee Stats"/>
      <sheetName val="Expenses---&gt;"/>
      <sheetName val="Operating Expenses Comp"/>
      <sheetName val="Operating Expenses"/>
      <sheetName val="Wages Summary"/>
      <sheetName val="FullServ Adm Wages"/>
      <sheetName val="FullServ Wages Other"/>
      <sheetName val="CoreServ Wages"/>
      <sheetName val="Lic &amp; Comm"/>
      <sheetName val="Internet &amp; Com"/>
      <sheetName val="Advert &amp; Promo"/>
      <sheetName val="Course Mgmt"/>
      <sheetName val="Office &amp; General"/>
      <sheetName val="Occupancy"/>
      <sheetName val="Telephone"/>
      <sheetName val="Professional"/>
      <sheetName val="Consulting"/>
      <sheetName val="Automobile"/>
      <sheetName val="Insurance"/>
      <sheetName val="Interest &amp; Bank Chrgs"/>
      <sheetName val="Marketing"/>
      <sheetName val="Mkt 2007 Pla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C"/>
      <sheetName val="EKG Jun28"/>
      <sheetName val="EKG Jun30"/>
      <sheetName val="EC Jun28"/>
      <sheetName val="EC Jun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10 IS Summary"/>
      <sheetName val="2003-2010 BS Summary"/>
      <sheetName val="2003-2010 Cash Flow Summary"/>
      <sheetName val="2003 - 2010 Revenue Summary"/>
      <sheetName val="2007 IS Qtr Fcst"/>
      <sheetName val="2007 BS Qtr Fcst"/>
      <sheetName val="2007 Cash Flow Qtr Fcst"/>
      <sheetName val="FullServ Revenue Summary"/>
      <sheetName val="YoY Enrollment Summary"/>
      <sheetName val="FullServ 07 FCST"/>
      <sheetName val="FullServ 08 FCST"/>
      <sheetName val="FullServ 09 FCST"/>
      <sheetName val="FullServ 10 FCST"/>
      <sheetName val="Attrition Summary"/>
      <sheetName val="Norwich"/>
      <sheetName val="Retention Rates"/>
      <sheetName val="FullServ Revenue Projections"/>
      <sheetName val="CoreServ Revenue Proj 2007"/>
      <sheetName val="CoreServ Pipeline Feb 9"/>
      <sheetName val="2007 Comcourse proj"/>
      <sheetName val="CoreServ Rev Proj 2008-2010"/>
      <sheetName val="Combin IS 03-06"/>
      <sheetName val="Combin Bal Sheet 03-06"/>
      <sheetName val="Combin Cash Flow 03-06"/>
      <sheetName val="Course Facilitators"/>
      <sheetName val="Course Instructors"/>
      <sheetName val="Employee Stats"/>
      <sheetName val="Expenses---&gt;"/>
      <sheetName val="Operating Expenses Comp"/>
      <sheetName val="Operating Expenses"/>
      <sheetName val="Wages Summary"/>
      <sheetName val="FullServ Adm Wages"/>
      <sheetName val="FullServ Wages Other"/>
      <sheetName val="CoreServ Wages"/>
      <sheetName val="Lic &amp; Comm"/>
      <sheetName val="Internet &amp; Com"/>
      <sheetName val="Advert &amp; Promo"/>
      <sheetName val="Course Mgmt"/>
      <sheetName val="Office &amp; General"/>
      <sheetName val="Occupancy"/>
      <sheetName val="Telephone"/>
      <sheetName val="Professional"/>
      <sheetName val="Consulting"/>
      <sheetName val="Automobile"/>
      <sheetName val="Insurance"/>
      <sheetName val="Interest &amp; Bank Chrgs"/>
      <sheetName val="Marketing"/>
      <sheetName val="Mkt 2007 Pla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10 IS Summary"/>
      <sheetName val="2003-2010 BS Summary"/>
      <sheetName val="2003-2010 Cash Flow Summary"/>
      <sheetName val="2003 - 2010 Revenue Summary"/>
      <sheetName val="2007 IS Qtr Fcst"/>
      <sheetName val="2007 BS Qtr Fcst"/>
      <sheetName val="2007 Cash Flow Qtr Fcst"/>
      <sheetName val="FullServ Revenue Summary"/>
      <sheetName val="YoY Enrollment Summary"/>
      <sheetName val="FullServ 07 FCST"/>
      <sheetName val="FullServ 08 FCST"/>
      <sheetName val="FullServ 09 FCST"/>
      <sheetName val="FullServ 10 FCST"/>
      <sheetName val="NEU"/>
      <sheetName val="NEU HC"/>
      <sheetName val="UofR"/>
      <sheetName val="Orig New Students (DON'T INPUT)"/>
      <sheetName val="Attrition Summary"/>
      <sheetName val="Norwich"/>
      <sheetName val="Retention Rates"/>
      <sheetName val="FullServ Revenue Projections"/>
      <sheetName val="CoreServ Revenue Proj 2007"/>
      <sheetName val="CoreServ Pipeline Feb 9"/>
      <sheetName val="2007 Comcourse proj"/>
      <sheetName val="CoreServ Rev Proj 2008-2010"/>
      <sheetName val="Combin IS 03-06"/>
      <sheetName val="Combin Bal Sheet 03-06"/>
      <sheetName val="Combin Cash Flow 03-06"/>
      <sheetName val="Course Facilitators"/>
      <sheetName val="Course Instructors"/>
      <sheetName val="Employee Stats"/>
      <sheetName val="Expenses---&gt;"/>
      <sheetName val="Operating Expenses Comp"/>
      <sheetName val="Operating Expenses"/>
      <sheetName val="Wages Summary"/>
      <sheetName val="FullServ Adm Wages"/>
      <sheetName val="FullServ Wages Other"/>
      <sheetName val="CoreServ Wages"/>
      <sheetName val="Lic &amp; Comm"/>
      <sheetName val="Internet &amp; Com"/>
      <sheetName val="Advert &amp; Promo"/>
      <sheetName val="Course Mgmt"/>
      <sheetName val="Office &amp; General"/>
      <sheetName val="Occupancy"/>
      <sheetName val="Telephone"/>
      <sheetName val="Professional"/>
      <sheetName val="Consulting"/>
      <sheetName val="Automobile"/>
      <sheetName val="Insurance"/>
      <sheetName val="Interest &amp; Bank Chrgs"/>
      <sheetName val="Marketing"/>
      <sheetName val="Mkt 2007 Pla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GEAUDIT"/>
    </sheetNames>
    <sheetDataSet>
      <sheetData sheetId="0" refreshError="1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Notes"/>
      <sheetName val="O&amp;M"/>
      <sheetName val="Rev and NG sum"/>
      <sheetName val="Adjustments"/>
      <sheetName val="Assumptions"/>
      <sheetName val="HoursEnergyFuel"/>
      <sheetName val="Operations"/>
      <sheetName val="Financial Stmts"/>
      <sheetName val="Trustees"/>
      <sheetName val="CFL"/>
      <sheetName val="Tax"/>
      <sheetName val="Depreciation"/>
      <sheetName val="Sheet1"/>
      <sheetName val="calendar"/>
      <sheetName val="Model_Notes"/>
      <sheetName val="Rev_and_NG_sum"/>
      <sheetName val="Financial_Stm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C C$ BS"/>
      <sheetName val="ULC C$ IS"/>
      <sheetName val="C$ Rollforwards"/>
      <sheetName val="C$ FX Realized"/>
      <sheetName val="C$ Cash"/>
      <sheetName val="C$ AR &amp; AP"/>
      <sheetName val="C$ Def Rev"/>
      <sheetName val="C$ Prepaid"/>
      <sheetName val="GW 2008"/>
      <sheetName val="Option Val"/>
      <sheetName val="Consol BS"/>
      <sheetName val="Consol IS"/>
      <sheetName val="Consol CF"/>
      <sheetName val="cf proof"/>
      <sheetName val="Deloitte CF"/>
      <sheetName val="Excess CF Dec 2008"/>
      <sheetName val="EBITDA add backs"/>
      <sheetName val="Option Note"/>
      <sheetName val="Cap Table"/>
      <sheetName val="Tactico Grant"/>
      <sheetName val="Bond Rate"/>
      <sheetName val="Course Dev 2008"/>
      <sheetName val="Course Dev 2007"/>
      <sheetName val="225 Sparks lease"/>
      <sheetName val="Dell Leases"/>
      <sheetName val="FMV Debt"/>
      <sheetName val="Term Loan Fees"/>
      <sheetName val="Intangible Annual Amort"/>
      <sheetName val="Holdings C$ BS"/>
      <sheetName val="Holdings C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Inventory Lead Schedule"/>
      <sheetName val="Inventory Rec"/>
      <sheetName val="Inventory Turnover"/>
      <sheetName val="Inventory Item Analysis"/>
      <sheetName val="Inventory Location Analysis"/>
      <sheetName val="Book to Physical Adjustment"/>
      <sheetName val="Physical Inventory Counts"/>
      <sheetName val="Raw Material Cost Test"/>
      <sheetName val="INV"/>
      <sheetName val="AP Lead Schedule"/>
      <sheetName val="AP Reconciliation"/>
      <sheetName val="AP Statistics"/>
      <sheetName val="AP Comparative Aging "/>
      <sheetName val="AP Concentration"/>
      <sheetName val="Purchase Concentration "/>
      <sheetName val="AP Invoice Test"/>
      <sheetName val="Other Liabilities Lead Sche "/>
      <sheetName val="AP Accruals "/>
      <sheetName val="Notes Payable Lead Schedule"/>
      <sheetName val="Insurance Policies"/>
      <sheetName val="Tax Schedule"/>
      <sheetName val="Lease Schedule "/>
      <sheetName val="AR Lead Schedule "/>
      <sheetName val="AR Reconciliation "/>
      <sheetName val="AR Statistics "/>
      <sheetName val="AR Comparative Aging "/>
      <sheetName val="Allowance for doubt"/>
      <sheetName val="Past Due Analysis"/>
      <sheetName val="AR Concentration "/>
      <sheetName val="Sales Concentration "/>
      <sheetName val="AP"/>
      <sheetName val="AR"/>
      <sheetName val="Invoice Aging-Shipping Test"/>
      <sheetName val="Credit Memo Test"/>
      <sheetName val="Notes receiv."/>
      <sheetName val="Sub Cash Rec"/>
      <sheetName val="Cash Lead Schedule "/>
      <sheetName val="Checks Disbursements Test "/>
      <sheetName val="proof of cash "/>
      <sheetName val="CASH"/>
      <sheetName val="GEN"/>
      <sheetName val="GeAuditNew "/>
      <sheetName val="Borrowing Base "/>
      <sheetName val="BB Detail"/>
      <sheetName val="REPT"/>
      <sheetName val="Cover"/>
      <sheetName val="Table of Contents "/>
      <sheetName val="Inventory_Lead_Schedule"/>
      <sheetName val="Inventory_Rec"/>
      <sheetName val="Inventory_Turnover"/>
      <sheetName val="Inventory_Item_Analysis"/>
      <sheetName val="Inventory_Location_Analysis"/>
      <sheetName val="Book_to_Physical_Adjustment"/>
      <sheetName val="Physical_Inventory_Counts"/>
      <sheetName val="Raw_Material_Cost_Test"/>
      <sheetName val="AP_Lead_Schedule"/>
      <sheetName val="AP_Reconciliation"/>
      <sheetName val="AP_Statistics"/>
      <sheetName val="AP_Comparative_Aging_"/>
      <sheetName val="AP_Concentration"/>
      <sheetName val="Purchase_Concentration_"/>
      <sheetName val="AP_Invoice_Test"/>
      <sheetName val="Other_Liabilities_Lead_Sche_"/>
      <sheetName val="AP_Accruals_"/>
      <sheetName val="Notes_Payable_Lead_Schedule"/>
      <sheetName val="Insurance_Policies"/>
      <sheetName val="Tax_Schedule"/>
      <sheetName val="Lease_Schedule_"/>
      <sheetName val="AR_Lead_Schedule_"/>
      <sheetName val="AR_Reconciliation_"/>
      <sheetName val="AR_Statistics_"/>
      <sheetName val="AR_Comparative_Aging_"/>
      <sheetName val="Allowance_for_doubt"/>
      <sheetName val="Past_Due_Analysis"/>
      <sheetName val="AR_Concentration_"/>
      <sheetName val="Sales_Concentration_"/>
      <sheetName val="Invoice_Aging-Shipping_Test"/>
      <sheetName val="Credit_Memo_Test"/>
      <sheetName val="Notes_receiv_"/>
      <sheetName val="Sub_Cash_Rec"/>
      <sheetName val="Cash_Lead_Schedule_"/>
      <sheetName val="Checks_Disbursements_Test_"/>
      <sheetName val="proof_of_cash_"/>
      <sheetName val="GeAuditNew_"/>
      <sheetName val="Borrowing_Base_"/>
      <sheetName val="BB_Detail"/>
      <sheetName val="Table_of_Contents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"/>
      <sheetName val="BCEmp"/>
      <sheetName val="TablaConver"/>
      <sheetName val="BaseDatos"/>
      <sheetName val="PGC4Di"/>
      <sheetName val="CPR"/>
      <sheetName val="IB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Questions"/>
      <sheetName val="Intro"/>
      <sheetName val="Assumps"/>
      <sheetName val="Top Customers by year"/>
      <sheetName val="1) Summary"/>
      <sheetName val="2) Debtfree CCF Rpt"/>
      <sheetName val="3) EBITDA Rpt"/>
      <sheetName val="Norm adjust calcs"/>
      <sheetName val="4) WACC CAPM Rpt"/>
      <sheetName val="5) History Rpt"/>
      <sheetName val="6) BalSht Rpt"/>
      <sheetName val="7) TAB Rpt"/>
      <sheetName val="8) Public Multiples Rpt"/>
      <sheetName val="9) Transaction Multiples Rpt"/>
      <sheetName val="10) DCF Summary"/>
      <sheetName val="11) DCF Rpt"/>
      <sheetName val="12) Forecast Rpt"/>
      <sheetName val="EBITDA calcs"/>
      <sheetName val="Debtfree CCF calcs"/>
      <sheetName val="FA calcs"/>
      <sheetName val="MTAB calcs"/>
      <sheetName val="TAB calcs"/>
      <sheetName val="Interest Bearing Debt"/>
      <sheetName val="Transactions"/>
      <sheetName val="DCF Rpt"/>
      <sheetName val="DCF calcs"/>
      <sheetName val="CCF calcs"/>
      <sheetName val="GT_Custom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Assumps"/>
      <sheetName val="ABV Rpt"/>
      <sheetName val="ABV Summ"/>
      <sheetName val="History Rpt"/>
      <sheetName val="BalSht Rpt"/>
      <sheetName val="WACC CAPM Rpt"/>
      <sheetName val="Forecast Rpt"/>
      <sheetName val="DCF Rpt"/>
      <sheetName val="Project Comparables"/>
      <sheetName val="DCF calcs"/>
      <sheetName val="FA calcs"/>
      <sheetName val="DCF Rpt (2)"/>
      <sheetName val="Screening"/>
      <sheetName val="DCF BS"/>
      <sheetName val="DCF CF"/>
      <sheetName val="TAB Rpt"/>
      <sheetName val="EBITDA Rpt"/>
      <sheetName val="Debtfree CCF Rpt"/>
      <sheetName val="TAB Notl Refin Rpt"/>
      <sheetName val="TAB calcs"/>
      <sheetName val="EBITDA calcs"/>
      <sheetName val="Norm adjust calcs"/>
      <sheetName val="CommSize calcs"/>
      <sheetName val="WACC Buildup - Rpt "/>
      <sheetName val="Debtfree CCF calcs"/>
      <sheetName val="CCF Rpt"/>
      <sheetName val="CCF calcs"/>
      <sheetName val="Public Multiples Rpt"/>
      <sheetName val="Market Multiples Rpt"/>
      <sheetName val="GT_Custom"/>
      <sheetName val="Holdco ABV Rpt"/>
      <sheetName val="Holdco ABV Calcs"/>
      <sheetName val="ABV calcs"/>
      <sheetName val="Liquidation Rpt"/>
      <sheetName val="Liquidation calcs"/>
      <sheetName val="Research Links"/>
      <sheetName val="Changes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F WP-1"/>
      <sheetName val="BHF WP-2"/>
      <sheetName val="BHF WP-3"/>
      <sheetName val="BHF WP-4"/>
      <sheetName val="BHF WP-5"/>
      <sheetName val="BHF WP-6"/>
      <sheetName val="BHF WP-7"/>
      <sheetName val="BHF WP-8"/>
      <sheetName val="BHF WP-9"/>
      <sheetName val="BHF WP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glptls1.RPT"/>
      <sheetName val="glptls1.RPT (2)"/>
      <sheetName val="glptls1.RPT (3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C Cons"/>
      <sheetName val="FW"/>
      <sheetName val="ST"/>
      <sheetName val="StackTeck"/>
      <sheetName val="Ref"/>
      <sheetName val="STC_Con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Sheet"/>
      <sheetName val="Index"/>
      <sheetName val="A-1 A1"/>
      <sheetName val="A-2 B1"/>
      <sheetName val="A-2 B2"/>
      <sheetName val="A-2 B3"/>
      <sheetName val="A-2 B4"/>
      <sheetName val="A-3 C1"/>
      <sheetName val="A-3 C2 RevMul"/>
      <sheetName val="A-3 C3"/>
      <sheetName val="A-3 C4"/>
      <sheetName val="A-3 C5"/>
      <sheetName val="A-3 C6"/>
      <sheetName val="A-3 C7"/>
      <sheetName val="A-3 C8"/>
      <sheetName val="A-3 C9"/>
      <sheetName val="A-3 C10"/>
      <sheetName val="A-3 C11"/>
      <sheetName val="A-4 D1"/>
      <sheetName val="A-4 D2"/>
      <sheetName val="A-4 D3"/>
      <sheetName val="A-4 D4"/>
      <sheetName val="A-4 D5"/>
      <sheetName val="A-5 E1"/>
      <sheetName val="A-6 F1"/>
      <sheetName val="A-6 F2"/>
      <sheetName val="A-6 F3"/>
      <sheetName val="A-6 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sk List"/>
      <sheetName val="TOC"/>
      <sheetName val="Case Studies"/>
      <sheetName val="CRCE"/>
      <sheetName val="Valuation"/>
      <sheetName val="Capital Costs"/>
      <sheetName val="Summary"/>
      <sheetName val="Configurations"/>
      <sheetName val="Assumptions"/>
      <sheetName val="Leveraged Case Financials"/>
      <sheetName val="Slides"/>
      <sheetName val="Construction"/>
      <sheetName val="High Level ITC Calc."/>
      <sheetName val="Debt"/>
      <sheetName val="LOC Fees"/>
      <sheetName val="Operations"/>
      <sheetName val="Unleveraged Case Financials"/>
      <sheetName val="Accounting"/>
      <sheetName val="Tax"/>
      <sheetName val="Latest Rates"/>
      <sheetName val="List Names"/>
      <sheetName val="Sheet1"/>
      <sheetName val="Sheet2"/>
      <sheetName val="Gamesa Price Formula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G ACT"/>
      <sheetName val="CALACT95"/>
      <sheetName val="B,SH0995 (2)"/>
      <sheetName val="B,SH0995"/>
      <sheetName val="B,SH0895"/>
      <sheetName val="B,SH0795 "/>
      <sheetName val="B,SH0495"/>
      <sheetName val="PURCHASES"/>
      <sheetName val="JE"/>
      <sheetName val="ROY-BNK"/>
      <sheetName val="RECEIPTS"/>
      <sheetName val="HK-BNK"/>
      <sheetName val="SALES"/>
      <sheetName val="sep95"/>
      <sheetName val="CALG BUD"/>
      <sheetName val="CALG_ACT"/>
      <sheetName val="B,SH0995_(2)"/>
      <sheetName val="B,SH0795_"/>
      <sheetName val="CALG_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PUT"/>
      <sheetName val="Genco Summary"/>
      <sheetName val="ATG Energy"/>
      <sheetName val="ANM Energy"/>
      <sheetName val="ANM Reserve"/>
      <sheetName val="A Capacity"/>
      <sheetName val="ATG-AES"/>
      <sheetName val="Perth Invoice"/>
      <sheetName val="ATG credit"/>
      <sheetName val="ATG RR"/>
      <sheetName val="Macros"/>
      <sheetName val="ATW"/>
      <sheetName val="Lock"/>
      <sheetName val="Intl Data Table"/>
      <sheetName val="TemplateInformation"/>
      <sheetName val="NB Power Invoice"/>
      <sheetName val="NSPI Invoice"/>
      <sheetName val="AT Vars"/>
      <sheetName val="Capacity NMISA"/>
      <sheetName val="EOM MR"/>
      <sheetName val="DNF"/>
      <sheetName val="Invoice_List"/>
      <sheetName val="Genco Invoices 11-2014 dra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front"/>
      <sheetName val="PAYG"/>
      <sheetName val="Summary - PTC PAPS_8-12-11"/>
      <sheetName val="Sheet3"/>
    </sheetNames>
    <definedNames>
      <definedName name="ChangeRange"/>
      <definedName name="ChangeRangeTrans"/>
      <definedName name="ContentsHelp"/>
      <definedName name="ContentsHelpTrans"/>
      <definedName name="CreateTable"/>
      <definedName name="CreateTableTrans"/>
      <definedName name="DeleteRange"/>
      <definedName name="DeleteTable"/>
      <definedName name="DRT"/>
      <definedName name="DTT"/>
      <definedName name="MerrillPrintIt"/>
      <definedName name="MPIT"/>
      <definedName name="NewRange"/>
      <definedName name="NRT"/>
      <definedName name="RedefinePrintTableRange"/>
      <definedName name="RPTRT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ataCY"/>
      <sheetName val="Assumptions"/>
      <sheetName val="Cost Walks"/>
      <sheetName val="P&amp;L Change"/>
      <sheetName val="05 vs 06"/>
      <sheetName val="Consolidated"/>
      <sheetName val="100-Mississauga"/>
      <sheetName val="200-Huntington"/>
      <sheetName val="201-Vermont"/>
      <sheetName val="300-Temco"/>
      <sheetName val="400-TemcoMex"/>
      <sheetName val="104-Orillla"/>
      <sheetName val="102-Vissan"/>
      <sheetName val="DataPY"/>
      <sheetName val="DataPY Backup"/>
      <sheetName val="GLCode"/>
      <sheetName val="GLCompany"/>
      <sheetName val="GL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"/>
      <sheetName val="na1"/>
      <sheetName val="na2"/>
      <sheetName val="0.Summary Short"/>
      <sheetName val="misc"/>
      <sheetName val="1.Inputs"/>
      <sheetName val="2. Depreciation"/>
      <sheetName val="3. Pro Forma"/>
      <sheetName val="4.Partnership Allocation"/>
      <sheetName val="5. Capital Accounts"/>
      <sheetName val="6. Sponsor Econ"/>
      <sheetName val="7.Investor Econ"/>
      <sheetName val="HLBV"/>
      <sheetName val="Portfolio OPEX Budget"/>
      <sheetName val="Curtailment-Prod"/>
      <sheetName val="Curtailment-Price"/>
      <sheetName val="Portfolio Wind Shapes"/>
      <sheetName val="Turbine COD"/>
      <sheetName val="Baseline Production"/>
      <sheetName val="2.8g LCs"/>
      <sheetName val="Dashboard-Sandy"/>
      <sheetName val="OS"/>
      <sheetName val="Wind-Sandy"/>
      <sheetName val="Dashboard-Senate"/>
      <sheetName val="OSE"/>
      <sheetName val="Wind-Senate"/>
      <sheetName val="Dashboard-Minonk"/>
      <sheetName val="OM"/>
      <sheetName val="Wind-Minonk"/>
      <sheetName val="Price Curve Inputs"/>
      <sheetName val="Cash Equity Inputs"/>
      <sheetName val="Wind Shapes-Hedge"/>
      <sheetName val="Toggle"/>
      <sheetName val="Land"/>
      <sheetName val="Ppty Tax"/>
      <sheetName val="Opex"/>
      <sheetName val="BOP"/>
      <sheetName val="Insur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"/>
      <sheetName val="na1"/>
      <sheetName val="na2"/>
      <sheetName val="0.Summary Short"/>
      <sheetName val="misc"/>
      <sheetName val="SponsorCo"/>
      <sheetName val="1.Inputs"/>
      <sheetName val="2. Depreciation"/>
      <sheetName val="3. Pro Forma"/>
      <sheetName val="4.Partnership Allocation"/>
      <sheetName val="5. Capital Accounts"/>
      <sheetName val="6. Sponsor Econ"/>
      <sheetName val="7.Investor Econ"/>
      <sheetName val="HLBV"/>
      <sheetName val="Energy Table"/>
      <sheetName val="9-21"/>
      <sheetName val="PA PRICING"/>
      <sheetName val="Portfolio OPEX Budget"/>
      <sheetName val="Curtailment-Prod"/>
      <sheetName val="Curtailment-Price"/>
      <sheetName val="Portfolio Wind Shapes"/>
      <sheetName val="Turbine COD"/>
      <sheetName val="Baseline Production"/>
      <sheetName val="2.8g LCs"/>
      <sheetName val="Dashboard-Sandy"/>
      <sheetName val="OS"/>
      <sheetName val="Wind-Sandy"/>
      <sheetName val="Dashboard-Senate"/>
      <sheetName val="OSE"/>
      <sheetName val="Wind-Senate"/>
      <sheetName val="Dashboard-Minonk"/>
      <sheetName val="OM"/>
      <sheetName val="Wind-Minonk"/>
      <sheetName val="Price Curve Inputs"/>
      <sheetName val="Cash Equity Inputs"/>
      <sheetName val="Wind Shapes-Hedge"/>
      <sheetName val="Toggle"/>
      <sheetName val="Land"/>
      <sheetName val="Ppty Tax"/>
      <sheetName val="Opex"/>
      <sheetName val="BOP"/>
      <sheetName val="Insurance"/>
      <sheetName val="Change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"/>
      <sheetName val="na1"/>
      <sheetName val="na2"/>
      <sheetName val="0.Summary Short"/>
      <sheetName val="misc"/>
      <sheetName val="SponsorCo"/>
      <sheetName val="1.Inputs"/>
      <sheetName val="2. Depreciation"/>
      <sheetName val="3. Pro Forma"/>
      <sheetName val="4.Partnership Allocation"/>
      <sheetName val="5. Capital Accounts"/>
      <sheetName val="6. Sponsor Econ"/>
      <sheetName val="7.Investor Econ"/>
      <sheetName val="HLBV"/>
      <sheetName val="Energy Table"/>
      <sheetName val="9-21"/>
      <sheetName val="PA PRICING"/>
      <sheetName val="Portfolio OPEX Budget"/>
      <sheetName val="Curtailment-Prod"/>
      <sheetName val="Curtailment-Price"/>
      <sheetName val="Portfolio Wind Shapes"/>
      <sheetName val="Turbine COD"/>
      <sheetName val="Baseline Production"/>
      <sheetName val="2.8g LCs"/>
      <sheetName val="Dashboard-Sandy"/>
      <sheetName val="OS"/>
      <sheetName val="Wind-Sandy"/>
      <sheetName val="Dashboard-Senate"/>
      <sheetName val="OSE"/>
      <sheetName val="Wind-Senate"/>
      <sheetName val="Dashboard-Minonk"/>
      <sheetName val="OM"/>
      <sheetName val="Wind-Minonk"/>
      <sheetName val="Price Curve Inputs"/>
      <sheetName val="Cash Equity Inputs"/>
      <sheetName val="Wind Shapes-Hedge"/>
      <sheetName val="Toggle"/>
      <sheetName val="Land"/>
      <sheetName val="Ppty Tax"/>
      <sheetName val="Opex"/>
      <sheetName val="BOP"/>
      <sheetName val="Insurance"/>
      <sheetName val="Change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IC"/>
      <sheetName val="Segment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actor Master- Labor"/>
      <sheetName val="4 Factor Master- Admin"/>
      <sheetName val="8100 - Black Mountain BS"/>
      <sheetName val="8200 - Gold Canyon BS"/>
      <sheetName val="8600 - LPSCO Water BS"/>
      <sheetName val="8600 - LPSCO Sewer BS"/>
      <sheetName val="8134 - Rio Rico Water BS"/>
      <sheetName val="8134 - Rio Rico Sewer BS"/>
      <sheetName val="8137 - Northern Sunrise BS"/>
      <sheetName val="8140 - Southern Sunrise BS"/>
      <sheetName val="8500 - Bella Vista BS"/>
      <sheetName val="8110 - Holly Ranch Water BS"/>
      <sheetName val="8110 - Holly Ranch Sewer BS"/>
      <sheetName val="8112 - Big Eddy Water BS"/>
      <sheetName val="8112 - Big Eddy Sewer BS"/>
      <sheetName val="8114 - Piney Shores  Water BS"/>
      <sheetName val="8114 - Piney Shores Sewer BS"/>
      <sheetName val="8116 - Hill Country Water BS"/>
      <sheetName val="8116 - Hill Country Sewer BS"/>
      <sheetName val="8300 - Tall Timbers BS"/>
      <sheetName val="8400 - Woodmark BS"/>
      <sheetName val="8143 - Entrada Del Oro BS"/>
      <sheetName val="8146 - Galveston Water BS"/>
      <sheetName val="8146 - Galveston Sewer BS"/>
      <sheetName val="8600 - LPSCO"/>
      <sheetName val="8100 - Black Mountain"/>
      <sheetName val="8200 - Gold Canyon"/>
      <sheetName val="8143 - Entrada Del Oro"/>
      <sheetName val="8134 - Rio Rico"/>
      <sheetName val="8137 - Northern Sunrise"/>
      <sheetName val="8140 - Southern Sunrise"/>
      <sheetName val="8500 - Bella Vista"/>
      <sheetName val="8110 - Holly Ranch"/>
      <sheetName val="8112 - Big Eddy"/>
      <sheetName val="8114 - Piney Shores"/>
      <sheetName val="8116 - Hill Country"/>
      <sheetName val="8300 - Tall Timbers"/>
      <sheetName val="8400 - Woodmark"/>
      <sheetName val="8146 - Galveston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updates"/>
      <sheetName val="1. Summary"/>
      <sheetName val="2. Summary of Expenses"/>
      <sheetName val="3. Expenses"/>
      <sheetName val="4. O&amp;M Detail"/>
      <sheetName val="5. Rate of Return"/>
      <sheetName val="6. Fixed Assets"/>
      <sheetName val="7. FA details"/>
      <sheetName val="8. GCF Calculation "/>
      <sheetName val="Support changes--&gt;"/>
      <sheetName val="New Asset Detail"/>
      <sheetName val="2017 GL "/>
      <sheetName val="Admin allocation"/>
      <sheetName val="Transmission FA split"/>
      <sheetName val="Total FA"/>
      <sheetName val="FA Details - Co Seperation"/>
      <sheetName val="FA Retirements"/>
      <sheetName val="_CIQHiddenCach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Long-Term Plan"/>
      <sheetName val="Assumptions"/>
      <sheetName val="Dashboard"/>
      <sheetName val="Pasieka Fact Sheet"/>
      <sheetName val="Fact Sheet"/>
      <sheetName val="Empire Electric (MO)"/>
      <sheetName val="Empire Electric (KS)"/>
      <sheetName val="Empire Electric (OK)"/>
      <sheetName val="Empire Electric (AR)"/>
      <sheetName val="Calpeco (CA)"/>
      <sheetName val="Granite State (NH)"/>
      <sheetName val="NE Gas (MA)"/>
      <sheetName val="MS Gas (IA)"/>
      <sheetName val="MS Gas (IL)"/>
      <sheetName val="MS Gas (MO)"/>
      <sheetName val="Peach State (GA)"/>
      <sheetName val="Energy North (NH)"/>
      <sheetName val="Empire Gas (MO)"/>
      <sheetName val="Litchfield Park Water (AZ)"/>
      <sheetName val="Rio Rico Water (AZ)"/>
      <sheetName val="Bella Vista Water (AZ)"/>
      <sheetName val="Silverleaf Consolidated W (TX)"/>
      <sheetName val="Galveston Resort Water (TX)"/>
      <sheetName val="Apple Valley Water (CA)"/>
      <sheetName val="Park Water  (CA)"/>
      <sheetName val="White Hall Water (AR)"/>
      <sheetName val="Woodson Hensley Water (AR)"/>
      <sheetName val="Pine Bluff Water (AR)"/>
      <sheetName val="Noel (MO)"/>
      <sheetName val="Silverleaf Water (MO)"/>
      <sheetName val="Missouri Water Empire (MO)"/>
      <sheetName val="Fox River Water (IL)"/>
      <sheetName val="Black Mountain Sewer (AZ)"/>
      <sheetName val="Gold Canyon Sewer (AZ)"/>
      <sheetName val="Entrada Del Oro Sewer (AZ)"/>
      <sheetName val="Litchfield Park Sewer (AZ)"/>
      <sheetName val="Rio Rico Sewer (AZ)"/>
      <sheetName val="Tall Timbers Sewer (TX)"/>
      <sheetName val="Woodmark Sewer (TX)"/>
      <sheetName val="Silverleaf Consolidated S (TX)"/>
      <sheetName val="Galveston Resort Sewer (TX)"/>
      <sheetName val="White Hall Sewer (AR)"/>
      <sheetName val="Empire Fiber"/>
      <sheetName val="Liberty Power"/>
      <sheetName val="AMI Cost and Savings by Company"/>
      <sheetName val="AMI Allocators"/>
      <sheetName val="AMI Costs and Savings"/>
      <sheetName val="SAP Cost and Savings by Company"/>
      <sheetName val="SAP Capital Costs by Utility"/>
      <sheetName val="SAP Capital Savings by Utility"/>
      <sheetName val="SAP Operating Costs by Utility"/>
      <sheetName val="SAP Operating Saving by Utility"/>
      <sheetName val="SAP Allocators"/>
      <sheetName val="SAP Costs"/>
      <sheetName val="SAP Savings"/>
      <sheetName val="Sheet2"/>
      <sheetName val="Depreciation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ancials"/>
      <sheetName val="Market Line"/>
      <sheetName val="Put Option Valuation"/>
      <sheetName val="Menu"/>
      <sheetName val="Summary"/>
      <sheetName val="Actuals"/>
      <sheetName val="Greenhost"/>
      <sheetName val="FinPlan"/>
      <sheetName val="SEI Birchwood"/>
      <sheetName val="East"/>
      <sheetName val="PatPlan"/>
      <sheetName val="Supplemental Data"/>
      <sheetName val="BPP Bal Sheet"/>
      <sheetName val="BPP Income St"/>
      <sheetName val="BPP Cash Flow"/>
      <sheetName val="Fin Inputs"/>
      <sheetName val="Capex Inputs"/>
      <sheetName val="Inputs"/>
      <sheetName val="Production Inputs"/>
      <sheetName val="Con Output"/>
      <sheetName val="Income Tax_SEI Birch"/>
      <sheetName val="Graphs"/>
      <sheetName val="Tables"/>
      <sheetName val="Print Info"/>
      <sheetName val="FinPlan Output"/>
      <sheetName val="Menu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"/>
      <sheetName val="na1"/>
      <sheetName val="na2"/>
      <sheetName val="0.Summary Short"/>
      <sheetName val="misc"/>
      <sheetName val="1.Inputs"/>
      <sheetName val="2. Depreciation"/>
      <sheetName val="3. Pro Forma"/>
      <sheetName val="4.Partnership Allocation"/>
      <sheetName val="5. Capital Accounts"/>
      <sheetName val="6. Sponsor Econ"/>
      <sheetName val="7.Investor Econ"/>
      <sheetName val="HLBV"/>
      <sheetName val="SponsorCo"/>
      <sheetName val="Energy Table"/>
      <sheetName val="PA PRICING"/>
      <sheetName val="Portfolio OPEX Budget"/>
      <sheetName val="Curtailment-Prod"/>
      <sheetName val="Curtailment-Price"/>
      <sheetName val="Portfolio Wind Shapes"/>
      <sheetName val="Turbine COD"/>
      <sheetName val="Baseline Production"/>
      <sheetName val="2.8g LCs"/>
      <sheetName val="Dashboard-Sandy"/>
      <sheetName val="OS"/>
      <sheetName val="Wind-Sandy"/>
      <sheetName val="Dashboard-Senate"/>
      <sheetName val="OSE"/>
      <sheetName val="Wind-Senate"/>
      <sheetName val="Dashboard-Minonk"/>
      <sheetName val="OM"/>
      <sheetName val="Wind-Minonk"/>
      <sheetName val="Price Curve Inputs"/>
      <sheetName val="Cash Equity Inputs"/>
      <sheetName val="Wind Shapes-Hedge"/>
      <sheetName val="Toggle"/>
      <sheetName val="Land"/>
      <sheetName val="Ppty Tax"/>
      <sheetName val="Opex"/>
      <sheetName val="BOP"/>
      <sheetName val="Insurance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WPs"/>
      <sheetName val="Info"/>
      <sheetName val="COcharacter"/>
      <sheetName val="ARControl"/>
      <sheetName val="CMsch"/>
      <sheetName val="ARConcent"/>
      <sheetName val="ARSalesByCust"/>
      <sheetName val="BacklogConc"/>
      <sheetName val="ARIneligble"/>
      <sheetName val="ARieDetail"/>
      <sheetName val="ARComp"/>
      <sheetName val="PastDue"/>
      <sheetName val="PastDueDet"/>
      <sheetName val="AllowBD"/>
      <sheetName val="Baddebt"/>
      <sheetName val="ARRemitTest"/>
      <sheetName val="LoanStatus"/>
      <sheetName val="Reconciliations"/>
      <sheetName val="Confirms"/>
      <sheetName val="Shiptest"/>
      <sheetName val="CMTest"/>
      <sheetName val="Distributions"/>
      <sheetName val="BankACCT"/>
      <sheetName val="CASHrecon"/>
      <sheetName val="LINEofCR"/>
      <sheetName val="WHtaxes"/>
      <sheetName val="UT&amp;misctax"/>
      <sheetName val="OFFCR&amp;tax"/>
      <sheetName val="CDreview"/>
      <sheetName val="BALsheet"/>
      <sheetName val="IncStat"/>
      <sheetName val="OtherA&amp;L"/>
      <sheetName val="TNW"/>
      <sheetName val="SOURCEuse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sas"/>
      <sheetName val="Check"/>
      <sheetName val="Divisa"/>
      <sheetName val="Proceso"/>
      <sheetName val="Proceso Rdos"/>
      <sheetName val="Supu"/>
      <sheetName val="ISoc"/>
      <sheetName val="SdoI"/>
      <sheetName val="Output"/>
      <sheetName val="Rdos"/>
      <sheetName val="Bala"/>
      <sheetName val="Teso"/>
      <sheetName val="Teso 2 "/>
      <sheetName val="Vtas"/>
      <sheetName val="Comp"/>
      <sheetName val="Exis"/>
      <sheetName val="OtGa"/>
      <sheetName val="Pers"/>
      <sheetName val="Inve"/>
      <sheetName val="Leas"/>
      <sheetName val="Amor"/>
      <sheetName val="RFin"/>
      <sheetName val="RdEx"/>
      <sheetName val="hIVA"/>
      <sheetName val="PrLP"/>
      <sheetName val="PrCP"/>
      <sheetName val="PrGpo"/>
      <sheetName val="Capi"/>
      <sheetName val="Divd"/>
      <sheetName val="IFin"/>
      <sheetName val="IFin2"/>
      <sheetName val="IFinPE"/>
      <sheetName val="SubC"/>
      <sheetName val="DotP"/>
      <sheetName val="DoIF"/>
      <sheetName val="DifC"/>
      <sheetName val="VInm"/>
      <sheetName val="Otax"/>
      <sheetName val="Peri"/>
      <sheetName val="Cofb"/>
      <sheetName val="CoFr"/>
      <sheetName val="CoMb"/>
      <sheetName val="CoMr"/>
      <sheetName val="CoPeB"/>
      <sheetName val="CoPeR"/>
      <sheetName val="GrafIng"/>
      <sheetName val="GrafBAI"/>
      <sheetName val="GrafBdi"/>
      <sheetName val="GBdiDo"/>
      <sheetName val="hTIR"/>
      <sheetName val="Porta"/>
      <sheetName val="Di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04"/>
      <sheetName val="2005"/>
      <sheetName val="2002"/>
      <sheetName val="Customer List"/>
      <sheetName val="Customer_List"/>
      <sheetName val="glptls1_R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tup Data"/>
      <sheetName val="Summary"/>
      <sheetName val="AR &gt;90 Details"/>
      <sheetName val="DSO &amp; Inv Turns"/>
      <sheetName val="Accounts Receivable"/>
      <sheetName val="Inventory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s"/>
      <sheetName val="FX Effect Check"/>
      <sheetName val="Consol CF Comparative"/>
      <sheetName val="Rolling Net Debt"/>
      <sheetName val="Net Debt"/>
      <sheetName val="Consol Cash flow"/>
      <sheetName val="Quarterly"/>
      <sheetName val="Monthly Cash Flow"/>
      <sheetName val="CF By Company"/>
      <sheetName val="CF by Unit"/>
      <sheetName val="Chart1"/>
      <sheetName val="Miss"/>
      <sheetName val="Hunt"/>
      <sheetName val="Vermont"/>
      <sheetName val="Vissan"/>
      <sheetName val="VCMP Adj"/>
      <sheetName val="RMC"/>
      <sheetName val="Kinder"/>
      <sheetName val="KeanallBBQ"/>
      <sheetName val="Greenway"/>
      <sheetName val="Century"/>
      <sheetName val="Temco"/>
      <sheetName val="Corp"/>
      <sheetName val="National"/>
      <sheetName val="Harris"/>
      <sheetName val="Holdcos Combined"/>
      <sheetName val="Holdco I"/>
      <sheetName val="Holdco II"/>
      <sheetName val="Holdco III"/>
      <sheetName val="Holdco IV"/>
      <sheetName val="ULC I"/>
      <sheetName val="ULC II"/>
      <sheetName val="Iceland"/>
      <sheetName val="Consolco"/>
      <sheetName val="Keanall Meadowvale"/>
      <sheetName val="China JV"/>
      <sheetName val="Go Marketing"/>
      <sheetName val="Interco"/>
      <sheetName val="Jan 05 cash flow"/>
      <sheetName val="CF bab 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ancials"/>
      <sheetName val="Market Line"/>
      <sheetName val="Put Option Valuation"/>
      <sheetName val="Menu"/>
      <sheetName val="Summary"/>
      <sheetName val="Actuals"/>
      <sheetName val="Greenhost"/>
      <sheetName val="FinPlan"/>
      <sheetName val="SEI Birchwood"/>
      <sheetName val="East"/>
      <sheetName val="PatPlan"/>
      <sheetName val="Supplemental Data"/>
      <sheetName val="BPP Bal Sheet"/>
      <sheetName val="BPP Income St"/>
      <sheetName val="BPP Cash Flow"/>
      <sheetName val="Fin Inputs"/>
      <sheetName val="Capex Inputs"/>
      <sheetName val="Inputs"/>
      <sheetName val="Production Inputs"/>
      <sheetName val="Con Output"/>
      <sheetName val="Income Tax_SEI Birch"/>
      <sheetName val="Graphs"/>
      <sheetName val="Tables"/>
      <sheetName val="Print Info"/>
      <sheetName val="FinPlan Output"/>
      <sheetName val="MenuSheet"/>
      <sheetName val="Journal Entries"/>
      <sheetName val="Rules &amp; Assumptions"/>
      <sheetName val="Allocation %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-Poca"/>
      <sheetName val="OP"/>
      <sheetName val="Wind-Poca"/>
      <sheetName val="Dashboard-Sandy"/>
      <sheetName val="OS"/>
      <sheetName val="Wind-Sandy"/>
      <sheetName val="Dashboard-Senate"/>
      <sheetName val="OSE"/>
      <sheetName val="Wind-Senate"/>
      <sheetName val="Dashboard-Minonk"/>
      <sheetName val="OM"/>
      <sheetName val="Wind-Minonk"/>
      <sheetName val="Land"/>
      <sheetName val="Ppty Tax"/>
      <sheetName val="Opex"/>
      <sheetName val="BOP"/>
      <sheetName val="Insurance"/>
      <sheetName val="Curtailment-Prod"/>
      <sheetName val="Curtailment-Price"/>
      <sheetName val="Portfolio Wind Shapes"/>
      <sheetName val="Wind Shapes-Hedge"/>
      <sheetName val="Turbine COD"/>
      <sheetName val="PA PRICING"/>
      <sheetName val="Price Curve Inputs"/>
      <sheetName val="Cash Equity Inputs"/>
      <sheetName val="0.Summary Short"/>
      <sheetName val="Misc"/>
      <sheetName val="Data Sheets (2)"/>
      <sheetName val="Data Sheets"/>
      <sheetName val="SponsorCo"/>
      <sheetName val="Change Log"/>
      <sheetName val="1.Inputs"/>
      <sheetName val="2. Depreciation"/>
      <sheetName val="3. Pro Forma"/>
      <sheetName val="4.Partnership Allocation"/>
      <sheetName val="5. Capital Accounts"/>
      <sheetName val="6. Sponsor Econ"/>
      <sheetName val="7.Investor Econ"/>
      <sheetName val="HLBV"/>
      <sheetName val="Budget"/>
      <sheetName val="Gamesa"/>
      <sheetName val="Sponsor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"/>
      <sheetName val="CoMr"/>
      <sheetName val="balappto"/>
      <sheetName val="rdosppto"/>
      <sheetName val="NicTe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CoE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"/>
      <sheetName val="EconExpert"/>
      <sheetName val="Prices"/>
      <sheetName val="Variable Turbine Costs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s"/>
      <sheetName val="Acct 368 Transformers"/>
      <sheetName val="Acct 369 Services"/>
      <sheetName val="Acct 370 - Meters"/>
      <sheetName val="Prim_Sec_Lighting"/>
      <sheetName val="Minimum System Req"/>
      <sheetName val="Weighting-SL"/>
      <sheetName val="Lamps"/>
      <sheetName val="DISTCOS"/>
      <sheetName val="DIST OM"/>
      <sheetName val="Ext Allow"/>
      <sheetName val="Allocation Factors data"/>
      <sheetName val="RATESEP"/>
      <sheetName val="FILING EXHIBIT"/>
      <sheetName val="RATESEP - A-1"/>
      <sheetName val="RATESEP - A-2"/>
      <sheetName val="RATESEP - AH-1"/>
      <sheetName val="RATESEP - C-1"/>
      <sheetName val="RATESEP - C-2"/>
      <sheetName val="RATESEP - H-1"/>
      <sheetName val="RATESEP - P-1"/>
      <sheetName val="RATESEP - CP-U (Sec)"/>
      <sheetName val="RATESEP - CP-U (Prim)"/>
      <sheetName val="RATESEP - CP-U Trans"/>
      <sheetName val="RATESEP - CP-U Total"/>
      <sheetName val="RATESEP - RTMP"/>
      <sheetName val="RATESEP - WP-3"/>
      <sheetName val="RATESEP - SL-3"/>
      <sheetName val="RATESEP - SL-5"/>
      <sheetName val="RATESEP - SL-6"/>
      <sheetName val="RATESEP - SL"/>
      <sheetName val="RATESEP - Z-3"/>
      <sheetName val="RATESEP - Z-4"/>
      <sheetName val="RATESEP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Statements"/>
      <sheetName val="EKG Statements"/>
      <sheetName val="EC Statements"/>
      <sheetName val="Purchase Entries"/>
      <sheetName val="FS US$ Normalized (YTD Sep30)"/>
      <sheetName val="CF Work YTD (Excl Open)"/>
      <sheetName val="FS US$ Normalized (Jun29-Sep30)"/>
      <sheetName val="FS US$ Normalized (Jan1-Jun28)"/>
      <sheetName val="Exp Removed for Normal"/>
      <sheetName val="Embanet FS US$"/>
      <sheetName val="Embanet FS Cdn$"/>
      <sheetName val="Inter-co Elim"/>
      <sheetName val="EC FS"/>
      <sheetName val="EC BS worksheet"/>
      <sheetName val="artbalsy.RPT"/>
      <sheetName val="EC PL worksheet"/>
      <sheetName val="EC Cdn TB"/>
      <sheetName val="EC US TB"/>
      <sheetName val="EKG FS"/>
      <sheetName val="EKG BS worksheet"/>
      <sheetName val="EKG PL worksheet"/>
      <sheetName val="EKG TB"/>
      <sheetName val="IC Rev Exp"/>
      <sheetName val="Embanet FS Dec06 Normalized"/>
      <sheetName val="Combined_Statements"/>
      <sheetName val="EKG_Statements"/>
      <sheetName val="EC_Statements"/>
      <sheetName val="Purchase_Entries"/>
      <sheetName val="FS_US$_Normalized_(YTD_Sep30)"/>
      <sheetName val="CF_Work_YTD_(Excl_Open)"/>
      <sheetName val="FS_US$_Normalized_(Jun29-Sep30)"/>
      <sheetName val="FS_US$_Normalized_(Jan1-Jun28)"/>
      <sheetName val="Exp_Removed_for_Normal"/>
      <sheetName val="Embanet_FS_US$"/>
      <sheetName val="Embanet_FS_Cdn$"/>
      <sheetName val="Inter-co_Elim"/>
      <sheetName val="EC_FS"/>
      <sheetName val="EC_BS_worksheet"/>
      <sheetName val="artbalsy_RPT"/>
      <sheetName val="EC_PL_worksheet"/>
      <sheetName val="EC_Cdn_TB"/>
      <sheetName val="EC_US_TB"/>
      <sheetName val="EKG_FS"/>
      <sheetName val="EKG_BS_worksheet"/>
      <sheetName val="EKG_PL_worksheet"/>
      <sheetName val="EKG_TB"/>
      <sheetName val="IC_Rev_Exp"/>
      <sheetName val="Embanet_FS_Dec06_Normalized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Statements"/>
      <sheetName val="EKG Statements"/>
      <sheetName val="EC Statements"/>
      <sheetName val="Purchase Entries"/>
      <sheetName val="FS US$ Normalized (YTD Sep30)"/>
      <sheetName val="CF Work YTD (Excl Open)"/>
      <sheetName val="FS US$ Normalized (Jun29-Sep30)"/>
      <sheetName val="FS US$ Normalized (Jan1-Jun28)"/>
      <sheetName val="Exp Removed for Normal"/>
      <sheetName val="Embanet FS US$"/>
      <sheetName val="Embanet FS Cdn$"/>
      <sheetName val="Inter-co Elim"/>
      <sheetName val="EC FS"/>
      <sheetName val="EC BS worksheet"/>
      <sheetName val="artbalsy.RPT"/>
      <sheetName val="EC PL worksheet"/>
      <sheetName val="EC Cdn TB"/>
      <sheetName val="EC US TB"/>
      <sheetName val="EKG FS"/>
      <sheetName val="EKG BS worksheet"/>
      <sheetName val="EKG PL worksheet"/>
      <sheetName val="EKG TB"/>
      <sheetName val="IC Rev Exp"/>
      <sheetName val="Embanet FS Dec06 Normalized"/>
      <sheetName val="Combined_Statements"/>
      <sheetName val="EKG_Statements"/>
      <sheetName val="EC_Statements"/>
      <sheetName val="Purchase_Entries"/>
      <sheetName val="FS_US$_Normalized_(YTD_Sep30)"/>
      <sheetName val="CF_Work_YTD_(Excl_Open)"/>
      <sheetName val="FS_US$_Normalized_(Jun29-Sep30)"/>
      <sheetName val="FS_US$_Normalized_(Jan1-Jun28)"/>
      <sheetName val="Exp_Removed_for_Normal"/>
      <sheetName val="Embanet_FS_US$"/>
      <sheetName val="Embanet_FS_Cdn$"/>
      <sheetName val="Inter-co_Elim"/>
      <sheetName val="EC_FS"/>
      <sheetName val="EC_BS_worksheet"/>
      <sheetName val="artbalsy_RPT"/>
      <sheetName val="EC_PL_worksheet"/>
      <sheetName val="EC_Cdn_TB"/>
      <sheetName val="EC_US_TB"/>
      <sheetName val="EKG_FS"/>
      <sheetName val="EKG_BS_worksheet"/>
      <sheetName val="EKG_PL_worksheet"/>
      <sheetName val="EKG_TB"/>
      <sheetName val="IC_Rev_Exp"/>
      <sheetName val="Embanet_FS_Dec06_Normaliz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Statements"/>
      <sheetName val="EKG Statements"/>
      <sheetName val="EC Statements"/>
      <sheetName val="Embanet FS US$ Normalized"/>
      <sheetName val="Exp Removed for Normal"/>
      <sheetName val="Embanet FS US$"/>
      <sheetName val="Embanet FS Cdn$"/>
      <sheetName val="Inter-co Elim"/>
      <sheetName val="EC FS"/>
      <sheetName val="EC BS worksheet"/>
      <sheetName val="EC PL worksheet"/>
      <sheetName val="EC Cdn TB Apr07"/>
      <sheetName val="EC Cdn TB May07"/>
      <sheetName val="EC Cdn TB"/>
      <sheetName val="EC US TB Apr07"/>
      <sheetName val="EC US TB May07"/>
      <sheetName val="EKG FS"/>
      <sheetName val="EKG BS worksheet"/>
      <sheetName val="EKG PL worksheet (May 18)"/>
      <sheetName val="EKG PL worksheet (May 31)"/>
      <sheetName val="EKG PL worksheet"/>
      <sheetName val="EKG Apr07 TB"/>
      <sheetName val="EKG May07 TB"/>
      <sheetName val="EKG TB (orig)"/>
      <sheetName val="IC Rev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ashboard Inputs"/>
      <sheetName val="Dashboard"/>
      <sheetName val="Budgets"/>
      <sheetName val="Hedge"/>
      <sheetName val="ProForma"/>
      <sheetName val="AES Invoice-Prelim"/>
      <sheetName val="AES Invoice-Fin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ummary"/>
      <sheetName val="Summary Data"/>
      <sheetName val="DA Forecast"/>
      <sheetName val="DA GEN"/>
      <sheetName val="eMTR"/>
      <sheetName val="RT GEN"/>
      <sheetName val="OpResGenDev"/>
      <sheetName val="EcoMax"/>
      <sheetName val="GenDev"/>
      <sheetName val="RLD"/>
      <sheetName val="UDSBase"/>
      <sheetName val="OpResLostOppCostCredits"/>
      <sheetName val="MWh Reduced"/>
      <sheetName val="PrelimOpResRates"/>
      <sheetName val="PJM OP Rates"/>
      <sheetName val="DA LMP"/>
      <sheetName val="RT LMP"/>
      <sheetName val="Floating Price"/>
      <sheetName val="Floating Price Block"/>
      <sheetName val="PJM LMP"/>
      <sheetName val="MonthToDateBillingReport"/>
      <sheetName val="MonthToDateBillingReport - PJM"/>
      <sheetName val="Monthly Billing Statement"/>
      <sheetName val="Monthly Billing Statement - PJM"/>
      <sheetName val="Est. Deviations"/>
      <sheetName val="Deviation variance"/>
      <sheetName val="% off Base"/>
      <sheetName val="% off RLD"/>
      <sheetName val="NERC Holi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 FS CS"/>
      <sheetName val="Prelim FS"/>
      <sheetName val="Prelim IS vs Plan (CS)"/>
      <sheetName val="Prelim IS vs Plan (by Co)"/>
      <sheetName val="Embanet FS Dec06 Normalized"/>
      <sheetName val="Exp Removed for Normal"/>
      <sheetName val="Embanet FS Dec06"/>
      <sheetName val="Embanet FS  CND Dec06"/>
      <sheetName val="Elimination Entries"/>
      <sheetName val="EC FS Dec2006"/>
      <sheetName val="EKG FS Dec2006"/>
      <sheetName val="EC BS worksheet"/>
      <sheetName val="EC P&amp;L worksheet"/>
      <sheetName val="EC US data"/>
      <sheetName val="EC Cdn data"/>
      <sheetName val="EKG BS worksheet"/>
      <sheetName val="EKG PL worksheet"/>
      <sheetName val="EKG TB"/>
      <sheetName val="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ournal Entries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banet FS Nov06 Normalized"/>
      <sheetName val="Exp Removed for Normal"/>
      <sheetName val="Embanet FS Nov06"/>
      <sheetName val="EOG FS Nov2006"/>
      <sheetName val="EOG BS worksheet"/>
      <sheetName val="EOG P&amp;L worksheet"/>
      <sheetName val="EKG FS Nov2006"/>
      <sheetName val="EKG BS worksheet"/>
      <sheetName val="EKG Quick P&amp;L worksheet"/>
      <sheetName val="EOG C data"/>
      <sheetName val="EOG U data"/>
      <sheetName val="EKG data"/>
      <sheetName val="Embanet_FS_Nov06_Normalized"/>
      <sheetName val="Exp_Removed_for_Normal"/>
      <sheetName val="Embanet_FS_Nov06"/>
      <sheetName val="EOG_FS_Nov2006"/>
      <sheetName val="EOG_BS_worksheet"/>
      <sheetName val="EOG_P&amp;L_worksheet"/>
      <sheetName val="EKG_FS_Nov2006"/>
      <sheetName val="EKG_BS_worksheet"/>
      <sheetName val="EKG_Quick_P&amp;L_worksheet"/>
      <sheetName val="EOG_C_data"/>
      <sheetName val="EOG_U_data"/>
      <sheetName val="EKG_data"/>
      <sheetName val="Attrit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d Farm Parameters"/>
      <sheetName val="1. Wind Farm Civil Work"/>
      <sheetName val="2. WT Switchgear"/>
      <sheetName val="3. Collection System "/>
      <sheetName val="4. Substation"/>
      <sheetName val="5. IC Substation"/>
      <sheetName val="6. Contractor Services"/>
      <sheetName val="7. Owner Cont Services"/>
      <sheetName val="Cost Drivers"/>
      <sheetName val="EconExpert"/>
      <sheetName val="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resupuesto"/>
      <sheetName val="CTA RDOS"/>
      <sheetName val="BALANCE"/>
      <sheetName val="Inversiones"/>
      <sheetName val="Gastos Explotación"/>
      <sheetName val="Gastos Explotación (2)"/>
      <sheetName val="PED"/>
      <sheetName val="OFER"/>
      <sheetName val="FAC"/>
      <sheetName val="Información Consol"/>
      <sheetName val="CASHFLOW"/>
      <sheetName val="Plantilla"/>
      <sheetName val="Am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ModelMap"/>
      <sheetName val="To Do List"/>
      <sheetName val="DD Tracker"/>
      <sheetName val="Model_Change_Log"/>
      <sheetName val="Dashboard"/>
      <sheetName val="Assumptions &gt;&gt;"/>
      <sheetName val="Scnr_Mgr"/>
      <sheetName val="A_AsmpBook"/>
      <sheetName val="A_TimeSeriesAnnual"/>
      <sheetName val="A_TimeSeriesQuarter"/>
      <sheetName val="Regulatory&gt;&gt;"/>
      <sheetName val="PNG-Reg"/>
      <sheetName val="AUI-Reg"/>
      <sheetName val="HGL-Reg"/>
      <sheetName val="Operational&gt;&gt;"/>
      <sheetName val="PNG-Fin"/>
      <sheetName val="AUI-Fin"/>
      <sheetName val="HGL-Fin"/>
      <sheetName val="HGL-CNG-Fin"/>
      <sheetName val="Corporate"/>
      <sheetName val="Debt &gt;&gt;"/>
      <sheetName val="D_Scnr_Mgr"/>
      <sheetName val="D_Schedule"/>
      <sheetName val="Valuation &gt;&gt;"/>
      <sheetName val="V_Val"/>
      <sheetName val="Outputs &gt;&gt;"/>
      <sheetName val="PNG-Reg-Annual"/>
      <sheetName val="AUI-Reg-Annual"/>
      <sheetName val="AUI Analysis"/>
      <sheetName val="HGL-Reg-Annual"/>
      <sheetName val="PNG-Fin-Annual"/>
      <sheetName val="AUI-Fin-Annual"/>
      <sheetName val="HGL-Fin-Annual"/>
      <sheetName val="HGL-CNG-Fin-Annual"/>
      <sheetName val="Corporate-Annual"/>
      <sheetName val="Interest_Deductibility"/>
      <sheetName val="D_Schedule-Annual"/>
      <sheetName val="V_Val-Annual"/>
      <sheetName val="Q2-2019 Inputs (TD)"/>
      <sheetName val="ROE Analysis (TD)"/>
      <sheetName val="Usage (TD)"/>
      <sheetName val="HGL Billed Gross Profit (Axium)"/>
      <sheetName val="FD Shares (Axium)"/>
      <sheetName val="Interest Rate Analysis (BMO)"/>
      <sheetName val="Debt and Repayment Sch (VDR)"/>
      <sheetName val="Vendor Model Comparison"/>
      <sheetName val="Axium Comments"/>
      <sheetName val="Version Comparison"/>
      <sheetName val="XLinkM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d Model License"/>
      <sheetName val="Title"/>
      <sheetName val="1Pager"/>
      <sheetName val="NPV &amp; IRR for the buyer"/>
      <sheetName val="Table 1 Wind Global Inputs"/>
      <sheetName val="Table 1C Wind Annual Inputs"/>
      <sheetName val="Table 3 Construction"/>
      <sheetName val="Market Prices"/>
      <sheetName val="Wind Resource Data"/>
      <sheetName val="Construction Drawdown"/>
      <sheetName val="SpFor"/>
      <sheetName val="Table 1D Data Conversion"/>
      <sheetName val="Copy of Table 2 Base Case"/>
      <sheetName val="Comparison with Base Case"/>
      <sheetName val="Table 13 Depreciation"/>
      <sheetName val="Table 7 Cash Flow -Leveraged"/>
      <sheetName val="Table 4 Operating Costs"/>
      <sheetName val="Table 5 Debt Service"/>
      <sheetName val="Table 6 Revenues"/>
      <sheetName val="Table 8 NPV &amp; IRR -Leveraged"/>
      <sheetName val="Table 7A Cash Flow -Unleveraged"/>
      <sheetName val="Table 8A NPV &amp; IRR -Unleveraged"/>
      <sheetName val="Table 9 Sources - Uses"/>
      <sheetName val="Table 10 Maintenance Reserves"/>
      <sheetName val="Table 11 Financials"/>
      <sheetName val="Table 1Q Quick Project Analysis"/>
      <sheetName val="Table 12 Dollars per MWH"/>
      <sheetName val="Sensitivities"/>
      <sheetName val="EconExpert-WIND Charts"/>
      <sheetName val="1 Page Project Summary"/>
      <sheetName val="Table 2 Summary"/>
      <sheetName val="Partnership Data for Export"/>
      <sheetName val="Stat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s"/>
      <sheetName val="Acct 368 Transformers"/>
      <sheetName val="Acct 370 - Meters"/>
      <sheetName val="Prim_Sec_Lighting"/>
      <sheetName val="Acct 369 Services"/>
      <sheetName val="Lamps"/>
      <sheetName val="Minimum System Req"/>
      <sheetName val="DISTCOS"/>
      <sheetName val="DIST OM"/>
      <sheetName val="DIST CWIP"/>
      <sheetName val="Cust Svcs_Sales"/>
      <sheetName val="Allocation Factors data"/>
      <sheetName val="RATESEP"/>
      <sheetName val="RATESEP (2)"/>
      <sheetName val="FILING EXHIBIT"/>
      <sheetName val="RATESEP - Int Ret"/>
      <sheetName val="RATESEP - A-1"/>
      <sheetName val="RATESEP - AH-1"/>
      <sheetName val="RATESEP - C-1"/>
      <sheetName val="RATESEP - H-1"/>
      <sheetName val="RATESEP - P-1"/>
      <sheetName val="RATESEP - WP-1 D"/>
      <sheetName val="RATESEP - WP-1 T"/>
      <sheetName val="RATESEP - WP-1 T (AES)"/>
      <sheetName val="RATESEP - WP-3"/>
      <sheetName val="RATESEP - Sched A"/>
      <sheetName val="RATESEP - SL"/>
      <sheetName val="RATESEP - Z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U SUM SHEET"/>
      <sheetName val="SUM SHEET (2)"/>
      <sheetName val="Fisumm"/>
      <sheetName val="SUM SHEET"/>
      <sheetName val="MAIN"/>
      <sheetName val="JC IRR"/>
      <sheetName val="CKH IRR"/>
      <sheetName val="CKH IRR 12_31"/>
      <sheetName val="EQ. IRR"/>
      <sheetName val="NEW EQ. IRR"/>
      <sheetName val="IRR Analysis"/>
      <sheetName val="New IRR Analysis"/>
      <sheetName val="New CapEx &amp; Depreciation"/>
      <sheetName val="DIV INC"/>
      <sheetName val="GW Amort"/>
      <sheetName val="Depreciation&amp; CapEx"/>
      <sheetName val="S&amp;U and Cap Table"/>
      <sheetName val="S&amp;U no disc nts"/>
      <sheetName val="PF Cap Sum"/>
      <sheetName val="PF Cap Sum no disc nts"/>
      <sheetName val="LBO Analysis"/>
      <sheetName val="Fee Amort."/>
      <sheetName val="DIV SUM"/>
      <sheetName val="DCF Data"/>
      <sheetName val="LTM"/>
      <sheetName val="CREDIT STATS"/>
      <sheetName val="DCF"/>
      <sheetName val="SUMMARY"/>
      <sheetName val="Developer Notes"/>
      <sheetName val="ACQUISITIONS"/>
      <sheetName val="Pre Acq. Depr."/>
      <sheetName val="ProjComps"/>
      <sheetName val="Toggles"/>
      <sheetName val="Data"/>
      <sheetName val="dPrint"/>
      <sheetName val="DropZone"/>
      <sheetName val="mProcess"/>
      <sheetName val="mdPrint"/>
      <sheetName val="mlError"/>
      <sheetName val="mGlobals"/>
      <sheetName val="mMain"/>
      <sheetName val="mToggles"/>
      <sheetName val="mcFunctions"/>
      <sheetName val="mMisc"/>
      <sheetName val="DCF_5"/>
      <sheetName val="Overview"/>
      <sheetName val="Purchase Accounting"/>
      <sheetName val="EPS Adj."/>
      <sheetName val="Computations"/>
      <sheetName val="Trans. Inputs"/>
      <sheetName val="Co. Inputs"/>
      <sheetName val="Trans. OV"/>
      <sheetName val="Prem."/>
      <sheetName val="Contrib."/>
      <sheetName val="Prem. Sens."/>
      <sheetName val="Consid. Sens."/>
      <sheetName val="Sum. Comparison"/>
      <sheetName val="FX"/>
      <sheetName val="Comp. Stat."/>
      <sheetName val="Relative Trading Mult."/>
      <sheetName val="PrintMacro"/>
      <sheetName val="BreakEvenMacro"/>
      <sheetName val="DataTables"/>
      <sheetName val="Run Series Macro"/>
      <sheetName val="SummaryMacro"/>
      <sheetName val="Fuels and EA Prices Work"/>
      <sheetName val="Title"/>
      <sheetName val="FootballField"/>
      <sheetName val="Benchmarking Analysis"/>
      <sheetName val="Precedent_Valuation"/>
      <sheetName val="Land_Valuation (Simplified)"/>
      <sheetName val="Land_Valuation"/>
      <sheetName val="Residual_Valuation"/>
      <sheetName val="WACC"/>
      <sheetName val="Financial Summary"/>
      <sheetName val="P&amp;L"/>
      <sheetName val="BS"/>
      <sheetName val="CF"/>
      <sheetName val="Questions"/>
      <sheetName val="P&amp;L_Hist"/>
      <sheetName val="P&amp;L_Hist_DivisionNorte"/>
      <sheetName val="P&amp;L_Hist_DivisionSur"/>
      <sheetName val="P&amp;L_Hist_PIMS"/>
      <sheetName val="P&amp;L_Hist_PUMAI"/>
      <sheetName val="P&amp;L_Hist_Dallas"/>
      <sheetName val="P&amp;L_Hist_Juarez"/>
      <sheetName val="P&amp;L_Hist_Chihuahua"/>
      <sheetName val="P&amp;L_Hist_Monterrey"/>
      <sheetName val="P&amp;L_Hist_Frontera"/>
      <sheetName val="P&amp;L_Hist_CN"/>
      <sheetName val="P&amp;L_Hist_Queretaro"/>
      <sheetName val="P&amp;L_Hist_Guenajuato"/>
      <sheetName val="P&amp;L_Hist_Cancun"/>
      <sheetName val="P&amp;L_Hist_PBC"/>
      <sheetName val="P&amp;L_Hist_CS"/>
      <sheetName val="BS_Hist"/>
      <sheetName val="P&amp;L_Proj"/>
      <sheetName val="BS_Proj"/>
      <sheetName val="Costs_Juarez"/>
      <sheetName val="Land_Proj_Summary"/>
      <sheetName val="Land_Proj_Juarez"/>
      <sheetName val="Sale_Sched_Juarez"/>
      <sheetName val="Land_Proj_Chihuahua"/>
      <sheetName val="Sale_Sched_Chihuahua"/>
      <sheetName val="Land_Proj_Monterrey"/>
      <sheetName val="Sale_Sched_Monterrey"/>
      <sheetName val="Land_Proj_Frontera"/>
      <sheetName val="Sale_Sched_Frontera"/>
      <sheetName val="Land_Proj_Queretaro"/>
      <sheetName val="Sale_Sched_Queretaro"/>
      <sheetName val="Land_Proj_Guenajuato"/>
      <sheetName val="Sale_Sched_Guenajuato"/>
      <sheetName val="Land_Proj_Cancun"/>
      <sheetName val="Sale_Sched_Cancun"/>
      <sheetName val="Consolidated 2003"/>
      <sheetName val="Consolidated 2004"/>
      <sheetName val="Consolidated 2005"/>
      <sheetName val="Reclassification 2005"/>
      <sheetName val="Ajustment 2005"/>
      <sheetName val="Projections 2005-2006"/>
      <sheetName val="Projections 2007-2008"/>
      <sheetName val="Land 2004-2008"/>
      <sheetName val="LandBank_Juarez"/>
      <sheetName val="LandBank_Chihuahua"/>
      <sheetName val="LandBank_Monterrey"/>
      <sheetName val="LandBank_Frontera"/>
      <sheetName val="LandBank_Queretaro"/>
      <sheetName val="LandBank_Guanajuato"/>
      <sheetName val="LandBank_Cancun"/>
      <sheetName val="Objects"/>
      <sheetName val="CreditLong"/>
      <sheetName val="Cash_Stock_Mix_Cred_Charts"/>
      <sheetName val="CreditShort"/>
      <sheetName val="CreditOther"/>
      <sheetName val="Contribution"/>
      <sheetName val="Main Output"/>
      <sheetName val="EPS Charts"/>
      <sheetName val="Debit Memo"/>
      <sheetName val="model_v53j"/>
      <sheetName val="Side-by-side"/>
      <sheetName val="Finland"/>
      <sheetName val="Israel"/>
      <sheetName val="Thailand"/>
      <sheetName val="France"/>
      <sheetName val="Taiwan"/>
      <sheetName val="Chile"/>
      <sheetName val="Egypt"/>
      <sheetName val="El Salvador"/>
      <sheetName val="Morocco"/>
      <sheetName val="Nigeria"/>
      <sheetName val="Key"/>
      <sheetName val="Sch C"/>
      <sheetName val="Exchange Rate"/>
      <sheetName val="S&amp;U_SUM_SHEET"/>
      <sheetName val="SUM_SHEET_(2)"/>
      <sheetName val="SUM_SHEET"/>
      <sheetName val="JC_IRR"/>
      <sheetName val="CKH_IRR"/>
      <sheetName val="CKH_IRR_12_31"/>
      <sheetName val="EQ__IRR"/>
      <sheetName val="NEW_EQ__IRR"/>
      <sheetName val="IRR_Analysis"/>
      <sheetName val="New_IRR_Analysis"/>
      <sheetName val="New_CapEx_&amp;_Depreciation"/>
      <sheetName val="DIV_INC"/>
      <sheetName val="GW_Amort"/>
      <sheetName val="Depreciation&amp;_CapEx"/>
      <sheetName val="S&amp;U_and_Cap_Table"/>
      <sheetName val="S&amp;U_no_disc_nts"/>
      <sheetName val="PF_Cap_Sum"/>
      <sheetName val="PF_Cap_Sum_no_disc_nts"/>
      <sheetName val="LBO_Analysis"/>
      <sheetName val="Fee_Amort_"/>
      <sheetName val="DIV_SUM"/>
      <sheetName val="DCF_Data"/>
      <sheetName val="CREDIT_STATS"/>
      <sheetName val="Developer_Notes"/>
      <sheetName val="Pre_Acq__Depr_"/>
      <sheetName val="Purchase_Accounting"/>
      <sheetName val="EPS_Adj_"/>
      <sheetName val="Trans__Inputs"/>
      <sheetName val="Co__Inputs"/>
      <sheetName val="Trans__OV"/>
      <sheetName val="Prem_"/>
      <sheetName val="Contrib_"/>
      <sheetName val="Prem__Sens_"/>
      <sheetName val="Consid__Sens_"/>
      <sheetName val="Sum__Comparison"/>
      <sheetName val="Comp__Stat_"/>
      <sheetName val="Relative_Trading_Mult_"/>
      <sheetName val="Run_Series_Macro"/>
      <sheetName val="Fuels_and_EA_Prices_Work"/>
      <sheetName val="S&amp;U_SUM_SHEET1"/>
      <sheetName val="SUM_SHEET_(2)1"/>
      <sheetName val="SUM_SHEET1"/>
      <sheetName val="JC_IRR1"/>
      <sheetName val="CKH_IRR1"/>
      <sheetName val="CKH_IRR_12_311"/>
      <sheetName val="EQ__IRR1"/>
      <sheetName val="NEW_EQ__IRR1"/>
      <sheetName val="IRR_Analysis1"/>
      <sheetName val="New_IRR_Analysis1"/>
      <sheetName val="New_CapEx_&amp;_Depreciation1"/>
      <sheetName val="DIV_INC1"/>
      <sheetName val="GW_Amort1"/>
      <sheetName val="Depreciation&amp;_CapEx1"/>
      <sheetName val="S&amp;U_and_Cap_Table1"/>
      <sheetName val="S&amp;U_no_disc_nts1"/>
      <sheetName val="PF_Cap_Sum1"/>
      <sheetName val="PF_Cap_Sum_no_disc_nts1"/>
      <sheetName val="LBO_Analysis1"/>
      <sheetName val="Fee_Amort_1"/>
      <sheetName val="DIV_SUM1"/>
      <sheetName val="DCF_Data1"/>
      <sheetName val="CREDIT_STATS1"/>
      <sheetName val="Developer_Notes1"/>
      <sheetName val="Pre_Acq__Depr_1"/>
      <sheetName val="Purchase_Accounting1"/>
      <sheetName val="EPS_Adj_1"/>
      <sheetName val="Trans__Inputs1"/>
      <sheetName val="Co__Inputs1"/>
      <sheetName val="Trans__OV1"/>
      <sheetName val="Prem_1"/>
      <sheetName val="Contrib_1"/>
      <sheetName val="Prem__Sens_1"/>
      <sheetName val="Consid__Sens_1"/>
      <sheetName val="Sum__Comparison1"/>
      <sheetName val="Comp__Stat_1"/>
      <sheetName val="Relative_Trading_Mult_1"/>
      <sheetName val="Run_Series_Macro1"/>
      <sheetName val="Fuels_and_EA_Prices_Work1"/>
      <sheetName val="S&amp;U_SUM_SHEET2"/>
      <sheetName val="SUM_SHEET_(2)2"/>
      <sheetName val="SUM_SHEET2"/>
      <sheetName val="JC_IRR2"/>
      <sheetName val="CKH_IRR2"/>
      <sheetName val="CKH_IRR_12_312"/>
      <sheetName val="EQ__IRR2"/>
      <sheetName val="NEW_EQ__IRR2"/>
      <sheetName val="IRR_Analysis2"/>
      <sheetName val="New_IRR_Analysis2"/>
      <sheetName val="New_CapEx_&amp;_Depreciation2"/>
      <sheetName val="DIV_INC2"/>
      <sheetName val="GW_Amort2"/>
      <sheetName val="Depreciation&amp;_CapEx2"/>
      <sheetName val="S&amp;U_and_Cap_Table2"/>
      <sheetName val="S&amp;U_no_disc_nts2"/>
      <sheetName val="PF_Cap_Sum2"/>
      <sheetName val="PF_Cap_Sum_no_disc_nts2"/>
      <sheetName val="LBO_Analysis2"/>
      <sheetName val="Fee_Amort_2"/>
      <sheetName val="DIV_SUM2"/>
      <sheetName val="DCF_Data2"/>
      <sheetName val="CREDIT_STATS2"/>
      <sheetName val="Developer_Notes2"/>
      <sheetName val="Pre_Acq__Depr_2"/>
      <sheetName val="Purchase_Accounting2"/>
      <sheetName val="EPS_Adj_2"/>
      <sheetName val="Trans__Inputs2"/>
      <sheetName val="Co__Inputs2"/>
      <sheetName val="Trans__OV2"/>
      <sheetName val="Prem_2"/>
      <sheetName val="Contrib_2"/>
      <sheetName val="Prem__Sens_2"/>
      <sheetName val="Consid__Sens_2"/>
      <sheetName val="Sum__Comparison2"/>
      <sheetName val="Comp__Stat_2"/>
      <sheetName val="Relative_Trading_Mult_2"/>
      <sheetName val="Run_Series_Macro2"/>
      <sheetName val="Fuels_and_EA_Prices_Work2"/>
      <sheetName val="S&amp;U_SUM_SHEET3"/>
      <sheetName val="SUM_SHEET_(2)3"/>
      <sheetName val="SUM_SHEET3"/>
      <sheetName val="JC_IRR3"/>
      <sheetName val="CKH_IRR3"/>
      <sheetName val="CKH_IRR_12_313"/>
      <sheetName val="EQ__IRR3"/>
      <sheetName val="NEW_EQ__IRR3"/>
      <sheetName val="IRR_Analysis3"/>
      <sheetName val="New_IRR_Analysis3"/>
      <sheetName val="New_CapEx_&amp;_Depreciation3"/>
      <sheetName val="DIV_INC3"/>
      <sheetName val="GW_Amort3"/>
      <sheetName val="Depreciation&amp;_CapEx3"/>
      <sheetName val="S&amp;U_and_Cap_Table3"/>
      <sheetName val="S&amp;U_no_disc_nts3"/>
      <sheetName val="PF_Cap_Sum3"/>
      <sheetName val="PF_Cap_Sum_no_disc_nts3"/>
      <sheetName val="LBO_Analysis3"/>
      <sheetName val="Fee_Amort_3"/>
      <sheetName val="DIV_SUM3"/>
      <sheetName val="DCF_Data3"/>
      <sheetName val="CREDIT_STATS3"/>
      <sheetName val="Developer_Notes3"/>
      <sheetName val="Pre_Acq__Depr_3"/>
      <sheetName val="Purchase_Accounting3"/>
      <sheetName val="EPS_Adj_3"/>
      <sheetName val="Trans__Inputs3"/>
      <sheetName val="Co__Inputs3"/>
      <sheetName val="Trans__OV3"/>
      <sheetName val="Prem_3"/>
      <sheetName val="Contrib_3"/>
      <sheetName val="Prem__Sens_3"/>
      <sheetName val="Consid__Sens_3"/>
      <sheetName val="Sum__Comparison3"/>
      <sheetName val="Comp__Stat_3"/>
      <sheetName val="Relative_Trading_Mult_3"/>
      <sheetName val="Run_Series_Macro3"/>
      <sheetName val="Fuels_and_EA_Prices_Work3"/>
      <sheetName val="S&amp;U_SUM_SHEET4"/>
      <sheetName val="SUM_SHEET_(2)4"/>
      <sheetName val="SUM_SHEET4"/>
      <sheetName val="JC_IRR4"/>
      <sheetName val="CKH_IRR4"/>
      <sheetName val="CKH_IRR_12_314"/>
      <sheetName val="EQ__IRR4"/>
      <sheetName val="NEW_EQ__IRR4"/>
      <sheetName val="IRR_Analysis4"/>
      <sheetName val="New_IRR_Analysis4"/>
      <sheetName val="New_CapEx_&amp;_Depreciation4"/>
      <sheetName val="DIV_INC4"/>
      <sheetName val="GW_Amort4"/>
      <sheetName val="Depreciation&amp;_CapEx4"/>
      <sheetName val="S&amp;U_and_Cap_Table4"/>
      <sheetName val="S&amp;U_no_disc_nts4"/>
      <sheetName val="PF_Cap_Sum4"/>
      <sheetName val="PF_Cap_Sum_no_disc_nts4"/>
      <sheetName val="LBO_Analysis4"/>
      <sheetName val="Fee_Amort_4"/>
      <sheetName val="DIV_SUM4"/>
      <sheetName val="DCF_Data4"/>
      <sheetName val="CREDIT_STATS4"/>
      <sheetName val="Developer_Notes4"/>
      <sheetName val="Pre_Acq__Depr_4"/>
      <sheetName val="Purchase_Accounting4"/>
      <sheetName val="EPS_Adj_4"/>
      <sheetName val="Trans__Inputs4"/>
      <sheetName val="Co__Inputs4"/>
      <sheetName val="Trans__OV4"/>
      <sheetName val="Prem_4"/>
      <sheetName val="Contrib_4"/>
      <sheetName val="Prem__Sens_4"/>
      <sheetName val="Consid__Sens_4"/>
      <sheetName val="Sum__Comparison4"/>
      <sheetName val="Comp__Stat_4"/>
      <sheetName val="Relative_Trading_Mult_4"/>
      <sheetName val="Run_Series_Macro4"/>
      <sheetName val="Fuels_and_EA_Prices_Work4"/>
      <sheetName val="Sheet2"/>
      <sheetName val="Project Inputs"/>
      <sheetName val="Availability&amp;NCF"/>
      <sheetName val="Price"/>
      <sheetName val="S&amp;U_SUM_SHEET5"/>
      <sheetName val="SUM_SHEET_(2)5"/>
      <sheetName val="SUM_SHEET5"/>
      <sheetName val="JC_IRR5"/>
      <sheetName val="CKH_IRR5"/>
      <sheetName val="CKH_IRR_12_315"/>
      <sheetName val="EQ__IRR5"/>
      <sheetName val="NEW_EQ__IRR5"/>
      <sheetName val="IRR_Analysis5"/>
      <sheetName val="New_IRR_Analysis5"/>
      <sheetName val="New_CapEx_&amp;_Depreciation5"/>
      <sheetName val="DIV_INC5"/>
      <sheetName val="GW_Amort5"/>
      <sheetName val="Depreciation&amp;_CapEx5"/>
      <sheetName val="S&amp;U_and_Cap_Table5"/>
      <sheetName val="S&amp;U_no_disc_nts5"/>
      <sheetName val="PF_Cap_Sum5"/>
      <sheetName val="PF_Cap_Sum_no_disc_nts5"/>
      <sheetName val="LBO_Analysis5"/>
      <sheetName val="Fee_Amort_5"/>
      <sheetName val="DIV_SUM5"/>
      <sheetName val="DCF_Data5"/>
      <sheetName val="CREDIT_STATS5"/>
      <sheetName val="Developer_Notes5"/>
      <sheetName val="Pre_Acq__Depr_5"/>
      <sheetName val="Purchase_Accounting5"/>
      <sheetName val="EPS_Adj_5"/>
      <sheetName val="Trans__Inputs5"/>
      <sheetName val="Co__Inputs5"/>
      <sheetName val="Trans__OV5"/>
      <sheetName val="Prem_5"/>
      <sheetName val="Contrib_5"/>
      <sheetName val="Prem__Sens_5"/>
      <sheetName val="Consid__Sens_5"/>
      <sheetName val="Sum__Comparison5"/>
      <sheetName val="Comp__Stat_5"/>
      <sheetName val="Relative_Trading_Mult_5"/>
      <sheetName val="Run_Series_Macro5"/>
      <sheetName val="Fuels_and_EA_Prices_Work5"/>
      <sheetName val="Benchmarking_Analysis"/>
      <sheetName val="Land_Valuation_(Simplified)"/>
      <sheetName val="Financial_Summary"/>
      <sheetName val="Consolidated_2003"/>
      <sheetName val="Consolidated_2004"/>
      <sheetName val="Consolidated_2005"/>
      <sheetName val="Reclassification_2005"/>
      <sheetName val="Ajustment_2005"/>
      <sheetName val="Projections_2005-2006"/>
      <sheetName val="Projections_2007-2008"/>
      <sheetName val="Land_2004-2008"/>
      <sheetName val="Main_Output"/>
      <sheetName val="EPS_Charts"/>
      <sheetName val="Debit_Memo"/>
      <sheetName val="El_Salvador"/>
      <sheetName val="Sch_C"/>
      <sheetName val="Exchange_Rate"/>
      <sheetName val="S&amp;U_SUM_SHEET6"/>
      <sheetName val="SUM_SHEET_(2)6"/>
      <sheetName val="SUM_SHEET6"/>
      <sheetName val="JC_IRR6"/>
      <sheetName val="CKH_IRR6"/>
      <sheetName val="CKH_IRR_12_316"/>
      <sheetName val="EQ__IRR6"/>
      <sheetName val="NEW_EQ__IRR6"/>
      <sheetName val="IRR_Analysis6"/>
      <sheetName val="New_IRR_Analysis6"/>
      <sheetName val="New_CapEx_&amp;_Depreciation6"/>
      <sheetName val="DIV_INC6"/>
      <sheetName val="GW_Amort6"/>
      <sheetName val="Depreciation&amp;_CapEx6"/>
      <sheetName val="S&amp;U_and_Cap_Table6"/>
      <sheetName val="S&amp;U_no_disc_nts6"/>
      <sheetName val="PF_Cap_Sum6"/>
      <sheetName val="PF_Cap_Sum_no_disc_nts6"/>
      <sheetName val="LBO_Analysis6"/>
      <sheetName val="Fee_Amort_6"/>
      <sheetName val="DIV_SUM6"/>
      <sheetName val="DCF_Data6"/>
      <sheetName val="CREDIT_STATS6"/>
      <sheetName val="Developer_Notes6"/>
      <sheetName val="Pre_Acq__Depr_6"/>
      <sheetName val="Purchase_Accounting6"/>
      <sheetName val="EPS_Adj_6"/>
      <sheetName val="Trans__Inputs6"/>
      <sheetName val="Co__Inputs6"/>
      <sheetName val="Trans__OV6"/>
      <sheetName val="Prem_6"/>
      <sheetName val="Contrib_6"/>
      <sheetName val="Prem__Sens_6"/>
      <sheetName val="Consid__Sens_6"/>
      <sheetName val="Sum__Comparison6"/>
      <sheetName val="Comp__Stat_6"/>
      <sheetName val="Relative_Trading_Mult_6"/>
      <sheetName val="Run_Series_Macro6"/>
      <sheetName val="Fuels_and_EA_Prices_Work6"/>
      <sheetName val="Benchmarking_Analysis1"/>
      <sheetName val="Land_Valuation_(Simplified)1"/>
      <sheetName val="Financial_Summary1"/>
      <sheetName val="Consolidated_20031"/>
      <sheetName val="Consolidated_20041"/>
      <sheetName val="Consolidated_20051"/>
      <sheetName val="Reclassification_20051"/>
      <sheetName val="Ajustment_20051"/>
      <sheetName val="Projections_2005-20061"/>
      <sheetName val="Projections_2007-20081"/>
      <sheetName val="Land_2004-20081"/>
      <sheetName val="Main_Output1"/>
      <sheetName val="EPS_Charts1"/>
      <sheetName val="Debit_Memo1"/>
      <sheetName val="El_Salvador1"/>
      <sheetName val="Sch_C1"/>
      <sheetName val="Exchange_Rat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ModelMap"/>
      <sheetName val="Model_Change_Log"/>
      <sheetName val="Assumptions &gt;&gt;"/>
      <sheetName val="Scnr_Mgr"/>
      <sheetName val="A_AsmpBook"/>
      <sheetName val="A_DCurves"/>
      <sheetName val="Operational&gt;&gt;"/>
      <sheetName val="O_Roll-Up"/>
      <sheetName val="Utilities"/>
      <sheetName val="Hydro"/>
      <sheetName val="Wind"/>
      <sheetName val="Corporate"/>
      <sheetName val="Debt &gt;&gt;"/>
      <sheetName val="D_Scnr_Mgr(Renewable)"/>
      <sheetName val="D_InputSum"/>
      <sheetName val="D_Schedule"/>
      <sheetName val="D_Calcs"/>
      <sheetName val="Valuation &gt;&gt;"/>
      <sheetName val="V_Val"/>
      <sheetName val="XLinkMeta"/>
      <sheetName val="Outputs &gt;&gt;"/>
      <sheetName val="Bridge"/>
      <sheetName val="Sens."/>
      <sheetName val="Cap_Tables"/>
      <sheetName val="DCM_RA"/>
      <sheetName val="External_Link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ataCY"/>
      <sheetName val="Assumptions"/>
      <sheetName val="Cost Walks"/>
      <sheetName val="P&amp;L Change"/>
      <sheetName val="05 vs 06"/>
      <sheetName val="Consolidated"/>
      <sheetName val="100-Mississauga"/>
      <sheetName val="200-Huntington"/>
      <sheetName val="201-Vermont"/>
      <sheetName val="300-Temco"/>
      <sheetName val="400-TemcoMex"/>
      <sheetName val="104-Orillla"/>
      <sheetName val="102-Vissan"/>
      <sheetName val="DataPY"/>
      <sheetName val="DataPY Backup"/>
      <sheetName val="GLCode"/>
      <sheetName val="GLCompany"/>
      <sheetName val="GLPerio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Statements"/>
      <sheetName val="EKG Statements"/>
      <sheetName val="EC Statements"/>
      <sheetName val="Embanet FS US$ Normalized"/>
      <sheetName val="Exp Removed for Normal"/>
      <sheetName val="Embanet FS US$"/>
      <sheetName val="Embanet FS Cdn$"/>
      <sheetName val="Inter-co Elim"/>
      <sheetName val="EC FS"/>
      <sheetName val="EC BS worksheet"/>
      <sheetName val="EC PL worksheet"/>
      <sheetName val="EC Cdn TB"/>
      <sheetName val="EC CN June 20th TB"/>
      <sheetName val="EC Cdn TB May07"/>
      <sheetName val="EC Cdn TB Jun07"/>
      <sheetName val="EC Bank GL"/>
      <sheetName val="EC US TB"/>
      <sheetName val="EC US TB May07"/>
      <sheetName val="EC US TB Jun07"/>
      <sheetName val="EC US Bank GL"/>
      <sheetName val="EC US Deferred Rev"/>
      <sheetName val="EC FA"/>
      <sheetName val="EKG FS"/>
      <sheetName val="EKG BS worksheet"/>
      <sheetName val="EKG PL worksheet"/>
      <sheetName val="EKG TB"/>
      <sheetName val="EKG May07 TB"/>
      <sheetName val="EKG Jun07 TB"/>
      <sheetName val="IC Rev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FP"/>
      <sheetName val="CPD"/>
      <sheetName val="CED"/>
      <sheetName val="Gen"/>
      <sheetName val="LRP CFP"/>
      <sheetName val="LRP CPD"/>
      <sheetName val="LRP CED"/>
      <sheetName val="Coso Detail Summary"/>
      <sheetName val="010"/>
      <sheetName val="RC 211 CFP"/>
      <sheetName val="RC 211 CPD"/>
      <sheetName val="RC 211 CED"/>
      <sheetName val="RC 211"/>
      <sheetName val="RC 216 CFP"/>
      <sheetName val="RC 216 CPD"/>
      <sheetName val="RC 216 CED"/>
      <sheetName val="RC 216"/>
      <sheetName val="RC 219"/>
      <sheetName val="RC 220"/>
      <sheetName val="RC 248"/>
      <sheetName val="RC 2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ales Analysis"/>
      <sheetName val="Top 10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s"/>
      <sheetName val="CTACalcDEmo"/>
      <sheetName val="CTADEMO"/>
      <sheetName val="NewCalc"/>
      <sheetName val="CTAProofDEMO"/>
      <sheetName val="Check"/>
      <sheetName val="rates"/>
      <sheetName val="adhoc"/>
      <sheetName val="Sheet5"/>
      <sheetName val="Sheet4"/>
      <sheetName val="HC"/>
      <sheetName val="Cover"/>
      <sheetName val="ISmain"/>
      <sheetName val="BS"/>
      <sheetName val="BS2015"/>
      <sheetName val="BS2016"/>
      <sheetName val="Equity"/>
      <sheetName val="RetEarnCheck"/>
      <sheetName val="Movement"/>
      <sheetName val="Value"/>
      <sheetName val="apucpb"/>
      <sheetName val="ReloadRates"/>
      <sheetName val="APUCDEMO"/>
      <sheetName val="ch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ID"/>
      <sheetName val="Key Assumptions"/>
      <sheetName val="Sensitivity Analysis"/>
      <sheetName val="Pro Forma FS"/>
      <sheetName val="Project Returns"/>
      <sheetName val="IS_Revenues"/>
      <sheetName val="IS_OMA"/>
      <sheetName val="IS_Amortization"/>
      <sheetName val="IS_Interest Inc"/>
      <sheetName val="IS_Taxes"/>
      <sheetName val="Hydrology Reserve"/>
      <sheetName val="BS_PPE"/>
      <sheetName val="BS_LTD"/>
      <sheetName val="BS_SE"/>
      <sheetName val="BS_CA CL"/>
      <sheetName val="Substantively Enacted R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glptls1.RPT"/>
      <sheetName val="glptls1.RPT (2)"/>
      <sheetName val="glptls1.RPT (3)"/>
      <sheetName val="glptls1_RPT"/>
      <sheetName val="glptls1_RPT_(2)"/>
      <sheetName val="glptls1_RPT_(3)"/>
      <sheetName val="EOG U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Customers - Active"/>
      <sheetName val="Map"/>
    </sheetNames>
    <sheetDataSet>
      <sheetData sheetId="0"/>
      <sheetData sheetId="1"/>
      <sheetData sheetId="2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O-No Tocar"/>
      <sheetName val="BCEmp"/>
      <sheetName val="TablaConver"/>
      <sheetName val="BaseDatos"/>
      <sheetName val="PGC4Di"/>
      <sheetName val="CPR"/>
      <sheetName val="DatosPres"/>
      <sheetName val="FIBV"/>
      <sheetName val="GrafFact"/>
      <sheetName val="GrafBAI"/>
      <sheetName val="GrafBDI"/>
      <sheetName val="Proceso"/>
      <sheetName val="Check"/>
      <sheetName val="TEmp"/>
      <sheetName val="TI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xportMetadata"/>
      <sheetName val="Scenario Inputs"/>
      <sheetName val="Summaries"/>
      <sheetName val="Sensitivity Table"/>
      <sheetName val="Compare"/>
      <sheetName val="2015 Fcst Inc Stmt &amp; CF"/>
      <sheetName val="2016 Bud Vol &amp; Rev"/>
      <sheetName val="2016 Bud Electric Margin"/>
      <sheetName val="CF Proj Detail"/>
      <sheetName val="2016 UPPCO Inc Stmt"/>
      <sheetName val="2016 UPPCO CF"/>
      <sheetName val="SSR Cash Flows"/>
      <sheetName val="2016 UPPHC Inc Stmt &amp; CF"/>
      <sheetName val="2015 Bud Electric Sales"/>
      <sheetName val="2016 Int &amp; Debt Amort"/>
      <sheetName val="UPPCO Transition"/>
      <sheetName val="IBS (Adj)"/>
      <sheetName val="WPS (Adj)"/>
      <sheetName val="Debt"/>
      <sheetName val="2015 Capex"/>
      <sheetName val="2016 Capex"/>
      <sheetName val="Drop Downs"/>
      <sheetName val="Budget 2016 UPPCO UPPHC V10 S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"/>
      <sheetName val="Parameters"/>
      <sheetName val="IncStmnt"/>
      <sheetName val="CoDeptGroup"/>
      <sheetName val="BalSheet"/>
      <sheetName val="ISDataCurr"/>
      <sheetName val="BSData2006"/>
      <sheetName val="ISDataPrior"/>
      <sheetName val="BSData2005"/>
      <sheetName val="GLFinCat"/>
      <sheetName val="GLRepCode"/>
      <sheetName val="GLDeptGroup"/>
      <sheetName val="GLDept"/>
      <sheetName val="GLCurrency"/>
      <sheetName val="GLPeriods"/>
      <sheetName val="GLCompany"/>
      <sheetName val="Summary"/>
      <sheetName val="SummaryFinCat"/>
      <sheetName val="Rec"/>
      <sheetName val="Data2005"/>
      <sheetName val="Data2006"/>
      <sheetName val="ISData2006"/>
      <sheetName val="ISData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ashboard Inputs"/>
      <sheetName val="Dashboard"/>
      <sheetName val="Budgets"/>
      <sheetName val="Hedge"/>
      <sheetName val="ProForma"/>
      <sheetName val="AES Invoice-Prelim"/>
      <sheetName val="AES Invoice-Fin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Variance Report"/>
      <sheetName val="Summary"/>
      <sheetName val="Summary Data"/>
      <sheetName val="MonthToDateBillingReport - PJM"/>
      <sheetName val="Monthly Billing Statement - PJM"/>
      <sheetName val="DA Forecast"/>
      <sheetName val="DA GEN"/>
      <sheetName val="eMTR"/>
      <sheetName val="RT GEN"/>
      <sheetName val="OpResGenDev"/>
      <sheetName val="EcoMax"/>
      <sheetName val="GenDev"/>
      <sheetName val="RLD"/>
      <sheetName val="UDSBase"/>
      <sheetName val="OpResLostOppCostCredits"/>
      <sheetName val="MWh Reduced"/>
      <sheetName val="PrelimOpResRates"/>
      <sheetName val="PJM OP Rates"/>
      <sheetName val="DA LMP"/>
      <sheetName val="RT LMP"/>
      <sheetName val="Floating Price"/>
      <sheetName val="LMP Blocks"/>
      <sheetName val="PJM LMP"/>
      <sheetName val="Est. Deviations"/>
      <sheetName val="Deviation variance"/>
      <sheetName val="% off Base"/>
      <sheetName val="% off RLD"/>
      <sheetName val="NERC Holidays"/>
      <sheetName val="ComEd_Str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"/>
      <sheetName val="Review"/>
      <sheetName val="Shady Oaks TB"/>
      <sheetName val="1 Bank"/>
      <sheetName val="2 AR"/>
      <sheetName val="3 Other AR"/>
      <sheetName val="ERS File August (2)"/>
      <sheetName val="4 Accrued Receivables"/>
      <sheetName val="SO-ERS June"/>
      <sheetName val="SO ERS July"/>
      <sheetName val="ERS October"/>
      <sheetName val="AES Invoice-Prelim"/>
      <sheetName val="ERS September"/>
      <sheetName val="5 Prepaids Ins"/>
      <sheetName val="6 Prepaids License"/>
      <sheetName val="6 Long-term Loan"/>
      <sheetName val="7 AP"/>
      <sheetName val="8 Accrued Liabilities"/>
      <sheetName val="9 ARO"/>
      <sheetName val="10 FA"/>
      <sheetName val="11 CWIP"/>
      <sheetName val="AR-SL Rec"/>
      <sheetName val="13 REC Inventory"/>
      <sheetName val="Landowners accrual 15"/>
      <sheetName val="REC rev"/>
      <sheetName val="ERS 04 2015"/>
      <sheetName val="ERS March 2015"/>
      <sheetName val="Availability "/>
      <sheetName val="Availability Calculations"/>
      <sheetName val="Invoice "/>
      <sheetName val="Final week's revenue"/>
      <sheetName val="ERS Feb 15"/>
      <sheetName val="Lost opportunity credit"/>
      <sheetName val="ERS-Dec"/>
      <sheetName val="ERS -Jan"/>
      <sheetName val="Basis Diff"/>
      <sheetName val="ERS Jan 15"/>
      <sheetName val="ERS Dec14"/>
      <sheetName val="ERS Nov14"/>
      <sheetName val="ERS Oct"/>
      <sheetName val="ERS Sep"/>
      <sheetName val="ERS Aug"/>
      <sheetName val="ERS July"/>
      <sheetName val="ERS June"/>
      <sheetName val="ERS May"/>
      <sheetName val="ERS Apr"/>
      <sheetName val="ERS Mar"/>
      <sheetName val="ERS Feb"/>
      <sheetName val="Shady Oaks BOR and LOC"/>
      <sheetName val="Shady Oaks"/>
      <sheetName val="ERS File Aug"/>
      <sheetName val="AP"/>
      <sheetName val="ERS file October"/>
      <sheetName val="ERS Nov"/>
      <sheetName val="SO- Insurance"/>
      <sheetName val="JE"/>
      <sheetName val="2014 WTG availa. clearup"/>
      <sheetName val="OPS Accruals"/>
      <sheetName val="Property taxes"/>
      <sheetName val="Audit Accruals"/>
      <sheetName val="SMA Accruals"/>
      <sheetName val="Tax Schedule"/>
      <sheetName val="Business model"/>
      <sheetName val="SO - License  Fees"/>
      <sheetName val="SO LOP Backup File (1)"/>
      <sheetName val="Landowners payment 2014"/>
      <sheetName val="Landowners payment "/>
      <sheetName val="OPS"/>
      <sheetName val="Landowners payment (2)"/>
      <sheetName val="FA variance"/>
      <sheetName val="Accrued Interest"/>
      <sheetName val="APCo Debentures 2013-end of mth"/>
      <sheetName val="APCo Debentures 2013"/>
      <sheetName val="ARO-calculation"/>
      <sheetName val="Insurance Accrual Dec"/>
      <sheetName val="LegalAudit Accrual"/>
      <sheetName val="Smartlist-Landowners"/>
      <sheetName val="Insurance Jul13-Aug14"/>
      <sheetName val="Landowners pmt May14"/>
      <sheetName val="Workers Comp backup"/>
      <sheetName val="July Accrued Liabilites"/>
      <sheetName val="Goldwind AR"/>
      <sheetName val="Gen Property Ins Dec15-Nov16"/>
      <sheetName val="Property Insurance Dec-Nov15"/>
      <sheetName val="Sheet2"/>
      <sheetName val="Landowners 2015"/>
      <sheetName val="Additional accrue June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P"/>
      <sheetName val="CED"/>
      <sheetName val="CPD"/>
      <sheetName val="Coso Detail Summary"/>
      <sheetName val="010"/>
      <sheetName val="RC 10 CFP"/>
      <sheetName val="RC 10 CPD"/>
      <sheetName val="RC 10 CED"/>
      <sheetName val="EXPLANATIONS 010"/>
      <sheetName val="RC 211"/>
      <sheetName val="RC 211 CFP"/>
      <sheetName val="RC 211 CPD"/>
      <sheetName val="RC 211 CED"/>
      <sheetName val="STAFF 211"/>
      <sheetName val="EXPLANATIONS 211"/>
      <sheetName val="RC 216"/>
      <sheetName val="RC 216 CFP"/>
      <sheetName val="RC 216 CPD"/>
      <sheetName val="RC 216 CED"/>
      <sheetName val="STAFF 216"/>
      <sheetName val="EXPLANATIONS 216 "/>
      <sheetName val="RC 220"/>
      <sheetName val="RC 220 CFP"/>
      <sheetName val="RC 220 CPD"/>
      <sheetName val="RC 220 CED"/>
      <sheetName val="STAFF220"/>
      <sheetName val="EXPLANATIONS 220"/>
      <sheetName val="RC 249"/>
      <sheetName val="RC 249 CFP"/>
      <sheetName val="RC 249 CPD"/>
      <sheetName val="RC 249 CED"/>
      <sheetName val="STAFF249"/>
      <sheetName val="EXPLANATIONS 249"/>
      <sheetName val="WORKOVERS"/>
      <sheetName val="ECONOMICS"/>
      <sheetName val="NOTES"/>
      <sheetName val="2008 COSO Expense Budget V4 wit"/>
      <sheetName val="S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Regression"/>
      <sheetName val="FV Calc - JPM data"/>
      <sheetName val="Price Regression"/>
      <sheetName val="SR Hub Jun29-12"/>
      <sheetName val="SR Hypo at Node Jun29-12"/>
      <sheetName val="Hedge Volume Summary"/>
      <sheetName val="Jun29-12 Pivot"/>
      <sheetName val="Jun29-12"/>
      <sheetName val="SR Hub May31-12"/>
      <sheetName val="SR Hypo at Node May31-12"/>
      <sheetName val="May31-12 Pivot"/>
      <sheetName val="May31-12"/>
      <sheetName val="SR Hub Mar30-12"/>
      <sheetName val="SR Hypo at Node Mar30-12"/>
      <sheetName val="Mar30-12 Pivot"/>
      <sheetName val="Mar30-12"/>
      <sheetName val="Interest Rates"/>
      <sheetName val="FV_Regression"/>
      <sheetName val="FV_Calc_-_JPM_data"/>
      <sheetName val="Price_Regression"/>
      <sheetName val="SR_Hub_Jun29-12"/>
      <sheetName val="SR_Hypo_at_Node_Jun29-12"/>
      <sheetName val="Hedge_Volume_Summary"/>
      <sheetName val="Jun29-12_Pivot"/>
      <sheetName val="SR_Hub_May31-12"/>
      <sheetName val="SR_Hypo_at_Node_May31-12"/>
      <sheetName val="May31-12_Pivot"/>
      <sheetName val="SR_Hub_Mar30-12"/>
      <sheetName val="SR_Hypo_at_Node_Mar30-12"/>
      <sheetName val="Mar30-12_Pivot"/>
      <sheetName val="Interest_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rivers"/>
      <sheetName val="EconExpert"/>
      <sheetName val="Prices"/>
      <sheetName val="password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"/>
      <sheetName val="Parameters"/>
      <sheetName val="RFCust"/>
      <sheetName val="TransGroup"/>
      <sheetName val="Trans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Statements"/>
      <sheetName val="EKG Statements"/>
      <sheetName val="EC Statements"/>
      <sheetName val="Purchase Entries"/>
      <sheetName val="FS US$ Normalized (YTD Sep30)"/>
      <sheetName val="CF Work YTD (Excl Open)"/>
      <sheetName val="FS US$ Normalized (Jun29-Sep30)"/>
      <sheetName val="FS US$ Normalized (Jan1-Jun28)"/>
      <sheetName val="CF Work 3 mths (Excl Open)"/>
      <sheetName val="CF Work 3 mths (Incl Open)"/>
      <sheetName val="Exp Removed for Normal"/>
      <sheetName val="Embanet FS US$"/>
      <sheetName val="Embanet FS Cdn$"/>
      <sheetName val="Inter-co Elim"/>
      <sheetName val="EC FS"/>
      <sheetName val="EC BS worksheet"/>
      <sheetName val="artbalsy.RPT"/>
      <sheetName val="EC PL worksheet"/>
      <sheetName val="EC Cdn TB"/>
      <sheetName val="EC US TB"/>
      <sheetName val="EKG FS"/>
      <sheetName val="EKG BS worksheet"/>
      <sheetName val="EKG PL worksheet"/>
      <sheetName val="EKG TB"/>
      <sheetName val="IC Rev Exp"/>
      <sheetName val="Embanet FS Dec06 Normaliz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 Trial Balance"/>
      <sheetName val="Macro1"/>
    </sheetNames>
    <sheetDataSet>
      <sheetData sheetId="0"/>
      <sheetData sheetId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"/>
      <sheetName val="Summary"/>
      <sheetName val="Results"/>
      <sheetName val="Cash Flow"/>
      <sheetName val="Project Budget"/>
      <sheetName val="Debt Size"/>
      <sheetName val="Royalties"/>
      <sheetName val="Depreciation"/>
      <sheetName val="LOC Fees"/>
      <sheetName val="Property Tax"/>
      <sheetName val="12x24"/>
      <sheetName val="Energy Sales"/>
      <sheetName val="Venty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P"/>
      <sheetName val="PJM Billing Month to dte"/>
      <sheetName val="INPUT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Blank Dashboard1-Power Price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d Model License"/>
      <sheetName val="Title"/>
      <sheetName val="Table 1Q Quick Project Analysis"/>
      <sheetName val="Table 1 Wind Global Inputs"/>
      <sheetName val="SpFor"/>
      <sheetName val="NPV &amp; IRR for the buyer"/>
      <sheetName val="Table 1C Wind Annual Inputs"/>
      <sheetName val="Market Prices"/>
      <sheetName val="Wind Resource Data"/>
      <sheetName val="Construction Drawdown"/>
      <sheetName val="Property Tax"/>
      <sheetName val="Table 1D Data Conversion"/>
      <sheetName val="Table 1P Partner Returns"/>
      <sheetName val="1 Page Project Summary"/>
      <sheetName val="Table 2 Summary"/>
      <sheetName val="Copy of Table 2 Base Case"/>
      <sheetName val="Comparison with Base Case"/>
      <sheetName val="Table 3 Construction"/>
      <sheetName val="Table 4 Operating Costs"/>
      <sheetName val="Table 5 Debt Service"/>
      <sheetName val="Table 6 Revenues"/>
      <sheetName val="Table 7 Cash Flow -Leveraged"/>
      <sheetName val="Table 7A Cash Flow -Unleveraged"/>
      <sheetName val="Table 8 NPV &amp; IRR -Leveraged"/>
      <sheetName val="Table 8A NPV &amp; IRR -Unleveraged"/>
      <sheetName val="Table 9 Sources - Uses"/>
      <sheetName val="Table 10 Maintenance Reserves"/>
      <sheetName val="Table 11 Financials"/>
      <sheetName val="Table 11P Partnership Financial"/>
      <sheetName val="Table 12 Dollars per MWH"/>
      <sheetName val="Table 13 Depreciation"/>
      <sheetName val="Sensitivities"/>
      <sheetName val="Graphs Sensitivity 1"/>
      <sheetName val="Graphs Sensitivity 2"/>
      <sheetName val="Graphs Sensitivity 3"/>
      <sheetName val="Graphs Sensitivity 4"/>
      <sheetName val="Graphs Tornado 5"/>
      <sheetName val="Stat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ummary (1)"/>
      <sheetName val="IRR (2)"/>
      <sheetName val="Contracts"/>
      <sheetName val="Database (C)"/>
      <sheetName val="HESOP Contract (3)"/>
      <sheetName val="CAC (4)"/>
      <sheetName val="WACC (5)"/>
      <sheetName val="WARA (6)"/>
      <sheetName val="BS (7)"/>
      <sheetName val="IS (7)"/>
      <sheetName val="Projections (8)"/>
      <sheetName val="Working Capital (9) "/>
      <sheetName val="Software Cost (US)"/>
      <sheetName val="Time Estimate (US)"/>
      <sheetName val="License (US)"/>
      <sheetName val="BS (US)"/>
      <sheetName val="Comps (10)"/>
      <sheetName val="Support Sch ----&gt;"/>
      <sheetName val="Client_Pro Forma FS"/>
      <sheetName val="Unused&gt;&gt;"/>
      <sheetName val="Dealer Relationships (3)"/>
      <sheetName val="Non-Compete (4)"/>
      <sheetName val="Brand (5)"/>
      <sheetName val="Ass WF (6)"/>
      <sheetName val="GT_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 - summary returns page"/>
      <sheetName val="P&amp;L"/>
      <sheetName val="BS"/>
      <sheetName val="Cash Flow"/>
      <sheetName val="Debt Pay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0FEA-E5D6-4931-81A6-B44731549D9B}">
  <dimension ref="A4:D12"/>
  <sheetViews>
    <sheetView tabSelected="1" workbookViewId="0">
      <selection activeCell="D9" sqref="D9"/>
    </sheetView>
  </sheetViews>
  <sheetFormatPr defaultRowHeight="14.45"/>
  <cols>
    <col min="1" max="1" width="21.140625" bestFit="1" customWidth="1"/>
    <col min="2" max="2" width="25.85546875" customWidth="1"/>
  </cols>
  <sheetData>
    <row r="4" spans="1:4">
      <c r="A4" s="184" t="s">
        <v>0</v>
      </c>
      <c r="B4" s="180">
        <f>'Incoming Project Costs'!C42</f>
        <v>75840937.96295248</v>
      </c>
    </row>
    <row r="6" spans="1:4">
      <c r="A6" s="184" t="s">
        <v>1</v>
      </c>
    </row>
    <row r="7" spans="1:4">
      <c r="A7" t="s">
        <v>2</v>
      </c>
      <c r="B7" s="180">
        <f>'Allocation Summary'!N29</f>
        <v>33056813.213264044</v>
      </c>
    </row>
    <row r="8" spans="1:4">
      <c r="A8" t="s">
        <v>3</v>
      </c>
      <c r="B8" s="180">
        <f>'Incoming Project Costs'!D42+'Incoming Project Costs'!G42</f>
        <v>33896863.058188587</v>
      </c>
    </row>
    <row r="9" spans="1:4">
      <c r="A9" t="s">
        <v>4</v>
      </c>
      <c r="B9" s="180">
        <f>SUM(B7:B8)</f>
        <v>66953676.271452636</v>
      </c>
      <c r="D9" s="216"/>
    </row>
    <row r="12" spans="1:4">
      <c r="A12" s="215" t="s">
        <v>5</v>
      </c>
      <c r="B12" s="180">
        <f>B9-B4</f>
        <v>-8887261.6914998442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B9A66-B5C2-4A1C-ABF6-1E4E38060F85}">
  <dimension ref="A1:Q73"/>
  <sheetViews>
    <sheetView topLeftCell="A16" zoomScaleNormal="100" workbookViewId="0">
      <selection activeCell="B9" sqref="B9"/>
    </sheetView>
  </sheetViews>
  <sheetFormatPr defaultRowHeight="14.45"/>
  <cols>
    <col min="1" max="1" width="35.5703125" style="2" customWidth="1"/>
    <col min="2" max="2" width="14.7109375" style="2" customWidth="1"/>
    <col min="3" max="3" width="10.7109375" style="2" customWidth="1"/>
    <col min="4" max="4" width="14.7109375" style="2" customWidth="1"/>
    <col min="5" max="5" width="10.7109375" style="2" customWidth="1"/>
    <col min="6" max="6" width="14.7109375" style="2" customWidth="1"/>
    <col min="7" max="7" width="10.7109375" style="2" customWidth="1"/>
    <col min="8" max="8" width="14.7109375" style="2" customWidth="1"/>
    <col min="9" max="9" width="10.7109375" style="2" customWidth="1"/>
    <col min="10" max="222" width="8.7109375" style="2"/>
    <col min="223" max="224" width="17.28515625" style="2" bestFit="1" customWidth="1"/>
    <col min="225" max="225" width="16.7109375" style="2" customWidth="1"/>
    <col min="226" max="226" width="15.5703125" style="2" customWidth="1"/>
    <col min="227" max="227" width="12.28515625" style="2" bestFit="1" customWidth="1"/>
    <col min="228" max="228" width="13.7109375" style="2" bestFit="1" customWidth="1"/>
    <col min="229" max="229" width="13.140625" style="2" bestFit="1" customWidth="1"/>
    <col min="230" max="230" width="17.5703125" style="2" bestFit="1" customWidth="1"/>
    <col min="231" max="231" width="23.28515625" style="2" bestFit="1" customWidth="1"/>
    <col min="232" max="232" width="15.28515625" style="2" bestFit="1" customWidth="1"/>
    <col min="233" max="233" width="20.85546875" style="2" bestFit="1" customWidth="1"/>
    <col min="234" max="234" width="18.140625" style="2" bestFit="1" customWidth="1"/>
    <col min="235" max="235" width="20.5703125" style="2" bestFit="1" customWidth="1"/>
    <col min="236" max="236" width="18.7109375" style="2" bestFit="1" customWidth="1"/>
    <col min="237" max="237" width="11.85546875" style="2" bestFit="1" customWidth="1"/>
    <col min="238" max="238" width="13.140625" style="2" bestFit="1" customWidth="1"/>
    <col min="239" max="239" width="11.28515625" style="2" bestFit="1" customWidth="1"/>
    <col min="240" max="478" width="8.7109375" style="2"/>
    <col min="479" max="480" width="17.28515625" style="2" bestFit="1" customWidth="1"/>
    <col min="481" max="481" width="16.7109375" style="2" customWidth="1"/>
    <col min="482" max="482" width="15.5703125" style="2" customWidth="1"/>
    <col min="483" max="483" width="12.28515625" style="2" bestFit="1" customWidth="1"/>
    <col min="484" max="484" width="13.7109375" style="2" bestFit="1" customWidth="1"/>
    <col min="485" max="485" width="13.140625" style="2" bestFit="1" customWidth="1"/>
    <col min="486" max="486" width="17.5703125" style="2" bestFit="1" customWidth="1"/>
    <col min="487" max="487" width="23.28515625" style="2" bestFit="1" customWidth="1"/>
    <col min="488" max="488" width="15.28515625" style="2" bestFit="1" customWidth="1"/>
    <col min="489" max="489" width="20.85546875" style="2" bestFit="1" customWidth="1"/>
    <col min="490" max="490" width="18.140625" style="2" bestFit="1" customWidth="1"/>
    <col min="491" max="491" width="20.5703125" style="2" bestFit="1" customWidth="1"/>
    <col min="492" max="492" width="18.7109375" style="2" bestFit="1" customWidth="1"/>
    <col min="493" max="493" width="11.85546875" style="2" bestFit="1" customWidth="1"/>
    <col min="494" max="494" width="13.140625" style="2" bestFit="1" customWidth="1"/>
    <col min="495" max="495" width="11.28515625" style="2" bestFit="1" customWidth="1"/>
    <col min="496" max="734" width="8.7109375" style="2"/>
    <col min="735" max="736" width="17.28515625" style="2" bestFit="1" customWidth="1"/>
    <col min="737" max="737" width="16.7109375" style="2" customWidth="1"/>
    <col min="738" max="738" width="15.5703125" style="2" customWidth="1"/>
    <col min="739" max="739" width="12.28515625" style="2" bestFit="1" customWidth="1"/>
    <col min="740" max="740" width="13.7109375" style="2" bestFit="1" customWidth="1"/>
    <col min="741" max="741" width="13.140625" style="2" bestFit="1" customWidth="1"/>
    <col min="742" max="742" width="17.5703125" style="2" bestFit="1" customWidth="1"/>
    <col min="743" max="743" width="23.28515625" style="2" bestFit="1" customWidth="1"/>
    <col min="744" max="744" width="15.28515625" style="2" bestFit="1" customWidth="1"/>
    <col min="745" max="745" width="20.85546875" style="2" bestFit="1" customWidth="1"/>
    <col min="746" max="746" width="18.140625" style="2" bestFit="1" customWidth="1"/>
    <col min="747" max="747" width="20.5703125" style="2" bestFit="1" customWidth="1"/>
    <col min="748" max="748" width="18.7109375" style="2" bestFit="1" customWidth="1"/>
    <col min="749" max="749" width="11.85546875" style="2" bestFit="1" customWidth="1"/>
    <col min="750" max="750" width="13.140625" style="2" bestFit="1" customWidth="1"/>
    <col min="751" max="751" width="11.28515625" style="2" bestFit="1" customWidth="1"/>
    <col min="752" max="990" width="8.7109375" style="2"/>
    <col min="991" max="992" width="17.28515625" style="2" bestFit="1" customWidth="1"/>
    <col min="993" max="993" width="16.7109375" style="2" customWidth="1"/>
    <col min="994" max="994" width="15.5703125" style="2" customWidth="1"/>
    <col min="995" max="995" width="12.28515625" style="2" bestFit="1" customWidth="1"/>
    <col min="996" max="996" width="13.7109375" style="2" bestFit="1" customWidth="1"/>
    <col min="997" max="997" width="13.140625" style="2" bestFit="1" customWidth="1"/>
    <col min="998" max="998" width="17.5703125" style="2" bestFit="1" customWidth="1"/>
    <col min="999" max="999" width="23.28515625" style="2" bestFit="1" customWidth="1"/>
    <col min="1000" max="1000" width="15.28515625" style="2" bestFit="1" customWidth="1"/>
    <col min="1001" max="1001" width="20.85546875" style="2" bestFit="1" customWidth="1"/>
    <col min="1002" max="1002" width="18.140625" style="2" bestFit="1" customWidth="1"/>
    <col min="1003" max="1003" width="20.5703125" style="2" bestFit="1" customWidth="1"/>
    <col min="1004" max="1004" width="18.7109375" style="2" bestFit="1" customWidth="1"/>
    <col min="1005" max="1005" width="11.85546875" style="2" bestFit="1" customWidth="1"/>
    <col min="1006" max="1006" width="13.140625" style="2" bestFit="1" customWidth="1"/>
    <col min="1007" max="1007" width="11.28515625" style="2" bestFit="1" customWidth="1"/>
    <col min="1008" max="1246" width="8.7109375" style="2"/>
    <col min="1247" max="1248" width="17.28515625" style="2" bestFit="1" customWidth="1"/>
    <col min="1249" max="1249" width="16.7109375" style="2" customWidth="1"/>
    <col min="1250" max="1250" width="15.5703125" style="2" customWidth="1"/>
    <col min="1251" max="1251" width="12.28515625" style="2" bestFit="1" customWidth="1"/>
    <col min="1252" max="1252" width="13.7109375" style="2" bestFit="1" customWidth="1"/>
    <col min="1253" max="1253" width="13.140625" style="2" bestFit="1" customWidth="1"/>
    <col min="1254" max="1254" width="17.5703125" style="2" bestFit="1" customWidth="1"/>
    <col min="1255" max="1255" width="23.28515625" style="2" bestFit="1" customWidth="1"/>
    <col min="1256" max="1256" width="15.28515625" style="2" bestFit="1" customWidth="1"/>
    <col min="1257" max="1257" width="20.85546875" style="2" bestFit="1" customWidth="1"/>
    <col min="1258" max="1258" width="18.140625" style="2" bestFit="1" customWidth="1"/>
    <col min="1259" max="1259" width="20.5703125" style="2" bestFit="1" customWidth="1"/>
    <col min="1260" max="1260" width="18.7109375" style="2" bestFit="1" customWidth="1"/>
    <col min="1261" max="1261" width="11.85546875" style="2" bestFit="1" customWidth="1"/>
    <col min="1262" max="1262" width="13.140625" style="2" bestFit="1" customWidth="1"/>
    <col min="1263" max="1263" width="11.28515625" style="2" bestFit="1" customWidth="1"/>
    <col min="1264" max="1502" width="8.7109375" style="2"/>
    <col min="1503" max="1504" width="17.28515625" style="2" bestFit="1" customWidth="1"/>
    <col min="1505" max="1505" width="16.7109375" style="2" customWidth="1"/>
    <col min="1506" max="1506" width="15.5703125" style="2" customWidth="1"/>
    <col min="1507" max="1507" width="12.28515625" style="2" bestFit="1" customWidth="1"/>
    <col min="1508" max="1508" width="13.7109375" style="2" bestFit="1" customWidth="1"/>
    <col min="1509" max="1509" width="13.140625" style="2" bestFit="1" customWidth="1"/>
    <col min="1510" max="1510" width="17.5703125" style="2" bestFit="1" customWidth="1"/>
    <col min="1511" max="1511" width="23.28515625" style="2" bestFit="1" customWidth="1"/>
    <col min="1512" max="1512" width="15.28515625" style="2" bestFit="1" customWidth="1"/>
    <col min="1513" max="1513" width="20.85546875" style="2" bestFit="1" customWidth="1"/>
    <col min="1514" max="1514" width="18.140625" style="2" bestFit="1" customWidth="1"/>
    <col min="1515" max="1515" width="20.5703125" style="2" bestFit="1" customWidth="1"/>
    <col min="1516" max="1516" width="18.7109375" style="2" bestFit="1" customWidth="1"/>
    <col min="1517" max="1517" width="11.85546875" style="2" bestFit="1" customWidth="1"/>
    <col min="1518" max="1518" width="13.140625" style="2" bestFit="1" customWidth="1"/>
    <col min="1519" max="1519" width="11.28515625" style="2" bestFit="1" customWidth="1"/>
    <col min="1520" max="1758" width="8.7109375" style="2"/>
    <col min="1759" max="1760" width="17.28515625" style="2" bestFit="1" customWidth="1"/>
    <col min="1761" max="1761" width="16.7109375" style="2" customWidth="1"/>
    <col min="1762" max="1762" width="15.5703125" style="2" customWidth="1"/>
    <col min="1763" max="1763" width="12.28515625" style="2" bestFit="1" customWidth="1"/>
    <col min="1764" max="1764" width="13.7109375" style="2" bestFit="1" customWidth="1"/>
    <col min="1765" max="1765" width="13.140625" style="2" bestFit="1" customWidth="1"/>
    <col min="1766" max="1766" width="17.5703125" style="2" bestFit="1" customWidth="1"/>
    <col min="1767" max="1767" width="23.28515625" style="2" bestFit="1" customWidth="1"/>
    <col min="1768" max="1768" width="15.28515625" style="2" bestFit="1" customWidth="1"/>
    <col min="1769" max="1769" width="20.85546875" style="2" bestFit="1" customWidth="1"/>
    <col min="1770" max="1770" width="18.140625" style="2" bestFit="1" customWidth="1"/>
    <col min="1771" max="1771" width="20.5703125" style="2" bestFit="1" customWidth="1"/>
    <col min="1772" max="1772" width="18.7109375" style="2" bestFit="1" customWidth="1"/>
    <col min="1773" max="1773" width="11.85546875" style="2" bestFit="1" customWidth="1"/>
    <col min="1774" max="1774" width="13.140625" style="2" bestFit="1" customWidth="1"/>
    <col min="1775" max="1775" width="11.28515625" style="2" bestFit="1" customWidth="1"/>
    <col min="1776" max="2014" width="8.7109375" style="2"/>
    <col min="2015" max="2016" width="17.28515625" style="2" bestFit="1" customWidth="1"/>
    <col min="2017" max="2017" width="16.7109375" style="2" customWidth="1"/>
    <col min="2018" max="2018" width="15.5703125" style="2" customWidth="1"/>
    <col min="2019" max="2019" width="12.28515625" style="2" bestFit="1" customWidth="1"/>
    <col min="2020" max="2020" width="13.7109375" style="2" bestFit="1" customWidth="1"/>
    <col min="2021" max="2021" width="13.140625" style="2" bestFit="1" customWidth="1"/>
    <col min="2022" max="2022" width="17.5703125" style="2" bestFit="1" customWidth="1"/>
    <col min="2023" max="2023" width="23.28515625" style="2" bestFit="1" customWidth="1"/>
    <col min="2024" max="2024" width="15.28515625" style="2" bestFit="1" customWidth="1"/>
    <col min="2025" max="2025" width="20.85546875" style="2" bestFit="1" customWidth="1"/>
    <col min="2026" max="2026" width="18.140625" style="2" bestFit="1" customWidth="1"/>
    <col min="2027" max="2027" width="20.5703125" style="2" bestFit="1" customWidth="1"/>
    <col min="2028" max="2028" width="18.7109375" style="2" bestFit="1" customWidth="1"/>
    <col min="2029" max="2029" width="11.85546875" style="2" bestFit="1" customWidth="1"/>
    <col min="2030" max="2030" width="13.140625" style="2" bestFit="1" customWidth="1"/>
    <col min="2031" max="2031" width="11.28515625" style="2" bestFit="1" customWidth="1"/>
    <col min="2032" max="2270" width="8.7109375" style="2"/>
    <col min="2271" max="2272" width="17.28515625" style="2" bestFit="1" customWidth="1"/>
    <col min="2273" max="2273" width="16.7109375" style="2" customWidth="1"/>
    <col min="2274" max="2274" width="15.5703125" style="2" customWidth="1"/>
    <col min="2275" max="2275" width="12.28515625" style="2" bestFit="1" customWidth="1"/>
    <col min="2276" max="2276" width="13.7109375" style="2" bestFit="1" customWidth="1"/>
    <col min="2277" max="2277" width="13.140625" style="2" bestFit="1" customWidth="1"/>
    <col min="2278" max="2278" width="17.5703125" style="2" bestFit="1" customWidth="1"/>
    <col min="2279" max="2279" width="23.28515625" style="2" bestFit="1" customWidth="1"/>
    <col min="2280" max="2280" width="15.28515625" style="2" bestFit="1" customWidth="1"/>
    <col min="2281" max="2281" width="20.85546875" style="2" bestFit="1" customWidth="1"/>
    <col min="2282" max="2282" width="18.140625" style="2" bestFit="1" customWidth="1"/>
    <col min="2283" max="2283" width="20.5703125" style="2" bestFit="1" customWidth="1"/>
    <col min="2284" max="2284" width="18.7109375" style="2" bestFit="1" customWidth="1"/>
    <col min="2285" max="2285" width="11.85546875" style="2" bestFit="1" customWidth="1"/>
    <col min="2286" max="2286" width="13.140625" style="2" bestFit="1" customWidth="1"/>
    <col min="2287" max="2287" width="11.28515625" style="2" bestFit="1" customWidth="1"/>
    <col min="2288" max="2526" width="8.7109375" style="2"/>
    <col min="2527" max="2528" width="17.28515625" style="2" bestFit="1" customWidth="1"/>
    <col min="2529" max="2529" width="16.7109375" style="2" customWidth="1"/>
    <col min="2530" max="2530" width="15.5703125" style="2" customWidth="1"/>
    <col min="2531" max="2531" width="12.28515625" style="2" bestFit="1" customWidth="1"/>
    <col min="2532" max="2532" width="13.7109375" style="2" bestFit="1" customWidth="1"/>
    <col min="2533" max="2533" width="13.140625" style="2" bestFit="1" customWidth="1"/>
    <col min="2534" max="2534" width="17.5703125" style="2" bestFit="1" customWidth="1"/>
    <col min="2535" max="2535" width="23.28515625" style="2" bestFit="1" customWidth="1"/>
    <col min="2536" max="2536" width="15.28515625" style="2" bestFit="1" customWidth="1"/>
    <col min="2537" max="2537" width="20.85546875" style="2" bestFit="1" customWidth="1"/>
    <col min="2538" max="2538" width="18.140625" style="2" bestFit="1" customWidth="1"/>
    <col min="2539" max="2539" width="20.5703125" style="2" bestFit="1" customWidth="1"/>
    <col min="2540" max="2540" width="18.7109375" style="2" bestFit="1" customWidth="1"/>
    <col min="2541" max="2541" width="11.85546875" style="2" bestFit="1" customWidth="1"/>
    <col min="2542" max="2542" width="13.140625" style="2" bestFit="1" customWidth="1"/>
    <col min="2543" max="2543" width="11.28515625" style="2" bestFit="1" customWidth="1"/>
    <col min="2544" max="2782" width="8.7109375" style="2"/>
    <col min="2783" max="2784" width="17.28515625" style="2" bestFit="1" customWidth="1"/>
    <col min="2785" max="2785" width="16.7109375" style="2" customWidth="1"/>
    <col min="2786" max="2786" width="15.5703125" style="2" customWidth="1"/>
    <col min="2787" max="2787" width="12.28515625" style="2" bestFit="1" customWidth="1"/>
    <col min="2788" max="2788" width="13.7109375" style="2" bestFit="1" customWidth="1"/>
    <col min="2789" max="2789" width="13.140625" style="2" bestFit="1" customWidth="1"/>
    <col min="2790" max="2790" width="17.5703125" style="2" bestFit="1" customWidth="1"/>
    <col min="2791" max="2791" width="23.28515625" style="2" bestFit="1" customWidth="1"/>
    <col min="2792" max="2792" width="15.28515625" style="2" bestFit="1" customWidth="1"/>
    <col min="2793" max="2793" width="20.85546875" style="2" bestFit="1" customWidth="1"/>
    <col min="2794" max="2794" width="18.140625" style="2" bestFit="1" customWidth="1"/>
    <col min="2795" max="2795" width="20.5703125" style="2" bestFit="1" customWidth="1"/>
    <col min="2796" max="2796" width="18.7109375" style="2" bestFit="1" customWidth="1"/>
    <col min="2797" max="2797" width="11.85546875" style="2" bestFit="1" customWidth="1"/>
    <col min="2798" max="2798" width="13.140625" style="2" bestFit="1" customWidth="1"/>
    <col min="2799" max="2799" width="11.28515625" style="2" bestFit="1" customWidth="1"/>
    <col min="2800" max="3038" width="8.7109375" style="2"/>
    <col min="3039" max="3040" width="17.28515625" style="2" bestFit="1" customWidth="1"/>
    <col min="3041" max="3041" width="16.7109375" style="2" customWidth="1"/>
    <col min="3042" max="3042" width="15.5703125" style="2" customWidth="1"/>
    <col min="3043" max="3043" width="12.28515625" style="2" bestFit="1" customWidth="1"/>
    <col min="3044" max="3044" width="13.7109375" style="2" bestFit="1" customWidth="1"/>
    <col min="3045" max="3045" width="13.140625" style="2" bestFit="1" customWidth="1"/>
    <col min="3046" max="3046" width="17.5703125" style="2" bestFit="1" customWidth="1"/>
    <col min="3047" max="3047" width="23.28515625" style="2" bestFit="1" customWidth="1"/>
    <col min="3048" max="3048" width="15.28515625" style="2" bestFit="1" customWidth="1"/>
    <col min="3049" max="3049" width="20.85546875" style="2" bestFit="1" customWidth="1"/>
    <col min="3050" max="3050" width="18.140625" style="2" bestFit="1" customWidth="1"/>
    <col min="3051" max="3051" width="20.5703125" style="2" bestFit="1" customWidth="1"/>
    <col min="3052" max="3052" width="18.7109375" style="2" bestFit="1" customWidth="1"/>
    <col min="3053" max="3053" width="11.85546875" style="2" bestFit="1" customWidth="1"/>
    <col min="3054" max="3054" width="13.140625" style="2" bestFit="1" customWidth="1"/>
    <col min="3055" max="3055" width="11.28515625" style="2" bestFit="1" customWidth="1"/>
    <col min="3056" max="3294" width="8.7109375" style="2"/>
    <col min="3295" max="3296" width="17.28515625" style="2" bestFit="1" customWidth="1"/>
    <col min="3297" max="3297" width="16.7109375" style="2" customWidth="1"/>
    <col min="3298" max="3298" width="15.5703125" style="2" customWidth="1"/>
    <col min="3299" max="3299" width="12.28515625" style="2" bestFit="1" customWidth="1"/>
    <col min="3300" max="3300" width="13.7109375" style="2" bestFit="1" customWidth="1"/>
    <col min="3301" max="3301" width="13.140625" style="2" bestFit="1" customWidth="1"/>
    <col min="3302" max="3302" width="17.5703125" style="2" bestFit="1" customWidth="1"/>
    <col min="3303" max="3303" width="23.28515625" style="2" bestFit="1" customWidth="1"/>
    <col min="3304" max="3304" width="15.28515625" style="2" bestFit="1" customWidth="1"/>
    <col min="3305" max="3305" width="20.85546875" style="2" bestFit="1" customWidth="1"/>
    <col min="3306" max="3306" width="18.140625" style="2" bestFit="1" customWidth="1"/>
    <col min="3307" max="3307" width="20.5703125" style="2" bestFit="1" customWidth="1"/>
    <col min="3308" max="3308" width="18.7109375" style="2" bestFit="1" customWidth="1"/>
    <col min="3309" max="3309" width="11.85546875" style="2" bestFit="1" customWidth="1"/>
    <col min="3310" max="3310" width="13.140625" style="2" bestFit="1" customWidth="1"/>
    <col min="3311" max="3311" width="11.28515625" style="2" bestFit="1" customWidth="1"/>
    <col min="3312" max="3550" width="8.7109375" style="2"/>
    <col min="3551" max="3552" width="17.28515625" style="2" bestFit="1" customWidth="1"/>
    <col min="3553" max="3553" width="16.7109375" style="2" customWidth="1"/>
    <col min="3554" max="3554" width="15.5703125" style="2" customWidth="1"/>
    <col min="3555" max="3555" width="12.28515625" style="2" bestFit="1" customWidth="1"/>
    <col min="3556" max="3556" width="13.7109375" style="2" bestFit="1" customWidth="1"/>
    <col min="3557" max="3557" width="13.140625" style="2" bestFit="1" customWidth="1"/>
    <col min="3558" max="3558" width="17.5703125" style="2" bestFit="1" customWidth="1"/>
    <col min="3559" max="3559" width="23.28515625" style="2" bestFit="1" customWidth="1"/>
    <col min="3560" max="3560" width="15.28515625" style="2" bestFit="1" customWidth="1"/>
    <col min="3561" max="3561" width="20.85546875" style="2" bestFit="1" customWidth="1"/>
    <col min="3562" max="3562" width="18.140625" style="2" bestFit="1" customWidth="1"/>
    <col min="3563" max="3563" width="20.5703125" style="2" bestFit="1" customWidth="1"/>
    <col min="3564" max="3564" width="18.7109375" style="2" bestFit="1" customWidth="1"/>
    <col min="3565" max="3565" width="11.85546875" style="2" bestFit="1" customWidth="1"/>
    <col min="3566" max="3566" width="13.140625" style="2" bestFit="1" customWidth="1"/>
    <col min="3567" max="3567" width="11.28515625" style="2" bestFit="1" customWidth="1"/>
    <col min="3568" max="3806" width="8.7109375" style="2"/>
    <col min="3807" max="3808" width="17.28515625" style="2" bestFit="1" customWidth="1"/>
    <col min="3809" max="3809" width="16.7109375" style="2" customWidth="1"/>
    <col min="3810" max="3810" width="15.5703125" style="2" customWidth="1"/>
    <col min="3811" max="3811" width="12.28515625" style="2" bestFit="1" customWidth="1"/>
    <col min="3812" max="3812" width="13.7109375" style="2" bestFit="1" customWidth="1"/>
    <col min="3813" max="3813" width="13.140625" style="2" bestFit="1" customWidth="1"/>
    <col min="3814" max="3814" width="17.5703125" style="2" bestFit="1" customWidth="1"/>
    <col min="3815" max="3815" width="23.28515625" style="2" bestFit="1" customWidth="1"/>
    <col min="3816" max="3816" width="15.28515625" style="2" bestFit="1" customWidth="1"/>
    <col min="3817" max="3817" width="20.85546875" style="2" bestFit="1" customWidth="1"/>
    <col min="3818" max="3818" width="18.140625" style="2" bestFit="1" customWidth="1"/>
    <col min="3819" max="3819" width="20.5703125" style="2" bestFit="1" customWidth="1"/>
    <col min="3820" max="3820" width="18.7109375" style="2" bestFit="1" customWidth="1"/>
    <col min="3821" max="3821" width="11.85546875" style="2" bestFit="1" customWidth="1"/>
    <col min="3822" max="3822" width="13.140625" style="2" bestFit="1" customWidth="1"/>
    <col min="3823" max="3823" width="11.28515625" style="2" bestFit="1" customWidth="1"/>
    <col min="3824" max="4062" width="8.7109375" style="2"/>
    <col min="4063" max="4064" width="17.28515625" style="2" bestFit="1" customWidth="1"/>
    <col min="4065" max="4065" width="16.7109375" style="2" customWidth="1"/>
    <col min="4066" max="4066" width="15.5703125" style="2" customWidth="1"/>
    <col min="4067" max="4067" width="12.28515625" style="2" bestFit="1" customWidth="1"/>
    <col min="4068" max="4068" width="13.7109375" style="2" bestFit="1" customWidth="1"/>
    <col min="4069" max="4069" width="13.140625" style="2" bestFit="1" customWidth="1"/>
    <col min="4070" max="4070" width="17.5703125" style="2" bestFit="1" customWidth="1"/>
    <col min="4071" max="4071" width="23.28515625" style="2" bestFit="1" customWidth="1"/>
    <col min="4072" max="4072" width="15.28515625" style="2" bestFit="1" customWidth="1"/>
    <col min="4073" max="4073" width="20.85546875" style="2" bestFit="1" customWidth="1"/>
    <col min="4074" max="4074" width="18.140625" style="2" bestFit="1" customWidth="1"/>
    <col min="4075" max="4075" width="20.5703125" style="2" bestFit="1" customWidth="1"/>
    <col min="4076" max="4076" width="18.7109375" style="2" bestFit="1" customWidth="1"/>
    <col min="4077" max="4077" width="11.85546875" style="2" bestFit="1" customWidth="1"/>
    <col min="4078" max="4078" width="13.140625" style="2" bestFit="1" customWidth="1"/>
    <col min="4079" max="4079" width="11.28515625" style="2" bestFit="1" customWidth="1"/>
    <col min="4080" max="4318" width="8.7109375" style="2"/>
    <col min="4319" max="4320" width="17.28515625" style="2" bestFit="1" customWidth="1"/>
    <col min="4321" max="4321" width="16.7109375" style="2" customWidth="1"/>
    <col min="4322" max="4322" width="15.5703125" style="2" customWidth="1"/>
    <col min="4323" max="4323" width="12.28515625" style="2" bestFit="1" customWidth="1"/>
    <col min="4324" max="4324" width="13.7109375" style="2" bestFit="1" customWidth="1"/>
    <col min="4325" max="4325" width="13.140625" style="2" bestFit="1" customWidth="1"/>
    <col min="4326" max="4326" width="17.5703125" style="2" bestFit="1" customWidth="1"/>
    <col min="4327" max="4327" width="23.28515625" style="2" bestFit="1" customWidth="1"/>
    <col min="4328" max="4328" width="15.28515625" style="2" bestFit="1" customWidth="1"/>
    <col min="4329" max="4329" width="20.85546875" style="2" bestFit="1" customWidth="1"/>
    <col min="4330" max="4330" width="18.140625" style="2" bestFit="1" customWidth="1"/>
    <col min="4331" max="4331" width="20.5703125" style="2" bestFit="1" customWidth="1"/>
    <col min="4332" max="4332" width="18.7109375" style="2" bestFit="1" customWidth="1"/>
    <col min="4333" max="4333" width="11.85546875" style="2" bestFit="1" customWidth="1"/>
    <col min="4334" max="4334" width="13.140625" style="2" bestFit="1" customWidth="1"/>
    <col min="4335" max="4335" width="11.28515625" style="2" bestFit="1" customWidth="1"/>
    <col min="4336" max="4574" width="8.7109375" style="2"/>
    <col min="4575" max="4576" width="17.28515625" style="2" bestFit="1" customWidth="1"/>
    <col min="4577" max="4577" width="16.7109375" style="2" customWidth="1"/>
    <col min="4578" max="4578" width="15.5703125" style="2" customWidth="1"/>
    <col min="4579" max="4579" width="12.28515625" style="2" bestFit="1" customWidth="1"/>
    <col min="4580" max="4580" width="13.7109375" style="2" bestFit="1" customWidth="1"/>
    <col min="4581" max="4581" width="13.140625" style="2" bestFit="1" customWidth="1"/>
    <col min="4582" max="4582" width="17.5703125" style="2" bestFit="1" customWidth="1"/>
    <col min="4583" max="4583" width="23.28515625" style="2" bestFit="1" customWidth="1"/>
    <col min="4584" max="4584" width="15.28515625" style="2" bestFit="1" customWidth="1"/>
    <col min="4585" max="4585" width="20.85546875" style="2" bestFit="1" customWidth="1"/>
    <col min="4586" max="4586" width="18.140625" style="2" bestFit="1" customWidth="1"/>
    <col min="4587" max="4587" width="20.5703125" style="2" bestFit="1" customWidth="1"/>
    <col min="4588" max="4588" width="18.7109375" style="2" bestFit="1" customWidth="1"/>
    <col min="4589" max="4589" width="11.85546875" style="2" bestFit="1" customWidth="1"/>
    <col min="4590" max="4590" width="13.140625" style="2" bestFit="1" customWidth="1"/>
    <col min="4591" max="4591" width="11.28515625" style="2" bestFit="1" customWidth="1"/>
    <col min="4592" max="4830" width="8.7109375" style="2"/>
    <col min="4831" max="4832" width="17.28515625" style="2" bestFit="1" customWidth="1"/>
    <col min="4833" max="4833" width="16.7109375" style="2" customWidth="1"/>
    <col min="4834" max="4834" width="15.5703125" style="2" customWidth="1"/>
    <col min="4835" max="4835" width="12.28515625" style="2" bestFit="1" customWidth="1"/>
    <col min="4836" max="4836" width="13.7109375" style="2" bestFit="1" customWidth="1"/>
    <col min="4837" max="4837" width="13.140625" style="2" bestFit="1" customWidth="1"/>
    <col min="4838" max="4838" width="17.5703125" style="2" bestFit="1" customWidth="1"/>
    <col min="4839" max="4839" width="23.28515625" style="2" bestFit="1" customWidth="1"/>
    <col min="4840" max="4840" width="15.28515625" style="2" bestFit="1" customWidth="1"/>
    <col min="4841" max="4841" width="20.85546875" style="2" bestFit="1" customWidth="1"/>
    <col min="4842" max="4842" width="18.140625" style="2" bestFit="1" customWidth="1"/>
    <col min="4843" max="4843" width="20.5703125" style="2" bestFit="1" customWidth="1"/>
    <col min="4844" max="4844" width="18.7109375" style="2" bestFit="1" customWidth="1"/>
    <col min="4845" max="4845" width="11.85546875" style="2" bestFit="1" customWidth="1"/>
    <col min="4846" max="4846" width="13.140625" style="2" bestFit="1" customWidth="1"/>
    <col min="4847" max="4847" width="11.28515625" style="2" bestFit="1" customWidth="1"/>
    <col min="4848" max="5086" width="8.7109375" style="2"/>
    <col min="5087" max="5088" width="17.28515625" style="2" bestFit="1" customWidth="1"/>
    <col min="5089" max="5089" width="16.7109375" style="2" customWidth="1"/>
    <col min="5090" max="5090" width="15.5703125" style="2" customWidth="1"/>
    <col min="5091" max="5091" width="12.28515625" style="2" bestFit="1" customWidth="1"/>
    <col min="5092" max="5092" width="13.7109375" style="2" bestFit="1" customWidth="1"/>
    <col min="5093" max="5093" width="13.140625" style="2" bestFit="1" customWidth="1"/>
    <col min="5094" max="5094" width="17.5703125" style="2" bestFit="1" customWidth="1"/>
    <col min="5095" max="5095" width="23.28515625" style="2" bestFit="1" customWidth="1"/>
    <col min="5096" max="5096" width="15.28515625" style="2" bestFit="1" customWidth="1"/>
    <col min="5097" max="5097" width="20.85546875" style="2" bestFit="1" customWidth="1"/>
    <col min="5098" max="5098" width="18.140625" style="2" bestFit="1" customWidth="1"/>
    <col min="5099" max="5099" width="20.5703125" style="2" bestFit="1" customWidth="1"/>
    <col min="5100" max="5100" width="18.7109375" style="2" bestFit="1" customWidth="1"/>
    <col min="5101" max="5101" width="11.85546875" style="2" bestFit="1" customWidth="1"/>
    <col min="5102" max="5102" width="13.140625" style="2" bestFit="1" customWidth="1"/>
    <col min="5103" max="5103" width="11.28515625" style="2" bestFit="1" customWidth="1"/>
    <col min="5104" max="5342" width="8.7109375" style="2"/>
    <col min="5343" max="5344" width="17.28515625" style="2" bestFit="1" customWidth="1"/>
    <col min="5345" max="5345" width="16.7109375" style="2" customWidth="1"/>
    <col min="5346" max="5346" width="15.5703125" style="2" customWidth="1"/>
    <col min="5347" max="5347" width="12.28515625" style="2" bestFit="1" customWidth="1"/>
    <col min="5348" max="5348" width="13.7109375" style="2" bestFit="1" customWidth="1"/>
    <col min="5349" max="5349" width="13.140625" style="2" bestFit="1" customWidth="1"/>
    <col min="5350" max="5350" width="17.5703125" style="2" bestFit="1" customWidth="1"/>
    <col min="5351" max="5351" width="23.28515625" style="2" bestFit="1" customWidth="1"/>
    <col min="5352" max="5352" width="15.28515625" style="2" bestFit="1" customWidth="1"/>
    <col min="5353" max="5353" width="20.85546875" style="2" bestFit="1" customWidth="1"/>
    <col min="5354" max="5354" width="18.140625" style="2" bestFit="1" customWidth="1"/>
    <col min="5355" max="5355" width="20.5703125" style="2" bestFit="1" customWidth="1"/>
    <col min="5356" max="5356" width="18.7109375" style="2" bestFit="1" customWidth="1"/>
    <col min="5357" max="5357" width="11.85546875" style="2" bestFit="1" customWidth="1"/>
    <col min="5358" max="5358" width="13.140625" style="2" bestFit="1" customWidth="1"/>
    <col min="5359" max="5359" width="11.28515625" style="2" bestFit="1" customWidth="1"/>
    <col min="5360" max="5598" width="8.7109375" style="2"/>
    <col min="5599" max="5600" width="17.28515625" style="2" bestFit="1" customWidth="1"/>
    <col min="5601" max="5601" width="16.7109375" style="2" customWidth="1"/>
    <col min="5602" max="5602" width="15.5703125" style="2" customWidth="1"/>
    <col min="5603" max="5603" width="12.28515625" style="2" bestFit="1" customWidth="1"/>
    <col min="5604" max="5604" width="13.7109375" style="2" bestFit="1" customWidth="1"/>
    <col min="5605" max="5605" width="13.140625" style="2" bestFit="1" customWidth="1"/>
    <col min="5606" max="5606" width="17.5703125" style="2" bestFit="1" customWidth="1"/>
    <col min="5607" max="5607" width="23.28515625" style="2" bestFit="1" customWidth="1"/>
    <col min="5608" max="5608" width="15.28515625" style="2" bestFit="1" customWidth="1"/>
    <col min="5609" max="5609" width="20.85546875" style="2" bestFit="1" customWidth="1"/>
    <col min="5610" max="5610" width="18.140625" style="2" bestFit="1" customWidth="1"/>
    <col min="5611" max="5611" width="20.5703125" style="2" bestFit="1" customWidth="1"/>
    <col min="5612" max="5612" width="18.7109375" style="2" bestFit="1" customWidth="1"/>
    <col min="5613" max="5613" width="11.85546875" style="2" bestFit="1" customWidth="1"/>
    <col min="5614" max="5614" width="13.140625" style="2" bestFit="1" customWidth="1"/>
    <col min="5615" max="5615" width="11.28515625" style="2" bestFit="1" customWidth="1"/>
    <col min="5616" max="5854" width="8.7109375" style="2"/>
    <col min="5855" max="5856" width="17.28515625" style="2" bestFit="1" customWidth="1"/>
    <col min="5857" max="5857" width="16.7109375" style="2" customWidth="1"/>
    <col min="5858" max="5858" width="15.5703125" style="2" customWidth="1"/>
    <col min="5859" max="5859" width="12.28515625" style="2" bestFit="1" customWidth="1"/>
    <col min="5860" max="5860" width="13.7109375" style="2" bestFit="1" customWidth="1"/>
    <col min="5861" max="5861" width="13.140625" style="2" bestFit="1" customWidth="1"/>
    <col min="5862" max="5862" width="17.5703125" style="2" bestFit="1" customWidth="1"/>
    <col min="5863" max="5863" width="23.28515625" style="2" bestFit="1" customWidth="1"/>
    <col min="5864" max="5864" width="15.28515625" style="2" bestFit="1" customWidth="1"/>
    <col min="5865" max="5865" width="20.85546875" style="2" bestFit="1" customWidth="1"/>
    <col min="5866" max="5866" width="18.140625" style="2" bestFit="1" customWidth="1"/>
    <col min="5867" max="5867" width="20.5703125" style="2" bestFit="1" customWidth="1"/>
    <col min="5868" max="5868" width="18.7109375" style="2" bestFit="1" customWidth="1"/>
    <col min="5869" max="5869" width="11.85546875" style="2" bestFit="1" customWidth="1"/>
    <col min="5870" max="5870" width="13.140625" style="2" bestFit="1" customWidth="1"/>
    <col min="5871" max="5871" width="11.28515625" style="2" bestFit="1" customWidth="1"/>
    <col min="5872" max="6110" width="8.7109375" style="2"/>
    <col min="6111" max="6112" width="17.28515625" style="2" bestFit="1" customWidth="1"/>
    <col min="6113" max="6113" width="16.7109375" style="2" customWidth="1"/>
    <col min="6114" max="6114" width="15.5703125" style="2" customWidth="1"/>
    <col min="6115" max="6115" width="12.28515625" style="2" bestFit="1" customWidth="1"/>
    <col min="6116" max="6116" width="13.7109375" style="2" bestFit="1" customWidth="1"/>
    <col min="6117" max="6117" width="13.140625" style="2" bestFit="1" customWidth="1"/>
    <col min="6118" max="6118" width="17.5703125" style="2" bestFit="1" customWidth="1"/>
    <col min="6119" max="6119" width="23.28515625" style="2" bestFit="1" customWidth="1"/>
    <col min="6120" max="6120" width="15.28515625" style="2" bestFit="1" customWidth="1"/>
    <col min="6121" max="6121" width="20.85546875" style="2" bestFit="1" customWidth="1"/>
    <col min="6122" max="6122" width="18.140625" style="2" bestFit="1" customWidth="1"/>
    <col min="6123" max="6123" width="20.5703125" style="2" bestFit="1" customWidth="1"/>
    <col min="6124" max="6124" width="18.7109375" style="2" bestFit="1" customWidth="1"/>
    <col min="6125" max="6125" width="11.85546875" style="2" bestFit="1" customWidth="1"/>
    <col min="6126" max="6126" width="13.140625" style="2" bestFit="1" customWidth="1"/>
    <col min="6127" max="6127" width="11.28515625" style="2" bestFit="1" customWidth="1"/>
    <col min="6128" max="6366" width="8.7109375" style="2"/>
    <col min="6367" max="6368" width="17.28515625" style="2" bestFit="1" customWidth="1"/>
    <col min="6369" max="6369" width="16.7109375" style="2" customWidth="1"/>
    <col min="6370" max="6370" width="15.5703125" style="2" customWidth="1"/>
    <col min="6371" max="6371" width="12.28515625" style="2" bestFit="1" customWidth="1"/>
    <col min="6372" max="6372" width="13.7109375" style="2" bestFit="1" customWidth="1"/>
    <col min="6373" max="6373" width="13.140625" style="2" bestFit="1" customWidth="1"/>
    <col min="6374" max="6374" width="17.5703125" style="2" bestFit="1" customWidth="1"/>
    <col min="6375" max="6375" width="23.28515625" style="2" bestFit="1" customWidth="1"/>
    <col min="6376" max="6376" width="15.28515625" style="2" bestFit="1" customWidth="1"/>
    <col min="6377" max="6377" width="20.85546875" style="2" bestFit="1" customWidth="1"/>
    <col min="6378" max="6378" width="18.140625" style="2" bestFit="1" customWidth="1"/>
    <col min="6379" max="6379" width="20.5703125" style="2" bestFit="1" customWidth="1"/>
    <col min="6380" max="6380" width="18.7109375" style="2" bestFit="1" customWidth="1"/>
    <col min="6381" max="6381" width="11.85546875" style="2" bestFit="1" customWidth="1"/>
    <col min="6382" max="6382" width="13.140625" style="2" bestFit="1" customWidth="1"/>
    <col min="6383" max="6383" width="11.28515625" style="2" bestFit="1" customWidth="1"/>
    <col min="6384" max="6622" width="8.7109375" style="2"/>
    <col min="6623" max="6624" width="17.28515625" style="2" bestFit="1" customWidth="1"/>
    <col min="6625" max="6625" width="16.7109375" style="2" customWidth="1"/>
    <col min="6626" max="6626" width="15.5703125" style="2" customWidth="1"/>
    <col min="6627" max="6627" width="12.28515625" style="2" bestFit="1" customWidth="1"/>
    <col min="6628" max="6628" width="13.7109375" style="2" bestFit="1" customWidth="1"/>
    <col min="6629" max="6629" width="13.140625" style="2" bestFit="1" customWidth="1"/>
    <col min="6630" max="6630" width="17.5703125" style="2" bestFit="1" customWidth="1"/>
    <col min="6631" max="6631" width="23.28515625" style="2" bestFit="1" customWidth="1"/>
    <col min="6632" max="6632" width="15.28515625" style="2" bestFit="1" customWidth="1"/>
    <col min="6633" max="6633" width="20.85546875" style="2" bestFit="1" customWidth="1"/>
    <col min="6634" max="6634" width="18.140625" style="2" bestFit="1" customWidth="1"/>
    <col min="6635" max="6635" width="20.5703125" style="2" bestFit="1" customWidth="1"/>
    <col min="6636" max="6636" width="18.7109375" style="2" bestFit="1" customWidth="1"/>
    <col min="6637" max="6637" width="11.85546875" style="2" bestFit="1" customWidth="1"/>
    <col min="6638" max="6638" width="13.140625" style="2" bestFit="1" customWidth="1"/>
    <col min="6639" max="6639" width="11.28515625" style="2" bestFit="1" customWidth="1"/>
    <col min="6640" max="6878" width="8.7109375" style="2"/>
    <col min="6879" max="6880" width="17.28515625" style="2" bestFit="1" customWidth="1"/>
    <col min="6881" max="6881" width="16.7109375" style="2" customWidth="1"/>
    <col min="6882" max="6882" width="15.5703125" style="2" customWidth="1"/>
    <col min="6883" max="6883" width="12.28515625" style="2" bestFit="1" customWidth="1"/>
    <col min="6884" max="6884" width="13.7109375" style="2" bestFit="1" customWidth="1"/>
    <col min="6885" max="6885" width="13.140625" style="2" bestFit="1" customWidth="1"/>
    <col min="6886" max="6886" width="17.5703125" style="2" bestFit="1" customWidth="1"/>
    <col min="6887" max="6887" width="23.28515625" style="2" bestFit="1" customWidth="1"/>
    <col min="6888" max="6888" width="15.28515625" style="2" bestFit="1" customWidth="1"/>
    <col min="6889" max="6889" width="20.85546875" style="2" bestFit="1" customWidth="1"/>
    <col min="6890" max="6890" width="18.140625" style="2" bestFit="1" customWidth="1"/>
    <col min="6891" max="6891" width="20.5703125" style="2" bestFit="1" customWidth="1"/>
    <col min="6892" max="6892" width="18.7109375" style="2" bestFit="1" customWidth="1"/>
    <col min="6893" max="6893" width="11.85546875" style="2" bestFit="1" customWidth="1"/>
    <col min="6894" max="6894" width="13.140625" style="2" bestFit="1" customWidth="1"/>
    <col min="6895" max="6895" width="11.28515625" style="2" bestFit="1" customWidth="1"/>
    <col min="6896" max="7134" width="8.7109375" style="2"/>
    <col min="7135" max="7136" width="17.28515625" style="2" bestFit="1" customWidth="1"/>
    <col min="7137" max="7137" width="16.7109375" style="2" customWidth="1"/>
    <col min="7138" max="7138" width="15.5703125" style="2" customWidth="1"/>
    <col min="7139" max="7139" width="12.28515625" style="2" bestFit="1" customWidth="1"/>
    <col min="7140" max="7140" width="13.7109375" style="2" bestFit="1" customWidth="1"/>
    <col min="7141" max="7141" width="13.140625" style="2" bestFit="1" customWidth="1"/>
    <col min="7142" max="7142" width="17.5703125" style="2" bestFit="1" customWidth="1"/>
    <col min="7143" max="7143" width="23.28515625" style="2" bestFit="1" customWidth="1"/>
    <col min="7144" max="7144" width="15.28515625" style="2" bestFit="1" customWidth="1"/>
    <col min="7145" max="7145" width="20.85546875" style="2" bestFit="1" customWidth="1"/>
    <col min="7146" max="7146" width="18.140625" style="2" bestFit="1" customWidth="1"/>
    <col min="7147" max="7147" width="20.5703125" style="2" bestFit="1" customWidth="1"/>
    <col min="7148" max="7148" width="18.7109375" style="2" bestFit="1" customWidth="1"/>
    <col min="7149" max="7149" width="11.85546875" style="2" bestFit="1" customWidth="1"/>
    <col min="7150" max="7150" width="13.140625" style="2" bestFit="1" customWidth="1"/>
    <col min="7151" max="7151" width="11.28515625" style="2" bestFit="1" customWidth="1"/>
    <col min="7152" max="7390" width="8.7109375" style="2"/>
    <col min="7391" max="7392" width="17.28515625" style="2" bestFit="1" customWidth="1"/>
    <col min="7393" max="7393" width="16.7109375" style="2" customWidth="1"/>
    <col min="7394" max="7394" width="15.5703125" style="2" customWidth="1"/>
    <col min="7395" max="7395" width="12.28515625" style="2" bestFit="1" customWidth="1"/>
    <col min="7396" max="7396" width="13.7109375" style="2" bestFit="1" customWidth="1"/>
    <col min="7397" max="7397" width="13.140625" style="2" bestFit="1" customWidth="1"/>
    <col min="7398" max="7398" width="17.5703125" style="2" bestFit="1" customWidth="1"/>
    <col min="7399" max="7399" width="23.28515625" style="2" bestFit="1" customWidth="1"/>
    <col min="7400" max="7400" width="15.28515625" style="2" bestFit="1" customWidth="1"/>
    <col min="7401" max="7401" width="20.85546875" style="2" bestFit="1" customWidth="1"/>
    <col min="7402" max="7402" width="18.140625" style="2" bestFit="1" customWidth="1"/>
    <col min="7403" max="7403" width="20.5703125" style="2" bestFit="1" customWidth="1"/>
    <col min="7404" max="7404" width="18.7109375" style="2" bestFit="1" customWidth="1"/>
    <col min="7405" max="7405" width="11.85546875" style="2" bestFit="1" customWidth="1"/>
    <col min="7406" max="7406" width="13.140625" style="2" bestFit="1" customWidth="1"/>
    <col min="7407" max="7407" width="11.28515625" style="2" bestFit="1" customWidth="1"/>
    <col min="7408" max="7646" width="8.7109375" style="2"/>
    <col min="7647" max="7648" width="17.28515625" style="2" bestFit="1" customWidth="1"/>
    <col min="7649" max="7649" width="16.7109375" style="2" customWidth="1"/>
    <col min="7650" max="7650" width="15.5703125" style="2" customWidth="1"/>
    <col min="7651" max="7651" width="12.28515625" style="2" bestFit="1" customWidth="1"/>
    <col min="7652" max="7652" width="13.7109375" style="2" bestFit="1" customWidth="1"/>
    <col min="7653" max="7653" width="13.140625" style="2" bestFit="1" customWidth="1"/>
    <col min="7654" max="7654" width="17.5703125" style="2" bestFit="1" customWidth="1"/>
    <col min="7655" max="7655" width="23.28515625" style="2" bestFit="1" customWidth="1"/>
    <col min="7656" max="7656" width="15.28515625" style="2" bestFit="1" customWidth="1"/>
    <col min="7657" max="7657" width="20.85546875" style="2" bestFit="1" customWidth="1"/>
    <col min="7658" max="7658" width="18.140625" style="2" bestFit="1" customWidth="1"/>
    <col min="7659" max="7659" width="20.5703125" style="2" bestFit="1" customWidth="1"/>
    <col min="7660" max="7660" width="18.7109375" style="2" bestFit="1" customWidth="1"/>
    <col min="7661" max="7661" width="11.85546875" style="2" bestFit="1" customWidth="1"/>
    <col min="7662" max="7662" width="13.140625" style="2" bestFit="1" customWidth="1"/>
    <col min="7663" max="7663" width="11.28515625" style="2" bestFit="1" customWidth="1"/>
    <col min="7664" max="7902" width="8.7109375" style="2"/>
    <col min="7903" max="7904" width="17.28515625" style="2" bestFit="1" customWidth="1"/>
    <col min="7905" max="7905" width="16.7109375" style="2" customWidth="1"/>
    <col min="7906" max="7906" width="15.5703125" style="2" customWidth="1"/>
    <col min="7907" max="7907" width="12.28515625" style="2" bestFit="1" customWidth="1"/>
    <col min="7908" max="7908" width="13.7109375" style="2" bestFit="1" customWidth="1"/>
    <col min="7909" max="7909" width="13.140625" style="2" bestFit="1" customWidth="1"/>
    <col min="7910" max="7910" width="17.5703125" style="2" bestFit="1" customWidth="1"/>
    <col min="7911" max="7911" width="23.28515625" style="2" bestFit="1" customWidth="1"/>
    <col min="7912" max="7912" width="15.28515625" style="2" bestFit="1" customWidth="1"/>
    <col min="7913" max="7913" width="20.85546875" style="2" bestFit="1" customWidth="1"/>
    <col min="7914" max="7914" width="18.140625" style="2" bestFit="1" customWidth="1"/>
    <col min="7915" max="7915" width="20.5703125" style="2" bestFit="1" customWidth="1"/>
    <col min="7916" max="7916" width="18.7109375" style="2" bestFit="1" customWidth="1"/>
    <col min="7917" max="7917" width="11.85546875" style="2" bestFit="1" customWidth="1"/>
    <col min="7918" max="7918" width="13.140625" style="2" bestFit="1" customWidth="1"/>
    <col min="7919" max="7919" width="11.28515625" style="2" bestFit="1" customWidth="1"/>
    <col min="7920" max="8158" width="8.7109375" style="2"/>
    <col min="8159" max="8160" width="17.28515625" style="2" bestFit="1" customWidth="1"/>
    <col min="8161" max="8161" width="16.7109375" style="2" customWidth="1"/>
    <col min="8162" max="8162" width="15.5703125" style="2" customWidth="1"/>
    <col min="8163" max="8163" width="12.28515625" style="2" bestFit="1" customWidth="1"/>
    <col min="8164" max="8164" width="13.7109375" style="2" bestFit="1" customWidth="1"/>
    <col min="8165" max="8165" width="13.140625" style="2" bestFit="1" customWidth="1"/>
    <col min="8166" max="8166" width="17.5703125" style="2" bestFit="1" customWidth="1"/>
    <col min="8167" max="8167" width="23.28515625" style="2" bestFit="1" customWidth="1"/>
    <col min="8168" max="8168" width="15.28515625" style="2" bestFit="1" customWidth="1"/>
    <col min="8169" max="8169" width="20.85546875" style="2" bestFit="1" customWidth="1"/>
    <col min="8170" max="8170" width="18.140625" style="2" bestFit="1" customWidth="1"/>
    <col min="8171" max="8171" width="20.5703125" style="2" bestFit="1" customWidth="1"/>
    <col min="8172" max="8172" width="18.7109375" style="2" bestFit="1" customWidth="1"/>
    <col min="8173" max="8173" width="11.85546875" style="2" bestFit="1" customWidth="1"/>
    <col min="8174" max="8174" width="13.140625" style="2" bestFit="1" customWidth="1"/>
    <col min="8175" max="8175" width="11.28515625" style="2" bestFit="1" customWidth="1"/>
    <col min="8176" max="8414" width="8.7109375" style="2"/>
    <col min="8415" max="8416" width="17.28515625" style="2" bestFit="1" customWidth="1"/>
    <col min="8417" max="8417" width="16.7109375" style="2" customWidth="1"/>
    <col min="8418" max="8418" width="15.5703125" style="2" customWidth="1"/>
    <col min="8419" max="8419" width="12.28515625" style="2" bestFit="1" customWidth="1"/>
    <col min="8420" max="8420" width="13.7109375" style="2" bestFit="1" customWidth="1"/>
    <col min="8421" max="8421" width="13.140625" style="2" bestFit="1" customWidth="1"/>
    <col min="8422" max="8422" width="17.5703125" style="2" bestFit="1" customWidth="1"/>
    <col min="8423" max="8423" width="23.28515625" style="2" bestFit="1" customWidth="1"/>
    <col min="8424" max="8424" width="15.28515625" style="2" bestFit="1" customWidth="1"/>
    <col min="8425" max="8425" width="20.85546875" style="2" bestFit="1" customWidth="1"/>
    <col min="8426" max="8426" width="18.140625" style="2" bestFit="1" customWidth="1"/>
    <col min="8427" max="8427" width="20.5703125" style="2" bestFit="1" customWidth="1"/>
    <col min="8428" max="8428" width="18.7109375" style="2" bestFit="1" customWidth="1"/>
    <col min="8429" max="8429" width="11.85546875" style="2" bestFit="1" customWidth="1"/>
    <col min="8430" max="8430" width="13.140625" style="2" bestFit="1" customWidth="1"/>
    <col min="8431" max="8431" width="11.28515625" style="2" bestFit="1" customWidth="1"/>
    <col min="8432" max="8670" width="8.7109375" style="2"/>
    <col min="8671" max="8672" width="17.28515625" style="2" bestFit="1" customWidth="1"/>
    <col min="8673" max="8673" width="16.7109375" style="2" customWidth="1"/>
    <col min="8674" max="8674" width="15.5703125" style="2" customWidth="1"/>
    <col min="8675" max="8675" width="12.28515625" style="2" bestFit="1" customWidth="1"/>
    <col min="8676" max="8676" width="13.7109375" style="2" bestFit="1" customWidth="1"/>
    <col min="8677" max="8677" width="13.140625" style="2" bestFit="1" customWidth="1"/>
    <col min="8678" max="8678" width="17.5703125" style="2" bestFit="1" customWidth="1"/>
    <col min="8679" max="8679" width="23.28515625" style="2" bestFit="1" customWidth="1"/>
    <col min="8680" max="8680" width="15.28515625" style="2" bestFit="1" customWidth="1"/>
    <col min="8681" max="8681" width="20.85546875" style="2" bestFit="1" customWidth="1"/>
    <col min="8682" max="8682" width="18.140625" style="2" bestFit="1" customWidth="1"/>
    <col min="8683" max="8683" width="20.5703125" style="2" bestFit="1" customWidth="1"/>
    <col min="8684" max="8684" width="18.7109375" style="2" bestFit="1" customWidth="1"/>
    <col min="8685" max="8685" width="11.85546875" style="2" bestFit="1" customWidth="1"/>
    <col min="8686" max="8686" width="13.140625" style="2" bestFit="1" customWidth="1"/>
    <col min="8687" max="8687" width="11.28515625" style="2" bestFit="1" customWidth="1"/>
    <col min="8688" max="8926" width="8.7109375" style="2"/>
    <col min="8927" max="8928" width="17.28515625" style="2" bestFit="1" customWidth="1"/>
    <col min="8929" max="8929" width="16.7109375" style="2" customWidth="1"/>
    <col min="8930" max="8930" width="15.5703125" style="2" customWidth="1"/>
    <col min="8931" max="8931" width="12.28515625" style="2" bestFit="1" customWidth="1"/>
    <col min="8932" max="8932" width="13.7109375" style="2" bestFit="1" customWidth="1"/>
    <col min="8933" max="8933" width="13.140625" style="2" bestFit="1" customWidth="1"/>
    <col min="8934" max="8934" width="17.5703125" style="2" bestFit="1" customWidth="1"/>
    <col min="8935" max="8935" width="23.28515625" style="2" bestFit="1" customWidth="1"/>
    <col min="8936" max="8936" width="15.28515625" style="2" bestFit="1" customWidth="1"/>
    <col min="8937" max="8937" width="20.85546875" style="2" bestFit="1" customWidth="1"/>
    <col min="8938" max="8938" width="18.140625" style="2" bestFit="1" customWidth="1"/>
    <col min="8939" max="8939" width="20.5703125" style="2" bestFit="1" customWidth="1"/>
    <col min="8940" max="8940" width="18.7109375" style="2" bestFit="1" customWidth="1"/>
    <col min="8941" max="8941" width="11.85546875" style="2" bestFit="1" customWidth="1"/>
    <col min="8942" max="8942" width="13.140625" style="2" bestFit="1" customWidth="1"/>
    <col min="8943" max="8943" width="11.28515625" style="2" bestFit="1" customWidth="1"/>
    <col min="8944" max="9182" width="8.7109375" style="2"/>
    <col min="9183" max="9184" width="17.28515625" style="2" bestFit="1" customWidth="1"/>
    <col min="9185" max="9185" width="16.7109375" style="2" customWidth="1"/>
    <col min="9186" max="9186" width="15.5703125" style="2" customWidth="1"/>
    <col min="9187" max="9187" width="12.28515625" style="2" bestFit="1" customWidth="1"/>
    <col min="9188" max="9188" width="13.7109375" style="2" bestFit="1" customWidth="1"/>
    <col min="9189" max="9189" width="13.140625" style="2" bestFit="1" customWidth="1"/>
    <col min="9190" max="9190" width="17.5703125" style="2" bestFit="1" customWidth="1"/>
    <col min="9191" max="9191" width="23.28515625" style="2" bestFit="1" customWidth="1"/>
    <col min="9192" max="9192" width="15.28515625" style="2" bestFit="1" customWidth="1"/>
    <col min="9193" max="9193" width="20.85546875" style="2" bestFit="1" customWidth="1"/>
    <col min="9194" max="9194" width="18.140625" style="2" bestFit="1" customWidth="1"/>
    <col min="9195" max="9195" width="20.5703125" style="2" bestFit="1" customWidth="1"/>
    <col min="9196" max="9196" width="18.7109375" style="2" bestFit="1" customWidth="1"/>
    <col min="9197" max="9197" width="11.85546875" style="2" bestFit="1" customWidth="1"/>
    <col min="9198" max="9198" width="13.140625" style="2" bestFit="1" customWidth="1"/>
    <col min="9199" max="9199" width="11.28515625" style="2" bestFit="1" customWidth="1"/>
    <col min="9200" max="9438" width="8.7109375" style="2"/>
    <col min="9439" max="9440" width="17.28515625" style="2" bestFit="1" customWidth="1"/>
    <col min="9441" max="9441" width="16.7109375" style="2" customWidth="1"/>
    <col min="9442" max="9442" width="15.5703125" style="2" customWidth="1"/>
    <col min="9443" max="9443" width="12.28515625" style="2" bestFit="1" customWidth="1"/>
    <col min="9444" max="9444" width="13.7109375" style="2" bestFit="1" customWidth="1"/>
    <col min="9445" max="9445" width="13.140625" style="2" bestFit="1" customWidth="1"/>
    <col min="9446" max="9446" width="17.5703125" style="2" bestFit="1" customWidth="1"/>
    <col min="9447" max="9447" width="23.28515625" style="2" bestFit="1" customWidth="1"/>
    <col min="9448" max="9448" width="15.28515625" style="2" bestFit="1" customWidth="1"/>
    <col min="9449" max="9449" width="20.85546875" style="2" bestFit="1" customWidth="1"/>
    <col min="9450" max="9450" width="18.140625" style="2" bestFit="1" customWidth="1"/>
    <col min="9451" max="9451" width="20.5703125" style="2" bestFit="1" customWidth="1"/>
    <col min="9452" max="9452" width="18.7109375" style="2" bestFit="1" customWidth="1"/>
    <col min="9453" max="9453" width="11.85546875" style="2" bestFit="1" customWidth="1"/>
    <col min="9454" max="9454" width="13.140625" style="2" bestFit="1" customWidth="1"/>
    <col min="9455" max="9455" width="11.28515625" style="2" bestFit="1" customWidth="1"/>
    <col min="9456" max="9694" width="8.7109375" style="2"/>
    <col min="9695" max="9696" width="17.28515625" style="2" bestFit="1" customWidth="1"/>
    <col min="9697" max="9697" width="16.7109375" style="2" customWidth="1"/>
    <col min="9698" max="9698" width="15.5703125" style="2" customWidth="1"/>
    <col min="9699" max="9699" width="12.28515625" style="2" bestFit="1" customWidth="1"/>
    <col min="9700" max="9700" width="13.7109375" style="2" bestFit="1" customWidth="1"/>
    <col min="9701" max="9701" width="13.140625" style="2" bestFit="1" customWidth="1"/>
    <col min="9702" max="9702" width="17.5703125" style="2" bestFit="1" customWidth="1"/>
    <col min="9703" max="9703" width="23.28515625" style="2" bestFit="1" customWidth="1"/>
    <col min="9704" max="9704" width="15.28515625" style="2" bestFit="1" customWidth="1"/>
    <col min="9705" max="9705" width="20.85546875" style="2" bestFit="1" customWidth="1"/>
    <col min="9706" max="9706" width="18.140625" style="2" bestFit="1" customWidth="1"/>
    <col min="9707" max="9707" width="20.5703125" style="2" bestFit="1" customWidth="1"/>
    <col min="9708" max="9708" width="18.7109375" style="2" bestFit="1" customWidth="1"/>
    <col min="9709" max="9709" width="11.85546875" style="2" bestFit="1" customWidth="1"/>
    <col min="9710" max="9710" width="13.140625" style="2" bestFit="1" customWidth="1"/>
    <col min="9711" max="9711" width="11.28515625" style="2" bestFit="1" customWidth="1"/>
    <col min="9712" max="9950" width="8.7109375" style="2"/>
    <col min="9951" max="9952" width="17.28515625" style="2" bestFit="1" customWidth="1"/>
    <col min="9953" max="9953" width="16.7109375" style="2" customWidth="1"/>
    <col min="9954" max="9954" width="15.5703125" style="2" customWidth="1"/>
    <col min="9955" max="9955" width="12.28515625" style="2" bestFit="1" customWidth="1"/>
    <col min="9956" max="9956" width="13.7109375" style="2" bestFit="1" customWidth="1"/>
    <col min="9957" max="9957" width="13.140625" style="2" bestFit="1" customWidth="1"/>
    <col min="9958" max="9958" width="17.5703125" style="2" bestFit="1" customWidth="1"/>
    <col min="9959" max="9959" width="23.28515625" style="2" bestFit="1" customWidth="1"/>
    <col min="9960" max="9960" width="15.28515625" style="2" bestFit="1" customWidth="1"/>
    <col min="9961" max="9961" width="20.85546875" style="2" bestFit="1" customWidth="1"/>
    <col min="9962" max="9962" width="18.140625" style="2" bestFit="1" customWidth="1"/>
    <col min="9963" max="9963" width="20.5703125" style="2" bestFit="1" customWidth="1"/>
    <col min="9964" max="9964" width="18.7109375" style="2" bestFit="1" customWidth="1"/>
    <col min="9965" max="9965" width="11.85546875" style="2" bestFit="1" customWidth="1"/>
    <col min="9966" max="9966" width="13.140625" style="2" bestFit="1" customWidth="1"/>
    <col min="9967" max="9967" width="11.28515625" style="2" bestFit="1" customWidth="1"/>
    <col min="9968" max="10206" width="8.7109375" style="2"/>
    <col min="10207" max="10208" width="17.28515625" style="2" bestFit="1" customWidth="1"/>
    <col min="10209" max="10209" width="16.7109375" style="2" customWidth="1"/>
    <col min="10210" max="10210" width="15.5703125" style="2" customWidth="1"/>
    <col min="10211" max="10211" width="12.28515625" style="2" bestFit="1" customWidth="1"/>
    <col min="10212" max="10212" width="13.7109375" style="2" bestFit="1" customWidth="1"/>
    <col min="10213" max="10213" width="13.140625" style="2" bestFit="1" customWidth="1"/>
    <col min="10214" max="10214" width="17.5703125" style="2" bestFit="1" customWidth="1"/>
    <col min="10215" max="10215" width="23.28515625" style="2" bestFit="1" customWidth="1"/>
    <col min="10216" max="10216" width="15.28515625" style="2" bestFit="1" customWidth="1"/>
    <col min="10217" max="10217" width="20.85546875" style="2" bestFit="1" customWidth="1"/>
    <col min="10218" max="10218" width="18.140625" style="2" bestFit="1" customWidth="1"/>
    <col min="10219" max="10219" width="20.5703125" style="2" bestFit="1" customWidth="1"/>
    <col min="10220" max="10220" width="18.7109375" style="2" bestFit="1" customWidth="1"/>
    <col min="10221" max="10221" width="11.85546875" style="2" bestFit="1" customWidth="1"/>
    <col min="10222" max="10222" width="13.140625" style="2" bestFit="1" customWidth="1"/>
    <col min="10223" max="10223" width="11.28515625" style="2" bestFit="1" customWidth="1"/>
    <col min="10224" max="10462" width="8.7109375" style="2"/>
    <col min="10463" max="10464" width="17.28515625" style="2" bestFit="1" customWidth="1"/>
    <col min="10465" max="10465" width="16.7109375" style="2" customWidth="1"/>
    <col min="10466" max="10466" width="15.5703125" style="2" customWidth="1"/>
    <col min="10467" max="10467" width="12.28515625" style="2" bestFit="1" customWidth="1"/>
    <col min="10468" max="10468" width="13.7109375" style="2" bestFit="1" customWidth="1"/>
    <col min="10469" max="10469" width="13.140625" style="2" bestFit="1" customWidth="1"/>
    <col min="10470" max="10470" width="17.5703125" style="2" bestFit="1" customWidth="1"/>
    <col min="10471" max="10471" width="23.28515625" style="2" bestFit="1" customWidth="1"/>
    <col min="10472" max="10472" width="15.28515625" style="2" bestFit="1" customWidth="1"/>
    <col min="10473" max="10473" width="20.85546875" style="2" bestFit="1" customWidth="1"/>
    <col min="10474" max="10474" width="18.140625" style="2" bestFit="1" customWidth="1"/>
    <col min="10475" max="10475" width="20.5703125" style="2" bestFit="1" customWidth="1"/>
    <col min="10476" max="10476" width="18.7109375" style="2" bestFit="1" customWidth="1"/>
    <col min="10477" max="10477" width="11.85546875" style="2" bestFit="1" customWidth="1"/>
    <col min="10478" max="10478" width="13.140625" style="2" bestFit="1" customWidth="1"/>
    <col min="10479" max="10479" width="11.28515625" style="2" bestFit="1" customWidth="1"/>
    <col min="10480" max="10718" width="8.7109375" style="2"/>
    <col min="10719" max="10720" width="17.28515625" style="2" bestFit="1" customWidth="1"/>
    <col min="10721" max="10721" width="16.7109375" style="2" customWidth="1"/>
    <col min="10722" max="10722" width="15.5703125" style="2" customWidth="1"/>
    <col min="10723" max="10723" width="12.28515625" style="2" bestFit="1" customWidth="1"/>
    <col min="10724" max="10724" width="13.7109375" style="2" bestFit="1" customWidth="1"/>
    <col min="10725" max="10725" width="13.140625" style="2" bestFit="1" customWidth="1"/>
    <col min="10726" max="10726" width="17.5703125" style="2" bestFit="1" customWidth="1"/>
    <col min="10727" max="10727" width="23.28515625" style="2" bestFit="1" customWidth="1"/>
    <col min="10728" max="10728" width="15.28515625" style="2" bestFit="1" customWidth="1"/>
    <col min="10729" max="10729" width="20.85546875" style="2" bestFit="1" customWidth="1"/>
    <col min="10730" max="10730" width="18.140625" style="2" bestFit="1" customWidth="1"/>
    <col min="10731" max="10731" width="20.5703125" style="2" bestFit="1" customWidth="1"/>
    <col min="10732" max="10732" width="18.7109375" style="2" bestFit="1" customWidth="1"/>
    <col min="10733" max="10733" width="11.85546875" style="2" bestFit="1" customWidth="1"/>
    <col min="10734" max="10734" width="13.140625" style="2" bestFit="1" customWidth="1"/>
    <col min="10735" max="10735" width="11.28515625" style="2" bestFit="1" customWidth="1"/>
    <col min="10736" max="10974" width="8.7109375" style="2"/>
    <col min="10975" max="10976" width="17.28515625" style="2" bestFit="1" customWidth="1"/>
    <col min="10977" max="10977" width="16.7109375" style="2" customWidth="1"/>
    <col min="10978" max="10978" width="15.5703125" style="2" customWidth="1"/>
    <col min="10979" max="10979" width="12.28515625" style="2" bestFit="1" customWidth="1"/>
    <col min="10980" max="10980" width="13.7109375" style="2" bestFit="1" customWidth="1"/>
    <col min="10981" max="10981" width="13.140625" style="2" bestFit="1" customWidth="1"/>
    <col min="10982" max="10982" width="17.5703125" style="2" bestFit="1" customWidth="1"/>
    <col min="10983" max="10983" width="23.28515625" style="2" bestFit="1" customWidth="1"/>
    <col min="10984" max="10984" width="15.28515625" style="2" bestFit="1" customWidth="1"/>
    <col min="10985" max="10985" width="20.85546875" style="2" bestFit="1" customWidth="1"/>
    <col min="10986" max="10986" width="18.140625" style="2" bestFit="1" customWidth="1"/>
    <col min="10987" max="10987" width="20.5703125" style="2" bestFit="1" customWidth="1"/>
    <col min="10988" max="10988" width="18.7109375" style="2" bestFit="1" customWidth="1"/>
    <col min="10989" max="10989" width="11.85546875" style="2" bestFit="1" customWidth="1"/>
    <col min="10990" max="10990" width="13.140625" style="2" bestFit="1" customWidth="1"/>
    <col min="10991" max="10991" width="11.28515625" style="2" bestFit="1" customWidth="1"/>
    <col min="10992" max="11230" width="8.7109375" style="2"/>
    <col min="11231" max="11232" width="17.28515625" style="2" bestFit="1" customWidth="1"/>
    <col min="11233" max="11233" width="16.7109375" style="2" customWidth="1"/>
    <col min="11234" max="11234" width="15.5703125" style="2" customWidth="1"/>
    <col min="11235" max="11235" width="12.28515625" style="2" bestFit="1" customWidth="1"/>
    <col min="11236" max="11236" width="13.7109375" style="2" bestFit="1" customWidth="1"/>
    <col min="11237" max="11237" width="13.140625" style="2" bestFit="1" customWidth="1"/>
    <col min="11238" max="11238" width="17.5703125" style="2" bestFit="1" customWidth="1"/>
    <col min="11239" max="11239" width="23.28515625" style="2" bestFit="1" customWidth="1"/>
    <col min="11240" max="11240" width="15.28515625" style="2" bestFit="1" customWidth="1"/>
    <col min="11241" max="11241" width="20.85546875" style="2" bestFit="1" customWidth="1"/>
    <col min="11242" max="11242" width="18.140625" style="2" bestFit="1" customWidth="1"/>
    <col min="11243" max="11243" width="20.5703125" style="2" bestFit="1" customWidth="1"/>
    <col min="11244" max="11244" width="18.7109375" style="2" bestFit="1" customWidth="1"/>
    <col min="11245" max="11245" width="11.85546875" style="2" bestFit="1" customWidth="1"/>
    <col min="11246" max="11246" width="13.140625" style="2" bestFit="1" customWidth="1"/>
    <col min="11247" max="11247" width="11.28515625" style="2" bestFit="1" customWidth="1"/>
    <col min="11248" max="11486" width="8.7109375" style="2"/>
    <col min="11487" max="11488" width="17.28515625" style="2" bestFit="1" customWidth="1"/>
    <col min="11489" max="11489" width="16.7109375" style="2" customWidth="1"/>
    <col min="11490" max="11490" width="15.5703125" style="2" customWidth="1"/>
    <col min="11491" max="11491" width="12.28515625" style="2" bestFit="1" customWidth="1"/>
    <col min="11492" max="11492" width="13.7109375" style="2" bestFit="1" customWidth="1"/>
    <col min="11493" max="11493" width="13.140625" style="2" bestFit="1" customWidth="1"/>
    <col min="11494" max="11494" width="17.5703125" style="2" bestFit="1" customWidth="1"/>
    <col min="11495" max="11495" width="23.28515625" style="2" bestFit="1" customWidth="1"/>
    <col min="11496" max="11496" width="15.28515625" style="2" bestFit="1" customWidth="1"/>
    <col min="11497" max="11497" width="20.85546875" style="2" bestFit="1" customWidth="1"/>
    <col min="11498" max="11498" width="18.140625" style="2" bestFit="1" customWidth="1"/>
    <col min="11499" max="11499" width="20.5703125" style="2" bestFit="1" customWidth="1"/>
    <col min="11500" max="11500" width="18.7109375" style="2" bestFit="1" customWidth="1"/>
    <col min="11501" max="11501" width="11.85546875" style="2" bestFit="1" customWidth="1"/>
    <col min="11502" max="11502" width="13.140625" style="2" bestFit="1" customWidth="1"/>
    <col min="11503" max="11503" width="11.28515625" style="2" bestFit="1" customWidth="1"/>
    <col min="11504" max="11742" width="8.7109375" style="2"/>
    <col min="11743" max="11744" width="17.28515625" style="2" bestFit="1" customWidth="1"/>
    <col min="11745" max="11745" width="16.7109375" style="2" customWidth="1"/>
    <col min="11746" max="11746" width="15.5703125" style="2" customWidth="1"/>
    <col min="11747" max="11747" width="12.28515625" style="2" bestFit="1" customWidth="1"/>
    <col min="11748" max="11748" width="13.7109375" style="2" bestFit="1" customWidth="1"/>
    <col min="11749" max="11749" width="13.140625" style="2" bestFit="1" customWidth="1"/>
    <col min="11750" max="11750" width="17.5703125" style="2" bestFit="1" customWidth="1"/>
    <col min="11751" max="11751" width="23.28515625" style="2" bestFit="1" customWidth="1"/>
    <col min="11752" max="11752" width="15.28515625" style="2" bestFit="1" customWidth="1"/>
    <col min="11753" max="11753" width="20.85546875" style="2" bestFit="1" customWidth="1"/>
    <col min="11754" max="11754" width="18.140625" style="2" bestFit="1" customWidth="1"/>
    <col min="11755" max="11755" width="20.5703125" style="2" bestFit="1" customWidth="1"/>
    <col min="11756" max="11756" width="18.7109375" style="2" bestFit="1" customWidth="1"/>
    <col min="11757" max="11757" width="11.85546875" style="2" bestFit="1" customWidth="1"/>
    <col min="11758" max="11758" width="13.140625" style="2" bestFit="1" customWidth="1"/>
    <col min="11759" max="11759" width="11.28515625" style="2" bestFit="1" customWidth="1"/>
    <col min="11760" max="11998" width="8.7109375" style="2"/>
    <col min="11999" max="12000" width="17.28515625" style="2" bestFit="1" customWidth="1"/>
    <col min="12001" max="12001" width="16.7109375" style="2" customWidth="1"/>
    <col min="12002" max="12002" width="15.5703125" style="2" customWidth="1"/>
    <col min="12003" max="12003" width="12.28515625" style="2" bestFit="1" customWidth="1"/>
    <col min="12004" max="12004" width="13.7109375" style="2" bestFit="1" customWidth="1"/>
    <col min="12005" max="12005" width="13.140625" style="2" bestFit="1" customWidth="1"/>
    <col min="12006" max="12006" width="17.5703125" style="2" bestFit="1" customWidth="1"/>
    <col min="12007" max="12007" width="23.28515625" style="2" bestFit="1" customWidth="1"/>
    <col min="12008" max="12008" width="15.28515625" style="2" bestFit="1" customWidth="1"/>
    <col min="12009" max="12009" width="20.85546875" style="2" bestFit="1" customWidth="1"/>
    <col min="12010" max="12010" width="18.140625" style="2" bestFit="1" customWidth="1"/>
    <col min="12011" max="12011" width="20.5703125" style="2" bestFit="1" customWidth="1"/>
    <col min="12012" max="12012" width="18.7109375" style="2" bestFit="1" customWidth="1"/>
    <col min="12013" max="12013" width="11.85546875" style="2" bestFit="1" customWidth="1"/>
    <col min="12014" max="12014" width="13.140625" style="2" bestFit="1" customWidth="1"/>
    <col min="12015" max="12015" width="11.28515625" style="2" bestFit="1" customWidth="1"/>
    <col min="12016" max="12254" width="8.7109375" style="2"/>
    <col min="12255" max="12256" width="17.28515625" style="2" bestFit="1" customWidth="1"/>
    <col min="12257" max="12257" width="16.7109375" style="2" customWidth="1"/>
    <col min="12258" max="12258" width="15.5703125" style="2" customWidth="1"/>
    <col min="12259" max="12259" width="12.28515625" style="2" bestFit="1" customWidth="1"/>
    <col min="12260" max="12260" width="13.7109375" style="2" bestFit="1" customWidth="1"/>
    <col min="12261" max="12261" width="13.140625" style="2" bestFit="1" customWidth="1"/>
    <col min="12262" max="12262" width="17.5703125" style="2" bestFit="1" customWidth="1"/>
    <col min="12263" max="12263" width="23.28515625" style="2" bestFit="1" customWidth="1"/>
    <col min="12264" max="12264" width="15.28515625" style="2" bestFit="1" customWidth="1"/>
    <col min="12265" max="12265" width="20.85546875" style="2" bestFit="1" customWidth="1"/>
    <col min="12266" max="12266" width="18.140625" style="2" bestFit="1" customWidth="1"/>
    <col min="12267" max="12267" width="20.5703125" style="2" bestFit="1" customWidth="1"/>
    <col min="12268" max="12268" width="18.7109375" style="2" bestFit="1" customWidth="1"/>
    <col min="12269" max="12269" width="11.85546875" style="2" bestFit="1" customWidth="1"/>
    <col min="12270" max="12270" width="13.140625" style="2" bestFit="1" customWidth="1"/>
    <col min="12271" max="12271" width="11.28515625" style="2" bestFit="1" customWidth="1"/>
    <col min="12272" max="12510" width="8.7109375" style="2"/>
    <col min="12511" max="12512" width="17.28515625" style="2" bestFit="1" customWidth="1"/>
    <col min="12513" max="12513" width="16.7109375" style="2" customWidth="1"/>
    <col min="12514" max="12514" width="15.5703125" style="2" customWidth="1"/>
    <col min="12515" max="12515" width="12.28515625" style="2" bestFit="1" customWidth="1"/>
    <col min="12516" max="12516" width="13.7109375" style="2" bestFit="1" customWidth="1"/>
    <col min="12517" max="12517" width="13.140625" style="2" bestFit="1" customWidth="1"/>
    <col min="12518" max="12518" width="17.5703125" style="2" bestFit="1" customWidth="1"/>
    <col min="12519" max="12519" width="23.28515625" style="2" bestFit="1" customWidth="1"/>
    <col min="12520" max="12520" width="15.28515625" style="2" bestFit="1" customWidth="1"/>
    <col min="12521" max="12521" width="20.85546875" style="2" bestFit="1" customWidth="1"/>
    <col min="12522" max="12522" width="18.140625" style="2" bestFit="1" customWidth="1"/>
    <col min="12523" max="12523" width="20.5703125" style="2" bestFit="1" customWidth="1"/>
    <col min="12524" max="12524" width="18.7109375" style="2" bestFit="1" customWidth="1"/>
    <col min="12525" max="12525" width="11.85546875" style="2" bestFit="1" customWidth="1"/>
    <col min="12526" max="12526" width="13.140625" style="2" bestFit="1" customWidth="1"/>
    <col min="12527" max="12527" width="11.28515625" style="2" bestFit="1" customWidth="1"/>
    <col min="12528" max="12766" width="8.7109375" style="2"/>
    <col min="12767" max="12768" width="17.28515625" style="2" bestFit="1" customWidth="1"/>
    <col min="12769" max="12769" width="16.7109375" style="2" customWidth="1"/>
    <col min="12770" max="12770" width="15.5703125" style="2" customWidth="1"/>
    <col min="12771" max="12771" width="12.28515625" style="2" bestFit="1" customWidth="1"/>
    <col min="12772" max="12772" width="13.7109375" style="2" bestFit="1" customWidth="1"/>
    <col min="12773" max="12773" width="13.140625" style="2" bestFit="1" customWidth="1"/>
    <col min="12774" max="12774" width="17.5703125" style="2" bestFit="1" customWidth="1"/>
    <col min="12775" max="12775" width="23.28515625" style="2" bestFit="1" customWidth="1"/>
    <col min="12776" max="12776" width="15.28515625" style="2" bestFit="1" customWidth="1"/>
    <col min="12777" max="12777" width="20.85546875" style="2" bestFit="1" customWidth="1"/>
    <col min="12778" max="12778" width="18.140625" style="2" bestFit="1" customWidth="1"/>
    <col min="12779" max="12779" width="20.5703125" style="2" bestFit="1" customWidth="1"/>
    <col min="12780" max="12780" width="18.7109375" style="2" bestFit="1" customWidth="1"/>
    <col min="12781" max="12781" width="11.85546875" style="2" bestFit="1" customWidth="1"/>
    <col min="12782" max="12782" width="13.140625" style="2" bestFit="1" customWidth="1"/>
    <col min="12783" max="12783" width="11.28515625" style="2" bestFit="1" customWidth="1"/>
    <col min="12784" max="13022" width="8.7109375" style="2"/>
    <col min="13023" max="13024" width="17.28515625" style="2" bestFit="1" customWidth="1"/>
    <col min="13025" max="13025" width="16.7109375" style="2" customWidth="1"/>
    <col min="13026" max="13026" width="15.5703125" style="2" customWidth="1"/>
    <col min="13027" max="13027" width="12.28515625" style="2" bestFit="1" customWidth="1"/>
    <col min="13028" max="13028" width="13.7109375" style="2" bestFit="1" customWidth="1"/>
    <col min="13029" max="13029" width="13.140625" style="2" bestFit="1" customWidth="1"/>
    <col min="13030" max="13030" width="17.5703125" style="2" bestFit="1" customWidth="1"/>
    <col min="13031" max="13031" width="23.28515625" style="2" bestFit="1" customWidth="1"/>
    <col min="13032" max="13032" width="15.28515625" style="2" bestFit="1" customWidth="1"/>
    <col min="13033" max="13033" width="20.85546875" style="2" bestFit="1" customWidth="1"/>
    <col min="13034" max="13034" width="18.140625" style="2" bestFit="1" customWidth="1"/>
    <col min="13035" max="13035" width="20.5703125" style="2" bestFit="1" customWidth="1"/>
    <col min="13036" max="13036" width="18.7109375" style="2" bestFit="1" customWidth="1"/>
    <col min="13037" max="13037" width="11.85546875" style="2" bestFit="1" customWidth="1"/>
    <col min="13038" max="13038" width="13.140625" style="2" bestFit="1" customWidth="1"/>
    <col min="13039" max="13039" width="11.28515625" style="2" bestFit="1" customWidth="1"/>
    <col min="13040" max="13278" width="8.7109375" style="2"/>
    <col min="13279" max="13280" width="17.28515625" style="2" bestFit="1" customWidth="1"/>
    <col min="13281" max="13281" width="16.7109375" style="2" customWidth="1"/>
    <col min="13282" max="13282" width="15.5703125" style="2" customWidth="1"/>
    <col min="13283" max="13283" width="12.28515625" style="2" bestFit="1" customWidth="1"/>
    <col min="13284" max="13284" width="13.7109375" style="2" bestFit="1" customWidth="1"/>
    <col min="13285" max="13285" width="13.140625" style="2" bestFit="1" customWidth="1"/>
    <col min="13286" max="13286" width="17.5703125" style="2" bestFit="1" customWidth="1"/>
    <col min="13287" max="13287" width="23.28515625" style="2" bestFit="1" customWidth="1"/>
    <col min="13288" max="13288" width="15.28515625" style="2" bestFit="1" customWidth="1"/>
    <col min="13289" max="13289" width="20.85546875" style="2" bestFit="1" customWidth="1"/>
    <col min="13290" max="13290" width="18.140625" style="2" bestFit="1" customWidth="1"/>
    <col min="13291" max="13291" width="20.5703125" style="2" bestFit="1" customWidth="1"/>
    <col min="13292" max="13292" width="18.7109375" style="2" bestFit="1" customWidth="1"/>
    <col min="13293" max="13293" width="11.85546875" style="2" bestFit="1" customWidth="1"/>
    <col min="13294" max="13294" width="13.140625" style="2" bestFit="1" customWidth="1"/>
    <col min="13295" max="13295" width="11.28515625" style="2" bestFit="1" customWidth="1"/>
    <col min="13296" max="13534" width="8.7109375" style="2"/>
    <col min="13535" max="13536" width="17.28515625" style="2" bestFit="1" customWidth="1"/>
    <col min="13537" max="13537" width="16.7109375" style="2" customWidth="1"/>
    <col min="13538" max="13538" width="15.5703125" style="2" customWidth="1"/>
    <col min="13539" max="13539" width="12.28515625" style="2" bestFit="1" customWidth="1"/>
    <col min="13540" max="13540" width="13.7109375" style="2" bestFit="1" customWidth="1"/>
    <col min="13541" max="13541" width="13.140625" style="2" bestFit="1" customWidth="1"/>
    <col min="13542" max="13542" width="17.5703125" style="2" bestFit="1" customWidth="1"/>
    <col min="13543" max="13543" width="23.28515625" style="2" bestFit="1" customWidth="1"/>
    <col min="13544" max="13544" width="15.28515625" style="2" bestFit="1" customWidth="1"/>
    <col min="13545" max="13545" width="20.85546875" style="2" bestFit="1" customWidth="1"/>
    <col min="13546" max="13546" width="18.140625" style="2" bestFit="1" customWidth="1"/>
    <col min="13547" max="13547" width="20.5703125" style="2" bestFit="1" customWidth="1"/>
    <col min="13548" max="13548" width="18.7109375" style="2" bestFit="1" customWidth="1"/>
    <col min="13549" max="13549" width="11.85546875" style="2" bestFit="1" customWidth="1"/>
    <col min="13550" max="13550" width="13.140625" style="2" bestFit="1" customWidth="1"/>
    <col min="13551" max="13551" width="11.28515625" style="2" bestFit="1" customWidth="1"/>
    <col min="13552" max="13790" width="8.7109375" style="2"/>
    <col min="13791" max="13792" width="17.28515625" style="2" bestFit="1" customWidth="1"/>
    <col min="13793" max="13793" width="16.7109375" style="2" customWidth="1"/>
    <col min="13794" max="13794" width="15.5703125" style="2" customWidth="1"/>
    <col min="13795" max="13795" width="12.28515625" style="2" bestFit="1" customWidth="1"/>
    <col min="13796" max="13796" width="13.7109375" style="2" bestFit="1" customWidth="1"/>
    <col min="13797" max="13797" width="13.140625" style="2" bestFit="1" customWidth="1"/>
    <col min="13798" max="13798" width="17.5703125" style="2" bestFit="1" customWidth="1"/>
    <col min="13799" max="13799" width="23.28515625" style="2" bestFit="1" customWidth="1"/>
    <col min="13800" max="13800" width="15.28515625" style="2" bestFit="1" customWidth="1"/>
    <col min="13801" max="13801" width="20.85546875" style="2" bestFit="1" customWidth="1"/>
    <col min="13802" max="13802" width="18.140625" style="2" bestFit="1" customWidth="1"/>
    <col min="13803" max="13803" width="20.5703125" style="2" bestFit="1" customWidth="1"/>
    <col min="13804" max="13804" width="18.7109375" style="2" bestFit="1" customWidth="1"/>
    <col min="13805" max="13805" width="11.85546875" style="2" bestFit="1" customWidth="1"/>
    <col min="13806" max="13806" width="13.140625" style="2" bestFit="1" customWidth="1"/>
    <col min="13807" max="13807" width="11.28515625" style="2" bestFit="1" customWidth="1"/>
    <col min="13808" max="14046" width="8.7109375" style="2"/>
    <col min="14047" max="14048" width="17.28515625" style="2" bestFit="1" customWidth="1"/>
    <col min="14049" max="14049" width="16.7109375" style="2" customWidth="1"/>
    <col min="14050" max="14050" width="15.5703125" style="2" customWidth="1"/>
    <col min="14051" max="14051" width="12.28515625" style="2" bestFit="1" customWidth="1"/>
    <col min="14052" max="14052" width="13.7109375" style="2" bestFit="1" customWidth="1"/>
    <col min="14053" max="14053" width="13.140625" style="2" bestFit="1" customWidth="1"/>
    <col min="14054" max="14054" width="17.5703125" style="2" bestFit="1" customWidth="1"/>
    <col min="14055" max="14055" width="23.28515625" style="2" bestFit="1" customWidth="1"/>
    <col min="14056" max="14056" width="15.28515625" style="2" bestFit="1" customWidth="1"/>
    <col min="14057" max="14057" width="20.85546875" style="2" bestFit="1" customWidth="1"/>
    <col min="14058" max="14058" width="18.140625" style="2" bestFit="1" customWidth="1"/>
    <col min="14059" max="14059" width="20.5703125" style="2" bestFit="1" customWidth="1"/>
    <col min="14060" max="14060" width="18.7109375" style="2" bestFit="1" customWidth="1"/>
    <col min="14061" max="14061" width="11.85546875" style="2" bestFit="1" customWidth="1"/>
    <col min="14062" max="14062" width="13.140625" style="2" bestFit="1" customWidth="1"/>
    <col min="14063" max="14063" width="11.28515625" style="2" bestFit="1" customWidth="1"/>
    <col min="14064" max="14302" width="8.7109375" style="2"/>
    <col min="14303" max="14304" width="17.28515625" style="2" bestFit="1" customWidth="1"/>
    <col min="14305" max="14305" width="16.7109375" style="2" customWidth="1"/>
    <col min="14306" max="14306" width="15.5703125" style="2" customWidth="1"/>
    <col min="14307" max="14307" width="12.28515625" style="2" bestFit="1" customWidth="1"/>
    <col min="14308" max="14308" width="13.7109375" style="2" bestFit="1" customWidth="1"/>
    <col min="14309" max="14309" width="13.140625" style="2" bestFit="1" customWidth="1"/>
    <col min="14310" max="14310" width="17.5703125" style="2" bestFit="1" customWidth="1"/>
    <col min="14311" max="14311" width="23.28515625" style="2" bestFit="1" customWidth="1"/>
    <col min="14312" max="14312" width="15.28515625" style="2" bestFit="1" customWidth="1"/>
    <col min="14313" max="14313" width="20.85546875" style="2" bestFit="1" customWidth="1"/>
    <col min="14314" max="14314" width="18.140625" style="2" bestFit="1" customWidth="1"/>
    <col min="14315" max="14315" width="20.5703125" style="2" bestFit="1" customWidth="1"/>
    <col min="14316" max="14316" width="18.7109375" style="2" bestFit="1" customWidth="1"/>
    <col min="14317" max="14317" width="11.85546875" style="2" bestFit="1" customWidth="1"/>
    <col min="14318" max="14318" width="13.140625" style="2" bestFit="1" customWidth="1"/>
    <col min="14319" max="14319" width="11.28515625" style="2" bestFit="1" customWidth="1"/>
    <col min="14320" max="14558" width="8.7109375" style="2"/>
    <col min="14559" max="14560" width="17.28515625" style="2" bestFit="1" customWidth="1"/>
    <col min="14561" max="14561" width="16.7109375" style="2" customWidth="1"/>
    <col min="14562" max="14562" width="15.5703125" style="2" customWidth="1"/>
    <col min="14563" max="14563" width="12.28515625" style="2" bestFit="1" customWidth="1"/>
    <col min="14564" max="14564" width="13.7109375" style="2" bestFit="1" customWidth="1"/>
    <col min="14565" max="14565" width="13.140625" style="2" bestFit="1" customWidth="1"/>
    <col min="14566" max="14566" width="17.5703125" style="2" bestFit="1" customWidth="1"/>
    <col min="14567" max="14567" width="23.28515625" style="2" bestFit="1" customWidth="1"/>
    <col min="14568" max="14568" width="15.28515625" style="2" bestFit="1" customWidth="1"/>
    <col min="14569" max="14569" width="20.85546875" style="2" bestFit="1" customWidth="1"/>
    <col min="14570" max="14570" width="18.140625" style="2" bestFit="1" customWidth="1"/>
    <col min="14571" max="14571" width="20.5703125" style="2" bestFit="1" customWidth="1"/>
    <col min="14572" max="14572" width="18.7109375" style="2" bestFit="1" customWidth="1"/>
    <col min="14573" max="14573" width="11.85546875" style="2" bestFit="1" customWidth="1"/>
    <col min="14574" max="14574" width="13.140625" style="2" bestFit="1" customWidth="1"/>
    <col min="14575" max="14575" width="11.28515625" style="2" bestFit="1" customWidth="1"/>
    <col min="14576" max="14814" width="8.7109375" style="2"/>
    <col min="14815" max="14816" width="17.28515625" style="2" bestFit="1" customWidth="1"/>
    <col min="14817" max="14817" width="16.7109375" style="2" customWidth="1"/>
    <col min="14818" max="14818" width="15.5703125" style="2" customWidth="1"/>
    <col min="14819" max="14819" width="12.28515625" style="2" bestFit="1" customWidth="1"/>
    <col min="14820" max="14820" width="13.7109375" style="2" bestFit="1" customWidth="1"/>
    <col min="14821" max="14821" width="13.140625" style="2" bestFit="1" customWidth="1"/>
    <col min="14822" max="14822" width="17.5703125" style="2" bestFit="1" customWidth="1"/>
    <col min="14823" max="14823" width="23.28515625" style="2" bestFit="1" customWidth="1"/>
    <col min="14824" max="14824" width="15.28515625" style="2" bestFit="1" customWidth="1"/>
    <col min="14825" max="14825" width="20.85546875" style="2" bestFit="1" customWidth="1"/>
    <col min="14826" max="14826" width="18.140625" style="2" bestFit="1" customWidth="1"/>
    <col min="14827" max="14827" width="20.5703125" style="2" bestFit="1" customWidth="1"/>
    <col min="14828" max="14828" width="18.7109375" style="2" bestFit="1" customWidth="1"/>
    <col min="14829" max="14829" width="11.85546875" style="2" bestFit="1" customWidth="1"/>
    <col min="14830" max="14830" width="13.140625" style="2" bestFit="1" customWidth="1"/>
    <col min="14831" max="14831" width="11.28515625" style="2" bestFit="1" customWidth="1"/>
    <col min="14832" max="15070" width="8.7109375" style="2"/>
    <col min="15071" max="15072" width="17.28515625" style="2" bestFit="1" customWidth="1"/>
    <col min="15073" max="15073" width="16.7109375" style="2" customWidth="1"/>
    <col min="15074" max="15074" width="15.5703125" style="2" customWidth="1"/>
    <col min="15075" max="15075" width="12.28515625" style="2" bestFit="1" customWidth="1"/>
    <col min="15076" max="15076" width="13.7109375" style="2" bestFit="1" customWidth="1"/>
    <col min="15077" max="15077" width="13.140625" style="2" bestFit="1" customWidth="1"/>
    <col min="15078" max="15078" width="17.5703125" style="2" bestFit="1" customWidth="1"/>
    <col min="15079" max="15079" width="23.28515625" style="2" bestFit="1" customWidth="1"/>
    <col min="15080" max="15080" width="15.28515625" style="2" bestFit="1" customWidth="1"/>
    <col min="15081" max="15081" width="20.85546875" style="2" bestFit="1" customWidth="1"/>
    <col min="15082" max="15082" width="18.140625" style="2" bestFit="1" customWidth="1"/>
    <col min="15083" max="15083" width="20.5703125" style="2" bestFit="1" customWidth="1"/>
    <col min="15084" max="15084" width="18.7109375" style="2" bestFit="1" customWidth="1"/>
    <col min="15085" max="15085" width="11.85546875" style="2" bestFit="1" customWidth="1"/>
    <col min="15086" max="15086" width="13.140625" style="2" bestFit="1" customWidth="1"/>
    <col min="15087" max="15087" width="11.28515625" style="2" bestFit="1" customWidth="1"/>
    <col min="15088" max="15326" width="8.7109375" style="2"/>
    <col min="15327" max="15328" width="17.28515625" style="2" bestFit="1" customWidth="1"/>
    <col min="15329" max="15329" width="16.7109375" style="2" customWidth="1"/>
    <col min="15330" max="15330" width="15.5703125" style="2" customWidth="1"/>
    <col min="15331" max="15331" width="12.28515625" style="2" bestFit="1" customWidth="1"/>
    <col min="15332" max="15332" width="13.7109375" style="2" bestFit="1" customWidth="1"/>
    <col min="15333" max="15333" width="13.140625" style="2" bestFit="1" customWidth="1"/>
    <col min="15334" max="15334" width="17.5703125" style="2" bestFit="1" customWidth="1"/>
    <col min="15335" max="15335" width="23.28515625" style="2" bestFit="1" customWidth="1"/>
    <col min="15336" max="15336" width="15.28515625" style="2" bestFit="1" customWidth="1"/>
    <col min="15337" max="15337" width="20.85546875" style="2" bestFit="1" customWidth="1"/>
    <col min="15338" max="15338" width="18.140625" style="2" bestFit="1" customWidth="1"/>
    <col min="15339" max="15339" width="20.5703125" style="2" bestFit="1" customWidth="1"/>
    <col min="15340" max="15340" width="18.7109375" style="2" bestFit="1" customWidth="1"/>
    <col min="15341" max="15341" width="11.85546875" style="2" bestFit="1" customWidth="1"/>
    <col min="15342" max="15342" width="13.140625" style="2" bestFit="1" customWidth="1"/>
    <col min="15343" max="15343" width="11.28515625" style="2" bestFit="1" customWidth="1"/>
    <col min="15344" max="15582" width="8.7109375" style="2"/>
    <col min="15583" max="15584" width="17.28515625" style="2" bestFit="1" customWidth="1"/>
    <col min="15585" max="15585" width="16.7109375" style="2" customWidth="1"/>
    <col min="15586" max="15586" width="15.5703125" style="2" customWidth="1"/>
    <col min="15587" max="15587" width="12.28515625" style="2" bestFit="1" customWidth="1"/>
    <col min="15588" max="15588" width="13.7109375" style="2" bestFit="1" customWidth="1"/>
    <col min="15589" max="15589" width="13.140625" style="2" bestFit="1" customWidth="1"/>
    <col min="15590" max="15590" width="17.5703125" style="2" bestFit="1" customWidth="1"/>
    <col min="15591" max="15591" width="23.28515625" style="2" bestFit="1" customWidth="1"/>
    <col min="15592" max="15592" width="15.28515625" style="2" bestFit="1" customWidth="1"/>
    <col min="15593" max="15593" width="20.85546875" style="2" bestFit="1" customWidth="1"/>
    <col min="15594" max="15594" width="18.140625" style="2" bestFit="1" customWidth="1"/>
    <col min="15595" max="15595" width="20.5703125" style="2" bestFit="1" customWidth="1"/>
    <col min="15596" max="15596" width="18.7109375" style="2" bestFit="1" customWidth="1"/>
    <col min="15597" max="15597" width="11.85546875" style="2" bestFit="1" customWidth="1"/>
    <col min="15598" max="15598" width="13.140625" style="2" bestFit="1" customWidth="1"/>
    <col min="15599" max="15599" width="11.28515625" style="2" bestFit="1" customWidth="1"/>
    <col min="15600" max="15838" width="8.7109375" style="2"/>
    <col min="15839" max="15840" width="17.28515625" style="2" bestFit="1" customWidth="1"/>
    <col min="15841" max="15841" width="16.7109375" style="2" customWidth="1"/>
    <col min="15842" max="15842" width="15.5703125" style="2" customWidth="1"/>
    <col min="15843" max="15843" width="12.28515625" style="2" bestFit="1" customWidth="1"/>
    <col min="15844" max="15844" width="13.7109375" style="2" bestFit="1" customWidth="1"/>
    <col min="15845" max="15845" width="13.140625" style="2" bestFit="1" customWidth="1"/>
    <col min="15846" max="15846" width="17.5703125" style="2" bestFit="1" customWidth="1"/>
    <col min="15847" max="15847" width="23.28515625" style="2" bestFit="1" customWidth="1"/>
    <col min="15848" max="15848" width="15.28515625" style="2" bestFit="1" customWidth="1"/>
    <col min="15849" max="15849" width="20.85546875" style="2" bestFit="1" customWidth="1"/>
    <col min="15850" max="15850" width="18.140625" style="2" bestFit="1" customWidth="1"/>
    <col min="15851" max="15851" width="20.5703125" style="2" bestFit="1" customWidth="1"/>
    <col min="15852" max="15852" width="18.7109375" style="2" bestFit="1" customWidth="1"/>
    <col min="15853" max="15853" width="11.85546875" style="2" bestFit="1" customWidth="1"/>
    <col min="15854" max="15854" width="13.140625" style="2" bestFit="1" customWidth="1"/>
    <col min="15855" max="15855" width="11.28515625" style="2" bestFit="1" customWidth="1"/>
    <col min="15856" max="16094" width="8.7109375" style="2"/>
    <col min="16095" max="16096" width="17.28515625" style="2" bestFit="1" customWidth="1"/>
    <col min="16097" max="16097" width="16.7109375" style="2" customWidth="1"/>
    <col min="16098" max="16098" width="15.5703125" style="2" customWidth="1"/>
    <col min="16099" max="16099" width="12.28515625" style="2" bestFit="1" customWidth="1"/>
    <col min="16100" max="16100" width="13.7109375" style="2" bestFit="1" customWidth="1"/>
    <col min="16101" max="16101" width="13.140625" style="2" bestFit="1" customWidth="1"/>
    <col min="16102" max="16102" width="17.5703125" style="2" bestFit="1" customWidth="1"/>
    <col min="16103" max="16103" width="23.28515625" style="2" bestFit="1" customWidth="1"/>
    <col min="16104" max="16104" width="15.28515625" style="2" bestFit="1" customWidth="1"/>
    <col min="16105" max="16105" width="20.85546875" style="2" bestFit="1" customWidth="1"/>
    <col min="16106" max="16106" width="18.140625" style="2" bestFit="1" customWidth="1"/>
    <col min="16107" max="16107" width="20.5703125" style="2" bestFit="1" customWidth="1"/>
    <col min="16108" max="16108" width="18.7109375" style="2" bestFit="1" customWidth="1"/>
    <col min="16109" max="16109" width="11.85546875" style="2" bestFit="1" customWidth="1"/>
    <col min="16110" max="16110" width="13.140625" style="2" bestFit="1" customWidth="1"/>
    <col min="16111" max="16111" width="11.28515625" style="2" bestFit="1" customWidth="1"/>
    <col min="16112" max="16384" width="8.7109375" style="2"/>
  </cols>
  <sheetData>
    <row r="1" spans="1:9" ht="15" customHeight="1">
      <c r="A1" s="1" t="s">
        <v>217</v>
      </c>
    </row>
    <row r="2" spans="1:9" ht="15" customHeight="1">
      <c r="A2" s="3" t="s">
        <v>183</v>
      </c>
      <c r="B2" s="60"/>
      <c r="C2" s="60"/>
      <c r="D2" s="60"/>
      <c r="E2" s="60"/>
      <c r="F2" s="60"/>
      <c r="G2" s="60"/>
      <c r="H2" s="60"/>
      <c r="I2" s="60"/>
    </row>
    <row r="3" spans="1:9" ht="15" customHeight="1">
      <c r="A3" s="6" t="s">
        <v>184</v>
      </c>
      <c r="B3" s="60"/>
      <c r="C3" s="60"/>
      <c r="D3" s="60"/>
      <c r="E3" s="60"/>
      <c r="F3" s="60"/>
      <c r="G3" s="60"/>
      <c r="H3" s="60"/>
      <c r="I3" s="60"/>
    </row>
    <row r="4" spans="1:9" ht="15" customHeight="1" thickBot="1">
      <c r="A4" s="7"/>
      <c r="B4" s="99"/>
      <c r="C4" s="99"/>
      <c r="D4" s="99"/>
      <c r="E4" s="99"/>
      <c r="F4" s="99"/>
      <c r="G4" s="99"/>
      <c r="H4" s="99"/>
      <c r="I4" s="99"/>
    </row>
    <row r="5" spans="1:9">
      <c r="B5" s="225" t="s">
        <v>202</v>
      </c>
      <c r="C5" s="226"/>
      <c r="D5" s="227" t="s">
        <v>203</v>
      </c>
      <c r="E5" s="227"/>
      <c r="F5" s="228" t="s">
        <v>204</v>
      </c>
      <c r="G5" s="229"/>
      <c r="H5" s="230" t="s">
        <v>188</v>
      </c>
      <c r="I5" s="229"/>
    </row>
    <row r="6" spans="1:9" ht="15" thickBot="1">
      <c r="B6" s="8" t="s">
        <v>205</v>
      </c>
      <c r="C6" s="9" t="s">
        <v>191</v>
      </c>
      <c r="D6" s="10" t="s">
        <v>206</v>
      </c>
      <c r="E6" s="10" t="s">
        <v>191</v>
      </c>
      <c r="F6" s="8" t="s">
        <v>206</v>
      </c>
      <c r="G6" s="9" t="s">
        <v>191</v>
      </c>
      <c r="H6" s="10" t="s">
        <v>206</v>
      </c>
      <c r="I6" s="9" t="s">
        <v>191</v>
      </c>
    </row>
    <row r="8" spans="1:9">
      <c r="A8" s="2" t="s">
        <v>16</v>
      </c>
      <c r="B8" s="11">
        <v>77751</v>
      </c>
      <c r="C8" s="61">
        <f>B8/$B$26</f>
        <v>9.6329848983996436E-2</v>
      </c>
      <c r="D8" s="11">
        <v>5186150.53</v>
      </c>
      <c r="E8" s="61">
        <f>D8/$D$26</f>
        <v>3.3369908850241548E-2</v>
      </c>
      <c r="F8" s="11">
        <v>15806701.129999999</v>
      </c>
      <c r="G8" s="61">
        <f>F8/$F$26</f>
        <v>6.118303942572819E-2</v>
      </c>
      <c r="H8" s="11">
        <v>208114385.27000016</v>
      </c>
      <c r="I8" s="62">
        <f>H8/$H$26</f>
        <v>4.1732902286289307E-2</v>
      </c>
    </row>
    <row r="9" spans="1:9">
      <c r="A9" s="2" t="s">
        <v>17</v>
      </c>
      <c r="B9" s="11">
        <v>9176</v>
      </c>
      <c r="C9" s="61">
        <f t="shared" ref="C9:C25" si="0">B9/$B$26</f>
        <v>1.136863441341142E-2</v>
      </c>
      <c r="D9" s="11">
        <v>1148229.29</v>
      </c>
      <c r="E9" s="61">
        <f t="shared" ref="E9:E25" si="1">D9/$D$26</f>
        <v>7.3881979562358683E-3</v>
      </c>
      <c r="F9" s="11">
        <v>3708179.5299999993</v>
      </c>
      <c r="G9" s="61">
        <f t="shared" ref="G9:G25" si="2">F9/$F$26</f>
        <v>1.4353260210068147E-2</v>
      </c>
      <c r="H9" s="11">
        <v>26139008.690000005</v>
      </c>
      <c r="I9" s="62">
        <f t="shared" ref="I9:I25" si="3">H9/$H$26</f>
        <v>5.2416208235917892E-3</v>
      </c>
    </row>
    <row r="10" spans="1:9">
      <c r="A10" s="2" t="s">
        <v>18</v>
      </c>
      <c r="B10" s="100">
        <v>50085</v>
      </c>
      <c r="C10" s="61">
        <f t="shared" si="0"/>
        <v>6.2052970204414887E-2</v>
      </c>
      <c r="D10" s="100">
        <v>10394743.93</v>
      </c>
      <c r="E10" s="61">
        <f t="shared" si="1"/>
        <v>6.6884224717191451E-2</v>
      </c>
      <c r="F10" s="100">
        <v>17576792.300000001</v>
      </c>
      <c r="G10" s="61">
        <f t="shared" si="2"/>
        <v>6.8034535949294289E-2</v>
      </c>
      <c r="H10" s="100">
        <v>440666937.69</v>
      </c>
      <c r="I10" s="62">
        <f t="shared" si="3"/>
        <v>8.836635789282983E-2</v>
      </c>
    </row>
    <row r="11" spans="1:9">
      <c r="A11" s="2" t="s">
        <v>19</v>
      </c>
      <c r="B11" s="100">
        <v>44966</v>
      </c>
      <c r="C11" s="61">
        <f t="shared" si="0"/>
        <v>5.5710768857177191E-2</v>
      </c>
      <c r="D11" s="100">
        <v>9317407.9419999998</v>
      </c>
      <c r="E11" s="61">
        <f t="shared" si="1"/>
        <v>5.9952184562806481E-2</v>
      </c>
      <c r="F11" s="100">
        <v>6599773.4299999997</v>
      </c>
      <c r="G11" s="61">
        <f t="shared" si="2"/>
        <v>2.5545760285312826E-2</v>
      </c>
      <c r="H11" s="100">
        <v>195395944.486</v>
      </c>
      <c r="I11" s="62">
        <f t="shared" si="3"/>
        <v>3.9182490185828187E-2</v>
      </c>
    </row>
    <row r="12" spans="1:9">
      <c r="A12" s="2" t="s">
        <v>20</v>
      </c>
      <c r="B12" s="100">
        <v>95417</v>
      </c>
      <c r="C12" s="61">
        <f t="shared" si="0"/>
        <v>0.11821719592681751</v>
      </c>
      <c r="D12" s="100">
        <v>21476171.447999999</v>
      </c>
      <c r="E12" s="61">
        <f t="shared" si="1"/>
        <v>0.13818686509894265</v>
      </c>
      <c r="F12" s="100">
        <v>15495985.410000002</v>
      </c>
      <c r="G12" s="61">
        <f t="shared" si="2"/>
        <v>5.998035127526568E-2</v>
      </c>
      <c r="H12" s="100">
        <v>527675913.35400009</v>
      </c>
      <c r="I12" s="62">
        <f t="shared" si="3"/>
        <v>0.10581415264620515</v>
      </c>
    </row>
    <row r="13" spans="1:9">
      <c r="A13" s="2" t="s">
        <v>21</v>
      </c>
      <c r="B13" s="100">
        <v>80606</v>
      </c>
      <c r="C13" s="61">
        <f t="shared" si="0"/>
        <v>9.9867060323391557E-2</v>
      </c>
      <c r="D13" s="100">
        <v>11246931.23</v>
      </c>
      <c r="E13" s="61">
        <f t="shared" si="1"/>
        <v>7.2367561994008497E-2</v>
      </c>
      <c r="F13" s="100">
        <v>8991731.7699999996</v>
      </c>
      <c r="G13" s="61">
        <f t="shared" si="2"/>
        <v>3.4804319691055151E-2</v>
      </c>
      <c r="H13" s="100">
        <v>212579530.25000003</v>
      </c>
      <c r="I13" s="62">
        <f t="shared" si="3"/>
        <v>4.2628291900528102E-2</v>
      </c>
    </row>
    <row r="14" spans="1:9">
      <c r="A14" s="2" t="s">
        <v>22</v>
      </c>
      <c r="B14" s="100">
        <v>8161</v>
      </c>
      <c r="C14" s="61">
        <f t="shared" si="0"/>
        <v>1.0111096931980231E-2</v>
      </c>
      <c r="D14" s="100">
        <v>201166.27999999997</v>
      </c>
      <c r="E14" s="61">
        <f t="shared" si="1"/>
        <v>1.294389815434487E-3</v>
      </c>
      <c r="F14" s="100">
        <v>2722348.8</v>
      </c>
      <c r="G14" s="61">
        <f t="shared" si="2"/>
        <v>1.0537402623806289E-2</v>
      </c>
      <c r="H14" s="100">
        <v>23098878.359999999</v>
      </c>
      <c r="I14" s="62">
        <f t="shared" si="3"/>
        <v>4.631987511435719E-3</v>
      </c>
    </row>
    <row r="15" spans="1:9">
      <c r="A15" s="63" t="s">
        <v>207</v>
      </c>
      <c r="B15" s="100">
        <v>18576</v>
      </c>
      <c r="C15" s="61">
        <f t="shared" si="0"/>
        <v>2.3014794339966275E-2</v>
      </c>
      <c r="D15" s="100">
        <v>1896078.7599999998</v>
      </c>
      <c r="E15" s="61">
        <f t="shared" si="1"/>
        <v>1.2200181045280806E-2</v>
      </c>
      <c r="F15" s="100">
        <v>3843370.1500000018</v>
      </c>
      <c r="G15" s="61">
        <f t="shared" si="2"/>
        <v>1.4876542896659234E-2</v>
      </c>
      <c r="H15" s="100">
        <v>41023817.489999995</v>
      </c>
      <c r="I15" s="62">
        <f t="shared" si="3"/>
        <v>8.2264518356075806E-3</v>
      </c>
    </row>
    <row r="16" spans="1:9">
      <c r="A16" s="63" t="s">
        <v>24</v>
      </c>
      <c r="B16" s="100">
        <v>431</v>
      </c>
      <c r="C16" s="61">
        <f t="shared" si="0"/>
        <v>5.3398882216437683E-4</v>
      </c>
      <c r="D16" s="100">
        <v>39001.97</v>
      </c>
      <c r="E16" s="61">
        <f t="shared" si="1"/>
        <v>2.5095534276361531E-4</v>
      </c>
      <c r="F16" s="100">
        <v>117209.05</v>
      </c>
      <c r="G16" s="61">
        <f t="shared" si="2"/>
        <v>4.5368137653920124E-4</v>
      </c>
      <c r="H16" s="100">
        <v>1782407.1699999997</v>
      </c>
      <c r="I16" s="62">
        <f t="shared" si="3"/>
        <v>3.5742375119089903E-4</v>
      </c>
    </row>
    <row r="17" spans="1:17">
      <c r="A17" s="63" t="s">
        <v>218</v>
      </c>
      <c r="B17" s="100">
        <v>62118</v>
      </c>
      <c r="C17" s="61">
        <f t="shared" si="0"/>
        <v>7.696129386358877E-2</v>
      </c>
      <c r="D17" s="100">
        <v>7804964.8400000008</v>
      </c>
      <c r="E17" s="61">
        <f t="shared" si="1"/>
        <v>5.0220479290665726E-2</v>
      </c>
      <c r="F17" s="100">
        <v>7732315.3399999999</v>
      </c>
      <c r="G17" s="61">
        <f t="shared" si="2"/>
        <v>2.9929493219903937E-2</v>
      </c>
      <c r="H17" s="100">
        <v>219213458.31000006</v>
      </c>
      <c r="I17" s="62">
        <f t="shared" si="3"/>
        <v>4.3958584715909771E-2</v>
      </c>
    </row>
    <row r="18" spans="1:17">
      <c r="A18" s="63" t="s">
        <v>26</v>
      </c>
      <c r="B18" s="100">
        <v>57172</v>
      </c>
      <c r="C18" s="61">
        <f t="shared" si="0"/>
        <v>7.0833431417127043E-2</v>
      </c>
      <c r="D18" s="100">
        <v>15480554.359999998</v>
      </c>
      <c r="E18" s="61">
        <f t="shared" si="1"/>
        <v>9.9608502482940703E-2</v>
      </c>
      <c r="F18" s="100">
        <v>6673064.3100000024</v>
      </c>
      <c r="G18" s="61">
        <f t="shared" si="2"/>
        <v>2.5829447486311132E-2</v>
      </c>
      <c r="H18" s="100">
        <v>236993071.54000008</v>
      </c>
      <c r="I18" s="62">
        <f t="shared" si="3"/>
        <v>4.7523907029660306E-2</v>
      </c>
    </row>
    <row r="19" spans="1:17">
      <c r="A19" s="63" t="s">
        <v>27</v>
      </c>
      <c r="B19" s="100">
        <v>1964</v>
      </c>
      <c r="C19" s="61">
        <f t="shared" si="0"/>
        <v>2.433304052739759E-3</v>
      </c>
      <c r="D19" s="100">
        <v>94987.16</v>
      </c>
      <c r="E19" s="61">
        <f t="shared" si="1"/>
        <v>6.1118798091333256E-4</v>
      </c>
      <c r="F19" s="100">
        <v>577213.79000000015</v>
      </c>
      <c r="G19" s="61">
        <f t="shared" si="2"/>
        <v>2.2342229273644779E-3</v>
      </c>
      <c r="H19" s="100">
        <v>3138461.5100000007</v>
      </c>
      <c r="I19" s="62">
        <f t="shared" si="3"/>
        <v>6.2935153356258864E-4</v>
      </c>
    </row>
    <row r="20" spans="1:17">
      <c r="A20" s="63" t="s">
        <v>28</v>
      </c>
      <c r="B20" s="100">
        <v>1873</v>
      </c>
      <c r="C20" s="61">
        <f t="shared" si="0"/>
        <v>2.3205593130252388E-3</v>
      </c>
      <c r="D20" s="100">
        <v>112212.88</v>
      </c>
      <c r="E20" s="61">
        <f t="shared" si="1"/>
        <v>7.2202562493362346E-4</v>
      </c>
      <c r="F20" s="100">
        <v>741025.78000000038</v>
      </c>
      <c r="G20" s="61">
        <f t="shared" si="2"/>
        <v>2.8682904257088973E-3</v>
      </c>
      <c r="H20" s="100">
        <v>4216390.12</v>
      </c>
      <c r="I20" s="62">
        <f t="shared" si="3"/>
        <v>8.4550713133332215E-4</v>
      </c>
    </row>
    <row r="21" spans="1:17">
      <c r="A21" s="63" t="s">
        <v>219</v>
      </c>
      <c r="B21" s="100">
        <v>49986</v>
      </c>
      <c r="C21" s="61">
        <f t="shared" si="0"/>
        <v>6.1930313839230956E-2</v>
      </c>
      <c r="D21" s="100">
        <v>7190613.3400000008</v>
      </c>
      <c r="E21" s="61">
        <f t="shared" si="1"/>
        <v>4.626747919195684E-2</v>
      </c>
      <c r="F21" s="100">
        <v>13299722.539999999</v>
      </c>
      <c r="G21" s="61">
        <f t="shared" si="2"/>
        <v>5.1479270837334154E-2</v>
      </c>
      <c r="H21" s="100">
        <v>257483324.97999996</v>
      </c>
      <c r="I21" s="62">
        <f t="shared" si="3"/>
        <v>5.1632790437808281E-2</v>
      </c>
    </row>
    <row r="22" spans="1:17">
      <c r="A22" s="6" t="s">
        <v>30</v>
      </c>
      <c r="B22" s="100">
        <v>218581</v>
      </c>
      <c r="C22" s="61">
        <f t="shared" si="0"/>
        <v>0.27081162584109436</v>
      </c>
      <c r="D22" s="100">
        <v>55608116.626800038</v>
      </c>
      <c r="E22" s="61">
        <f t="shared" si="1"/>
        <v>0.35780638692142214</v>
      </c>
      <c r="F22" s="100">
        <v>133700578.068</v>
      </c>
      <c r="G22" s="61">
        <f t="shared" si="2"/>
        <v>0.51751517738585184</v>
      </c>
      <c r="H22" s="100">
        <v>2316315215.1600003</v>
      </c>
      <c r="I22" s="62">
        <f t="shared" si="3"/>
        <v>0.46448762498135698</v>
      </c>
    </row>
    <row r="23" spans="1:17">
      <c r="A23" s="6" t="str">
        <f>'[108]LUC CAM'!A21</f>
        <v>New Brunswick Gas (Enbridge Gas)</v>
      </c>
      <c r="B23" s="11">
        <v>12111</v>
      </c>
      <c r="C23" s="61">
        <f t="shared" si="0"/>
        <v>1.5004962007500622E-2</v>
      </c>
      <c r="D23" s="11">
        <v>2566163.0352586503</v>
      </c>
      <c r="E23" s="61">
        <f t="shared" si="1"/>
        <v>1.6511789637822242E-2</v>
      </c>
      <c r="F23" s="11">
        <v>11497357.763102867</v>
      </c>
      <c r="G23" s="61">
        <f t="shared" si="2"/>
        <v>4.4502852779100079E-2</v>
      </c>
      <c r="H23" s="11">
        <v>210124850.1021046</v>
      </c>
      <c r="I23" s="62">
        <f t="shared" si="3"/>
        <v>4.2136058138679731E-2</v>
      </c>
      <c r="J23" s="18"/>
      <c r="K23" s="101"/>
      <c r="L23" s="20"/>
      <c r="M23" s="101"/>
      <c r="N23" s="20"/>
      <c r="O23" s="101"/>
      <c r="P23" s="20"/>
      <c r="Q23" s="101"/>
    </row>
    <row r="24" spans="1:17">
      <c r="A24" s="6" t="str">
        <f>'[108]LUC CAM'!A22</f>
        <v xml:space="preserve">St Lawrence Gas </v>
      </c>
      <c r="B24" s="11">
        <v>18159</v>
      </c>
      <c r="C24" s="61">
        <f t="shared" si="0"/>
        <v>2.2498150862373365E-2</v>
      </c>
      <c r="D24" s="11">
        <v>5625020.8700000001</v>
      </c>
      <c r="E24" s="61">
        <f t="shared" si="1"/>
        <v>3.6193788172324104E-2</v>
      </c>
      <c r="F24" s="11">
        <v>8498454.8200000059</v>
      </c>
      <c r="G24" s="61">
        <f t="shared" si="2"/>
        <v>3.2894991309918575E-2</v>
      </c>
      <c r="H24" s="11">
        <v>50683116.189999998</v>
      </c>
      <c r="I24" s="62">
        <f t="shared" si="3"/>
        <v>1.0163418222040695E-2</v>
      </c>
      <c r="J24" s="18"/>
      <c r="K24" s="101"/>
      <c r="L24" s="20"/>
      <c r="M24" s="101"/>
      <c r="N24" s="20"/>
      <c r="O24" s="101"/>
      <c r="P24" s="20"/>
      <c r="Q24" s="101"/>
    </row>
    <row r="25" spans="1:17">
      <c r="A25" s="6" t="str">
        <f>'[108]LUC CAM'!A23</f>
        <v xml:space="preserve">Tinker Transmission </v>
      </c>
      <c r="B25" s="11">
        <v>0</v>
      </c>
      <c r="C25" s="61">
        <f t="shared" si="0"/>
        <v>0</v>
      </c>
      <c r="D25" s="11">
        <v>25471.002314654801</v>
      </c>
      <c r="E25" s="61">
        <f t="shared" si="1"/>
        <v>1.6389131411585195E-4</v>
      </c>
      <c r="F25" s="11">
        <v>769203.98945421039</v>
      </c>
      <c r="G25" s="61">
        <f t="shared" si="2"/>
        <v>2.9773598947780175E-3</v>
      </c>
      <c r="H25" s="11">
        <v>12173216.399622988</v>
      </c>
      <c r="I25" s="62">
        <f t="shared" si="3"/>
        <v>2.4410789761420333E-3</v>
      </c>
      <c r="J25" s="18"/>
      <c r="K25" s="101"/>
      <c r="L25" s="20"/>
      <c r="M25" s="101"/>
      <c r="N25" s="20"/>
      <c r="O25" s="101"/>
      <c r="P25" s="20"/>
      <c r="Q25" s="101"/>
    </row>
    <row r="26" spans="1:17">
      <c r="A26" s="3" t="s">
        <v>4</v>
      </c>
      <c r="B26" s="102">
        <f t="shared" ref="B26:I26" si="4">SUM(B8:B25)</f>
        <v>807133</v>
      </c>
      <c r="C26" s="103">
        <f t="shared" si="4"/>
        <v>1</v>
      </c>
      <c r="D26" s="102">
        <f t="shared" si="4"/>
        <v>155413985.49437335</v>
      </c>
      <c r="E26" s="103">
        <f t="shared" si="4"/>
        <v>1</v>
      </c>
      <c r="F26" s="102">
        <f t="shared" si="4"/>
        <v>258351027.97055706</v>
      </c>
      <c r="G26" s="103">
        <f t="shared" si="4"/>
        <v>1.0000000000000002</v>
      </c>
      <c r="H26" s="102">
        <f t="shared" si="4"/>
        <v>4986817927.0717268</v>
      </c>
      <c r="I26" s="103">
        <f t="shared" si="4"/>
        <v>1.0000000000000002</v>
      </c>
    </row>
    <row r="27" spans="1:17">
      <c r="A27" s="3"/>
      <c r="B27" s="104"/>
      <c r="C27" s="105"/>
      <c r="D27" s="104"/>
      <c r="E27" s="105"/>
      <c r="F27" s="104"/>
      <c r="G27" s="105"/>
      <c r="H27" s="104"/>
      <c r="I27" s="105"/>
    </row>
    <row r="28" spans="1:17">
      <c r="A28" s="3" t="s">
        <v>213</v>
      </c>
    </row>
    <row r="29" spans="1:17">
      <c r="A29" s="106" t="s">
        <v>16</v>
      </c>
      <c r="C29" s="107">
        <v>0.25</v>
      </c>
      <c r="D29" s="88"/>
      <c r="E29" s="107">
        <v>0.25</v>
      </c>
      <c r="F29" s="88"/>
      <c r="G29" s="107">
        <v>0.25</v>
      </c>
      <c r="H29" s="88"/>
      <c r="I29" s="107">
        <v>0.25</v>
      </c>
    </row>
    <row r="30" spans="1:17">
      <c r="A30" s="106" t="s">
        <v>17</v>
      </c>
      <c r="C30" s="107">
        <v>0.25</v>
      </c>
      <c r="D30" s="88"/>
      <c r="E30" s="107">
        <v>0.25</v>
      </c>
      <c r="F30" s="88"/>
      <c r="G30" s="107">
        <v>0.25</v>
      </c>
      <c r="H30" s="88"/>
      <c r="I30" s="107">
        <v>0.25</v>
      </c>
    </row>
    <row r="31" spans="1:17">
      <c r="A31" s="106" t="s">
        <v>18</v>
      </c>
      <c r="C31" s="107">
        <v>0.25</v>
      </c>
      <c r="D31" s="88"/>
      <c r="E31" s="107">
        <v>0.25</v>
      </c>
      <c r="F31" s="88"/>
      <c r="G31" s="107">
        <v>0.25</v>
      </c>
      <c r="H31" s="88"/>
      <c r="I31" s="107">
        <v>0.25</v>
      </c>
    </row>
    <row r="32" spans="1:17">
      <c r="A32" s="106" t="s">
        <v>19</v>
      </c>
      <c r="C32" s="107">
        <v>0.25</v>
      </c>
      <c r="D32" s="88"/>
      <c r="E32" s="107">
        <v>0.25</v>
      </c>
      <c r="F32" s="88"/>
      <c r="G32" s="107">
        <v>0.25</v>
      </c>
      <c r="H32" s="88"/>
      <c r="I32" s="107">
        <v>0.25</v>
      </c>
    </row>
    <row r="33" spans="1:9">
      <c r="A33" s="106" t="s">
        <v>20</v>
      </c>
      <c r="C33" s="107">
        <v>0.25</v>
      </c>
      <c r="D33" s="88"/>
      <c r="E33" s="107">
        <v>0.25</v>
      </c>
      <c r="F33" s="88"/>
      <c r="G33" s="107">
        <v>0.25</v>
      </c>
      <c r="H33" s="88"/>
      <c r="I33" s="107">
        <v>0.25</v>
      </c>
    </row>
    <row r="34" spans="1:9">
      <c r="A34" s="106" t="s">
        <v>21</v>
      </c>
      <c r="B34" s="78"/>
      <c r="C34" s="107">
        <v>0.25</v>
      </c>
      <c r="D34" s="88"/>
      <c r="E34" s="107">
        <v>0.25</v>
      </c>
      <c r="F34" s="88"/>
      <c r="G34" s="107">
        <v>0.25</v>
      </c>
      <c r="H34" s="88"/>
      <c r="I34" s="107">
        <v>0.25</v>
      </c>
    </row>
    <row r="35" spans="1:9">
      <c r="A35" s="106" t="s">
        <v>22</v>
      </c>
      <c r="C35" s="107">
        <v>0.25</v>
      </c>
      <c r="D35" s="88"/>
      <c r="E35" s="107">
        <v>0.25</v>
      </c>
      <c r="F35" s="88"/>
      <c r="G35" s="107">
        <v>0.25</v>
      </c>
      <c r="H35" s="88"/>
      <c r="I35" s="107">
        <v>0.25</v>
      </c>
    </row>
    <row r="36" spans="1:9">
      <c r="A36" s="108" t="s">
        <v>207</v>
      </c>
      <c r="C36" s="107">
        <v>0.25</v>
      </c>
      <c r="D36" s="88"/>
      <c r="E36" s="107">
        <v>0.25</v>
      </c>
      <c r="F36" s="88"/>
      <c r="G36" s="107">
        <v>0.25</v>
      </c>
      <c r="H36" s="88"/>
      <c r="I36" s="107">
        <v>0.25</v>
      </c>
    </row>
    <row r="37" spans="1:9">
      <c r="A37" s="108" t="s">
        <v>24</v>
      </c>
      <c r="C37" s="107">
        <v>0.25</v>
      </c>
      <c r="D37" s="88"/>
      <c r="E37" s="107">
        <v>0.25</v>
      </c>
      <c r="F37" s="88"/>
      <c r="G37" s="107">
        <v>0.25</v>
      </c>
      <c r="H37" s="88"/>
      <c r="I37" s="107">
        <v>0.25</v>
      </c>
    </row>
    <row r="38" spans="1:9">
      <c r="A38" s="108" t="s">
        <v>25</v>
      </c>
      <c r="C38" s="107">
        <v>0.25</v>
      </c>
      <c r="D38" s="88"/>
      <c r="E38" s="107">
        <v>0.25</v>
      </c>
      <c r="F38" s="88"/>
      <c r="G38" s="107">
        <v>0.25</v>
      </c>
      <c r="H38" s="88"/>
      <c r="I38" s="107">
        <v>0.25</v>
      </c>
    </row>
    <row r="39" spans="1:9">
      <c r="A39" s="108" t="s">
        <v>26</v>
      </c>
      <c r="C39" s="107">
        <v>0.25</v>
      </c>
      <c r="D39" s="88"/>
      <c r="E39" s="107">
        <v>0.25</v>
      </c>
      <c r="F39" s="88"/>
      <c r="G39" s="107">
        <v>0.25</v>
      </c>
      <c r="H39" s="88"/>
      <c r="I39" s="107">
        <v>0.25</v>
      </c>
    </row>
    <row r="40" spans="1:9">
      <c r="A40" s="108" t="s">
        <v>27</v>
      </c>
      <c r="C40" s="107">
        <v>0.25</v>
      </c>
      <c r="D40" s="88"/>
      <c r="E40" s="107">
        <v>0.25</v>
      </c>
      <c r="F40" s="88"/>
      <c r="G40" s="107">
        <v>0.25</v>
      </c>
      <c r="H40" s="88"/>
      <c r="I40" s="107">
        <v>0.25</v>
      </c>
    </row>
    <row r="41" spans="1:9">
      <c r="A41" s="108" t="s">
        <v>28</v>
      </c>
      <c r="C41" s="107">
        <v>0.25</v>
      </c>
      <c r="D41" s="88"/>
      <c r="E41" s="107">
        <v>0.25</v>
      </c>
      <c r="F41" s="88"/>
      <c r="G41" s="107">
        <v>0.25</v>
      </c>
      <c r="H41" s="88"/>
      <c r="I41" s="107">
        <v>0.25</v>
      </c>
    </row>
    <row r="42" spans="1:9">
      <c r="A42" s="109" t="s">
        <v>215</v>
      </c>
      <c r="C42" s="107">
        <v>0.25</v>
      </c>
      <c r="D42" s="88"/>
      <c r="E42" s="107">
        <v>0.25</v>
      </c>
      <c r="F42" s="88"/>
      <c r="G42" s="107">
        <v>0.25</v>
      </c>
      <c r="H42" s="88"/>
      <c r="I42" s="107">
        <v>0.25</v>
      </c>
    </row>
    <row r="43" spans="1:9">
      <c r="A43" s="109" t="s">
        <v>30</v>
      </c>
      <c r="C43" s="107">
        <v>0.25</v>
      </c>
      <c r="D43" s="88"/>
      <c r="E43" s="107">
        <v>0.25</v>
      </c>
      <c r="F43" s="88"/>
      <c r="G43" s="107">
        <v>0.25</v>
      </c>
      <c r="H43" s="88"/>
      <c r="I43" s="107">
        <v>0.25</v>
      </c>
    </row>
    <row r="44" spans="1:9">
      <c r="A44" s="110" t="str">
        <f>'[108]LUC CAM'!A50</f>
        <v>New Brunswick Gas (Enbridge Gas)</v>
      </c>
      <c r="C44" s="111">
        <f>C43</f>
        <v>0.25</v>
      </c>
      <c r="D44" s="112"/>
      <c r="E44" s="111">
        <f t="shared" ref="E44:I46" si="5">E43</f>
        <v>0.25</v>
      </c>
      <c r="F44" s="112"/>
      <c r="G44" s="111">
        <f t="shared" si="5"/>
        <v>0.25</v>
      </c>
      <c r="H44" s="112"/>
      <c r="I44" s="111">
        <f t="shared" si="5"/>
        <v>0.25</v>
      </c>
    </row>
    <row r="45" spans="1:9">
      <c r="A45" s="110" t="str">
        <f>'[108]LUC CAM'!A51</f>
        <v xml:space="preserve">St Lawrence Gas </v>
      </c>
      <c r="C45" s="111">
        <f>C44</f>
        <v>0.25</v>
      </c>
      <c r="D45" s="112"/>
      <c r="E45" s="111">
        <f t="shared" si="5"/>
        <v>0.25</v>
      </c>
      <c r="F45" s="112"/>
      <c r="G45" s="111">
        <f t="shared" si="5"/>
        <v>0.25</v>
      </c>
      <c r="H45" s="112"/>
      <c r="I45" s="111">
        <f t="shared" si="5"/>
        <v>0.25</v>
      </c>
    </row>
    <row r="46" spans="1:9">
      <c r="A46" s="110" t="str">
        <f>'[108]LUC CAM'!A52</f>
        <v xml:space="preserve">Tinker Transmission </v>
      </c>
      <c r="C46" s="111">
        <f>C45</f>
        <v>0.25</v>
      </c>
      <c r="D46" s="112"/>
      <c r="E46" s="111">
        <f t="shared" si="5"/>
        <v>0.25</v>
      </c>
      <c r="F46" s="112"/>
      <c r="G46" s="111">
        <f t="shared" si="5"/>
        <v>0.25</v>
      </c>
      <c r="H46" s="112"/>
      <c r="I46" s="111">
        <f t="shared" si="5"/>
        <v>0.25</v>
      </c>
    </row>
    <row r="47" spans="1:9">
      <c r="A47" s="6"/>
      <c r="C47" s="112"/>
      <c r="D47" s="112"/>
      <c r="E47" s="112"/>
      <c r="F47" s="112"/>
      <c r="G47" s="112"/>
      <c r="H47" s="112"/>
      <c r="I47" s="112"/>
    </row>
    <row r="48" spans="1:9" ht="15" customHeight="1" thickBot="1">
      <c r="A48" s="99"/>
      <c r="B48" s="99"/>
      <c r="C48" s="88"/>
      <c r="D48" s="60"/>
      <c r="E48" s="60"/>
      <c r="F48" s="3"/>
      <c r="G48" s="34"/>
      <c r="H48" s="3"/>
      <c r="I48" s="3"/>
    </row>
    <row r="49" spans="1:9" ht="15" thickBot="1">
      <c r="A49" s="113" t="s">
        <v>199</v>
      </c>
      <c r="B49" s="114" t="s">
        <v>4</v>
      </c>
      <c r="C49" s="115" t="s">
        <v>220</v>
      </c>
      <c r="D49" s="231" t="s">
        <v>221</v>
      </c>
      <c r="E49" s="232"/>
      <c r="F49" s="233" t="s">
        <v>222</v>
      </c>
      <c r="G49" s="234"/>
      <c r="H49" s="233" t="s">
        <v>223</v>
      </c>
      <c r="I49" s="234"/>
    </row>
    <row r="50" spans="1:9">
      <c r="A50" s="116" t="s">
        <v>16</v>
      </c>
      <c r="B50" s="117">
        <f t="shared" ref="B50:B67" si="6">C8*C29+E8*E29+G8*G29+I8*I29</f>
        <v>5.8153924886563874E-2</v>
      </c>
      <c r="C50" s="118" t="s">
        <v>223</v>
      </c>
      <c r="D50" s="119"/>
      <c r="E50" s="120"/>
      <c r="F50" s="121"/>
      <c r="G50" s="122"/>
      <c r="H50" s="123">
        <f>B50</f>
        <v>5.8153924886563874E-2</v>
      </c>
      <c r="I50" s="124">
        <f>H50/$H$68</f>
        <v>0.30303679795106769</v>
      </c>
    </row>
    <row r="51" spans="1:9">
      <c r="A51" s="116" t="s">
        <v>17</v>
      </c>
      <c r="B51" s="117">
        <f t="shared" si="6"/>
        <v>9.5879283508268059E-3</v>
      </c>
      <c r="C51" s="118" t="s">
        <v>223</v>
      </c>
      <c r="D51" s="119"/>
      <c r="E51" s="120"/>
      <c r="F51" s="121"/>
      <c r="G51" s="122"/>
      <c r="H51" s="123">
        <f>B51</f>
        <v>9.5879283508268059E-3</v>
      </c>
      <c r="I51" s="124">
        <f>H51/$H$68</f>
        <v>4.9962149796188807E-2</v>
      </c>
    </row>
    <row r="52" spans="1:9">
      <c r="A52" s="116" t="s">
        <v>18</v>
      </c>
      <c r="B52" s="117">
        <f t="shared" si="6"/>
        <v>7.1334522190932614E-2</v>
      </c>
      <c r="C52" s="118" t="s">
        <v>223</v>
      </c>
      <c r="D52" s="119"/>
      <c r="E52" s="120"/>
      <c r="F52" s="121"/>
      <c r="G52" s="122"/>
      <c r="H52" s="123">
        <f>B52</f>
        <v>7.1334522190932614E-2</v>
      </c>
      <c r="I52" s="124">
        <f>H52/$H$68</f>
        <v>0.371720141508524</v>
      </c>
    </row>
    <row r="53" spans="1:9">
      <c r="A53" s="116" t="s">
        <v>19</v>
      </c>
      <c r="B53" s="117">
        <f t="shared" si="6"/>
        <v>4.5097800972781169E-2</v>
      </c>
      <c r="C53" s="118" t="s">
        <v>221</v>
      </c>
      <c r="D53" s="125">
        <f>B53</f>
        <v>4.5097800972781169E-2</v>
      </c>
      <c r="E53" s="124">
        <f>D53/$D$68</f>
        <v>0.1417118979494269</v>
      </c>
      <c r="F53" s="121"/>
      <c r="G53" s="122"/>
      <c r="H53" s="125"/>
      <c r="I53" s="126"/>
    </row>
    <row r="54" spans="1:9">
      <c r="A54" s="116" t="s">
        <v>20</v>
      </c>
      <c r="B54" s="117">
        <f t="shared" si="6"/>
        <v>0.10554964123680775</v>
      </c>
      <c r="C54" s="118" t="s">
        <v>221</v>
      </c>
      <c r="D54" s="125">
        <f>B54</f>
        <v>0.10554964123680775</v>
      </c>
      <c r="E54" s="124">
        <f>D54/$D$68</f>
        <v>0.33167116056449902</v>
      </c>
      <c r="F54" s="121"/>
      <c r="G54" s="122"/>
      <c r="H54" s="125"/>
      <c r="I54" s="126"/>
    </row>
    <row r="55" spans="1:9">
      <c r="A55" s="116" t="s">
        <v>21</v>
      </c>
      <c r="B55" s="117">
        <f t="shared" si="6"/>
        <v>6.241680847724583E-2</v>
      </c>
      <c r="C55" s="118" t="s">
        <v>222</v>
      </c>
      <c r="D55" s="119"/>
      <c r="E55" s="124"/>
      <c r="F55" s="123">
        <f>B55</f>
        <v>6.241680847724583E-2</v>
      </c>
      <c r="G55" s="127">
        <f>F55/$F$68</f>
        <v>0.1274175561629822</v>
      </c>
      <c r="H55" s="125"/>
      <c r="I55" s="126"/>
    </row>
    <row r="56" spans="1:9">
      <c r="A56" s="116" t="s">
        <v>22</v>
      </c>
      <c r="B56" s="117">
        <f t="shared" si="6"/>
        <v>6.6437192206641807E-3</v>
      </c>
      <c r="C56" s="118" t="s">
        <v>222</v>
      </c>
      <c r="D56" s="119"/>
      <c r="E56" s="124"/>
      <c r="F56" s="123">
        <f>B56</f>
        <v>6.6437192206641807E-3</v>
      </c>
      <c r="G56" s="127">
        <f t="shared" ref="G56:G64" si="7">F56/$F$68</f>
        <v>1.3562475999372277E-2</v>
      </c>
      <c r="H56" s="125"/>
      <c r="I56" s="126"/>
    </row>
    <row r="57" spans="1:9">
      <c r="A57" s="85" t="s">
        <v>207</v>
      </c>
      <c r="B57" s="117">
        <f t="shared" si="6"/>
        <v>1.4579492529378473E-2</v>
      </c>
      <c r="C57" s="118" t="s">
        <v>222</v>
      </c>
      <c r="D57" s="128"/>
      <c r="E57" s="124"/>
      <c r="F57" s="123">
        <f>B57</f>
        <v>1.4579492529378473E-2</v>
      </c>
      <c r="G57" s="127">
        <f t="shared" si="7"/>
        <v>2.9762548799128093E-2</v>
      </c>
      <c r="H57" s="125"/>
      <c r="I57" s="126"/>
    </row>
    <row r="58" spans="1:9">
      <c r="A58" s="85" t="s">
        <v>24</v>
      </c>
      <c r="B58" s="117">
        <f t="shared" si="6"/>
        <v>3.9901232316452305E-4</v>
      </c>
      <c r="C58" s="118" t="s">
        <v>222</v>
      </c>
      <c r="D58" s="128"/>
      <c r="E58" s="124"/>
      <c r="F58" s="123">
        <f>B58</f>
        <v>3.9901232316452305E-4</v>
      </c>
      <c r="G58" s="127">
        <f t="shared" si="7"/>
        <v>8.1454301071916984E-4</v>
      </c>
      <c r="H58" s="125"/>
      <c r="I58" s="126"/>
    </row>
    <row r="59" spans="1:9">
      <c r="A59" s="85" t="s">
        <v>25</v>
      </c>
      <c r="B59" s="117">
        <f t="shared" si="6"/>
        <v>5.0267462772517049E-2</v>
      </c>
      <c r="C59" s="118" t="s">
        <v>221</v>
      </c>
      <c r="D59" s="129">
        <f>B59</f>
        <v>5.0267462772517049E-2</v>
      </c>
      <c r="E59" s="124">
        <f>D59/$D$68</f>
        <v>0.15795664979086116</v>
      </c>
      <c r="F59" s="121"/>
      <c r="G59" s="127"/>
      <c r="H59" s="125"/>
      <c r="I59" s="126"/>
    </row>
    <row r="60" spans="1:9">
      <c r="A60" s="85" t="s">
        <v>26</v>
      </c>
      <c r="B60" s="117">
        <f t="shared" si="6"/>
        <v>6.0948822104009794E-2</v>
      </c>
      <c r="C60" s="118" t="s">
        <v>221</v>
      </c>
      <c r="D60" s="129">
        <f>B60</f>
        <v>6.0948822104009794E-2</v>
      </c>
      <c r="E60" s="124">
        <f>D60/$D$68</f>
        <v>0.19152094052998697</v>
      </c>
      <c r="F60" s="121"/>
      <c r="G60" s="127"/>
      <c r="H60" s="125"/>
      <c r="I60" s="126"/>
    </row>
    <row r="61" spans="1:9">
      <c r="A61" s="85" t="s">
        <v>27</v>
      </c>
      <c r="B61" s="117">
        <f t="shared" si="6"/>
        <v>1.4770166236450395E-3</v>
      </c>
      <c r="C61" s="118" t="s">
        <v>222</v>
      </c>
      <c r="D61" s="128"/>
      <c r="E61" s="124"/>
      <c r="F61" s="123">
        <f>B61</f>
        <v>1.4770166236450395E-3</v>
      </c>
      <c r="G61" s="127">
        <f t="shared" si="7"/>
        <v>3.0151789748358898E-3</v>
      </c>
      <c r="H61" s="125"/>
      <c r="I61" s="126"/>
    </row>
    <row r="62" spans="1:9">
      <c r="A62" s="85" t="s">
        <v>28</v>
      </c>
      <c r="B62" s="117">
        <f t="shared" si="6"/>
        <v>1.6890956237502705E-3</v>
      </c>
      <c r="C62" s="118" t="s">
        <v>222</v>
      </c>
      <c r="D62" s="128"/>
      <c r="E62" s="124"/>
      <c r="F62" s="123">
        <f>B62</f>
        <v>1.6890956237502705E-3</v>
      </c>
      <c r="G62" s="127">
        <f t="shared" si="7"/>
        <v>3.4481166492565311E-3</v>
      </c>
      <c r="H62" s="125"/>
      <c r="I62" s="126"/>
    </row>
    <row r="63" spans="1:9">
      <c r="A63" s="85" t="s">
        <v>215</v>
      </c>
      <c r="B63" s="117">
        <f t="shared" si="6"/>
        <v>5.2827463576582551E-2</v>
      </c>
      <c r="C63" s="118" t="s">
        <v>223</v>
      </c>
      <c r="D63" s="128"/>
      <c r="E63" s="124"/>
      <c r="F63" s="121"/>
      <c r="G63" s="127"/>
      <c r="H63" s="125">
        <f>B63</f>
        <v>5.2827463576582551E-2</v>
      </c>
      <c r="I63" s="124">
        <f>H63/$H$68</f>
        <v>0.27528091074421945</v>
      </c>
    </row>
    <row r="64" spans="1:9">
      <c r="A64" s="130" t="s">
        <v>30</v>
      </c>
      <c r="B64" s="117">
        <f t="shared" si="6"/>
        <v>0.40265520378243136</v>
      </c>
      <c r="C64" s="118" t="s">
        <v>222</v>
      </c>
      <c r="D64" s="121"/>
      <c r="E64" s="124"/>
      <c r="F64" s="123">
        <f>B64</f>
        <v>0.40265520378243136</v>
      </c>
      <c r="G64" s="127">
        <f t="shared" si="7"/>
        <v>0.82197958040370578</v>
      </c>
      <c r="H64" s="125"/>
      <c r="I64" s="126"/>
    </row>
    <row r="65" spans="1:14">
      <c r="A65" s="85" t="s">
        <v>210</v>
      </c>
      <c r="B65" s="117">
        <f t="shared" si="6"/>
        <v>2.9538915640775668E-2</v>
      </c>
      <c r="C65" s="118" t="s">
        <v>221</v>
      </c>
      <c r="D65" s="129">
        <f>B65</f>
        <v>2.9538915640775668E-2</v>
      </c>
      <c r="E65" s="124">
        <f>D65/$D$68</f>
        <v>9.28208406735576E-2</v>
      </c>
      <c r="F65" s="119"/>
      <c r="G65" s="122"/>
      <c r="H65" s="125"/>
      <c r="I65" s="126"/>
      <c r="L65" s="20"/>
      <c r="N65" s="20"/>
    </row>
    <row r="66" spans="1:14">
      <c r="A66" s="93" t="str">
        <f>'[108]LUC CAM'!A71</f>
        <v xml:space="preserve">St Lawrence Gas </v>
      </c>
      <c r="B66" s="117">
        <f t="shared" si="6"/>
        <v>2.5437587141664185E-2</v>
      </c>
      <c r="C66" s="118" t="s">
        <v>221</v>
      </c>
      <c r="D66" s="131">
        <f>B66</f>
        <v>2.5437587141664185E-2</v>
      </c>
      <c r="E66" s="124">
        <f>D66/$D$68</f>
        <v>7.9933138098570611E-2</v>
      </c>
      <c r="F66" s="119"/>
      <c r="G66" s="122"/>
      <c r="H66" s="132"/>
      <c r="I66" s="126"/>
      <c r="L66" s="20"/>
      <c r="N66" s="20"/>
    </row>
    <row r="67" spans="1:14" ht="15" thickBot="1">
      <c r="A67" s="133" t="str">
        <f>'[108]LUC CAM'!A72</f>
        <v xml:space="preserve">Tinker Transmission </v>
      </c>
      <c r="B67" s="134">
        <f t="shared" si="6"/>
        <v>1.3955825462589758E-3</v>
      </c>
      <c r="C67" s="135" t="s">
        <v>221</v>
      </c>
      <c r="D67" s="136">
        <f>B67</f>
        <v>1.3955825462589758E-3</v>
      </c>
      <c r="E67" s="137">
        <f>D67/$D$68</f>
        <v>4.3853723930977933E-3</v>
      </c>
      <c r="F67" s="138"/>
      <c r="G67" s="139"/>
      <c r="H67" s="140"/>
      <c r="I67" s="141"/>
      <c r="L67" s="20"/>
      <c r="N67" s="20"/>
    </row>
    <row r="68" spans="1:14">
      <c r="B68" s="19">
        <f>SUM(B50:B67)</f>
        <v>1.0000000000000002</v>
      </c>
      <c r="D68" s="30">
        <f t="shared" ref="D68:I68" si="8">SUM(D50:D67)</f>
        <v>0.31823581241481458</v>
      </c>
      <c r="E68" s="30">
        <f t="shared" si="8"/>
        <v>1</v>
      </c>
      <c r="F68" s="30">
        <f t="shared" si="8"/>
        <v>0.48986034858027971</v>
      </c>
      <c r="G68" s="30">
        <f t="shared" si="8"/>
        <v>1</v>
      </c>
      <c r="H68" s="30">
        <f t="shared" si="8"/>
        <v>0.19190383900490585</v>
      </c>
      <c r="I68" s="30">
        <f t="shared" si="8"/>
        <v>0.99999999999999989</v>
      </c>
    </row>
    <row r="70" spans="1:14">
      <c r="B70" s="142"/>
    </row>
    <row r="73" spans="1:14">
      <c r="A73" s="3"/>
    </row>
  </sheetData>
  <mergeCells count="7">
    <mergeCell ref="B5:C5"/>
    <mergeCell ref="D5:E5"/>
    <mergeCell ref="F5:G5"/>
    <mergeCell ref="H5:I5"/>
    <mergeCell ref="D49:E49"/>
    <mergeCell ref="F49:G49"/>
    <mergeCell ref="H49:I4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3D27-2760-4637-AC26-4268E0146452}">
  <sheetPr>
    <pageSetUpPr fitToPage="1"/>
  </sheetPr>
  <dimension ref="A1:N58"/>
  <sheetViews>
    <sheetView topLeftCell="A34" workbookViewId="0">
      <selection activeCell="D9" sqref="D9"/>
    </sheetView>
  </sheetViews>
  <sheetFormatPr defaultRowHeight="14.45"/>
  <cols>
    <col min="1" max="1" width="25.7109375" style="2" customWidth="1"/>
    <col min="2" max="2" width="12.7109375" style="2" customWidth="1"/>
    <col min="3" max="3" width="10.7109375" style="2" customWidth="1"/>
    <col min="4" max="4" width="12.7109375" style="2" customWidth="1"/>
    <col min="5" max="5" width="10.7109375" style="2" customWidth="1"/>
    <col min="6" max="6" width="12.7109375" style="2" customWidth="1"/>
    <col min="7" max="7" width="10.7109375" style="2" customWidth="1"/>
    <col min="8" max="8" width="12.7109375" style="2" customWidth="1"/>
    <col min="9" max="9" width="10.7109375" style="2" customWidth="1"/>
    <col min="10" max="10" width="12.7109375" style="2" customWidth="1"/>
    <col min="11" max="11" width="10.7109375" style="2" customWidth="1"/>
    <col min="12" max="12" width="12.7109375" style="2" customWidth="1"/>
    <col min="13" max="13" width="10.7109375" style="2" customWidth="1"/>
    <col min="14" max="14" width="11.140625" style="2" bestFit="1" customWidth="1"/>
    <col min="15" max="236" width="8.7109375" style="2"/>
    <col min="237" max="238" width="17.28515625" style="2" bestFit="1" customWidth="1"/>
    <col min="239" max="239" width="16.7109375" style="2" customWidth="1"/>
    <col min="240" max="240" width="15.5703125" style="2" customWidth="1"/>
    <col min="241" max="241" width="12.28515625" style="2" bestFit="1" customWidth="1"/>
    <col min="242" max="242" width="13.7109375" style="2" bestFit="1" customWidth="1"/>
    <col min="243" max="243" width="13.140625" style="2" bestFit="1" customWidth="1"/>
    <col min="244" max="244" width="17.5703125" style="2" bestFit="1" customWidth="1"/>
    <col min="245" max="245" width="23.28515625" style="2" bestFit="1" customWidth="1"/>
    <col min="246" max="246" width="15.28515625" style="2" bestFit="1" customWidth="1"/>
    <col min="247" max="247" width="20.85546875" style="2" bestFit="1" customWidth="1"/>
    <col min="248" max="248" width="18.140625" style="2" bestFit="1" customWidth="1"/>
    <col min="249" max="249" width="20.5703125" style="2" bestFit="1" customWidth="1"/>
    <col min="250" max="250" width="18.7109375" style="2" bestFit="1" customWidth="1"/>
    <col min="251" max="251" width="11.85546875" style="2" bestFit="1" customWidth="1"/>
    <col min="252" max="252" width="13.140625" style="2" bestFit="1" customWidth="1"/>
    <col min="253" max="253" width="11.28515625" style="2" bestFit="1" customWidth="1"/>
    <col min="254" max="492" width="8.7109375" style="2"/>
    <col min="493" max="494" width="17.28515625" style="2" bestFit="1" customWidth="1"/>
    <col min="495" max="495" width="16.7109375" style="2" customWidth="1"/>
    <col min="496" max="496" width="15.5703125" style="2" customWidth="1"/>
    <col min="497" max="497" width="12.28515625" style="2" bestFit="1" customWidth="1"/>
    <col min="498" max="498" width="13.7109375" style="2" bestFit="1" customWidth="1"/>
    <col min="499" max="499" width="13.140625" style="2" bestFit="1" customWidth="1"/>
    <col min="500" max="500" width="17.5703125" style="2" bestFit="1" customWidth="1"/>
    <col min="501" max="501" width="23.28515625" style="2" bestFit="1" customWidth="1"/>
    <col min="502" max="502" width="15.28515625" style="2" bestFit="1" customWidth="1"/>
    <col min="503" max="503" width="20.85546875" style="2" bestFit="1" customWidth="1"/>
    <col min="504" max="504" width="18.140625" style="2" bestFit="1" customWidth="1"/>
    <col min="505" max="505" width="20.5703125" style="2" bestFit="1" customWidth="1"/>
    <col min="506" max="506" width="18.7109375" style="2" bestFit="1" customWidth="1"/>
    <col min="507" max="507" width="11.85546875" style="2" bestFit="1" customWidth="1"/>
    <col min="508" max="508" width="13.140625" style="2" bestFit="1" customWidth="1"/>
    <col min="509" max="509" width="11.28515625" style="2" bestFit="1" customWidth="1"/>
    <col min="510" max="748" width="8.7109375" style="2"/>
    <col min="749" max="750" width="17.28515625" style="2" bestFit="1" customWidth="1"/>
    <col min="751" max="751" width="16.7109375" style="2" customWidth="1"/>
    <col min="752" max="752" width="15.5703125" style="2" customWidth="1"/>
    <col min="753" max="753" width="12.28515625" style="2" bestFit="1" customWidth="1"/>
    <col min="754" max="754" width="13.7109375" style="2" bestFit="1" customWidth="1"/>
    <col min="755" max="755" width="13.140625" style="2" bestFit="1" customWidth="1"/>
    <col min="756" max="756" width="17.5703125" style="2" bestFit="1" customWidth="1"/>
    <col min="757" max="757" width="23.28515625" style="2" bestFit="1" customWidth="1"/>
    <col min="758" max="758" width="15.28515625" style="2" bestFit="1" customWidth="1"/>
    <col min="759" max="759" width="20.85546875" style="2" bestFit="1" customWidth="1"/>
    <col min="760" max="760" width="18.140625" style="2" bestFit="1" customWidth="1"/>
    <col min="761" max="761" width="20.5703125" style="2" bestFit="1" customWidth="1"/>
    <col min="762" max="762" width="18.7109375" style="2" bestFit="1" customWidth="1"/>
    <col min="763" max="763" width="11.85546875" style="2" bestFit="1" customWidth="1"/>
    <col min="764" max="764" width="13.140625" style="2" bestFit="1" customWidth="1"/>
    <col min="765" max="765" width="11.28515625" style="2" bestFit="1" customWidth="1"/>
    <col min="766" max="1004" width="8.7109375" style="2"/>
    <col min="1005" max="1006" width="17.28515625" style="2" bestFit="1" customWidth="1"/>
    <col min="1007" max="1007" width="16.7109375" style="2" customWidth="1"/>
    <col min="1008" max="1008" width="15.5703125" style="2" customWidth="1"/>
    <col min="1009" max="1009" width="12.28515625" style="2" bestFit="1" customWidth="1"/>
    <col min="1010" max="1010" width="13.7109375" style="2" bestFit="1" customWidth="1"/>
    <col min="1011" max="1011" width="13.140625" style="2" bestFit="1" customWidth="1"/>
    <col min="1012" max="1012" width="17.5703125" style="2" bestFit="1" customWidth="1"/>
    <col min="1013" max="1013" width="23.28515625" style="2" bestFit="1" customWidth="1"/>
    <col min="1014" max="1014" width="15.28515625" style="2" bestFit="1" customWidth="1"/>
    <col min="1015" max="1015" width="20.85546875" style="2" bestFit="1" customWidth="1"/>
    <col min="1016" max="1016" width="18.140625" style="2" bestFit="1" customWidth="1"/>
    <col min="1017" max="1017" width="20.5703125" style="2" bestFit="1" customWidth="1"/>
    <col min="1018" max="1018" width="18.7109375" style="2" bestFit="1" customWidth="1"/>
    <col min="1019" max="1019" width="11.85546875" style="2" bestFit="1" customWidth="1"/>
    <col min="1020" max="1020" width="13.140625" style="2" bestFit="1" customWidth="1"/>
    <col min="1021" max="1021" width="11.28515625" style="2" bestFit="1" customWidth="1"/>
    <col min="1022" max="1260" width="8.7109375" style="2"/>
    <col min="1261" max="1262" width="17.28515625" style="2" bestFit="1" customWidth="1"/>
    <col min="1263" max="1263" width="16.7109375" style="2" customWidth="1"/>
    <col min="1264" max="1264" width="15.5703125" style="2" customWidth="1"/>
    <col min="1265" max="1265" width="12.28515625" style="2" bestFit="1" customWidth="1"/>
    <col min="1266" max="1266" width="13.7109375" style="2" bestFit="1" customWidth="1"/>
    <col min="1267" max="1267" width="13.140625" style="2" bestFit="1" customWidth="1"/>
    <col min="1268" max="1268" width="17.5703125" style="2" bestFit="1" customWidth="1"/>
    <col min="1269" max="1269" width="23.28515625" style="2" bestFit="1" customWidth="1"/>
    <col min="1270" max="1270" width="15.28515625" style="2" bestFit="1" customWidth="1"/>
    <col min="1271" max="1271" width="20.85546875" style="2" bestFit="1" customWidth="1"/>
    <col min="1272" max="1272" width="18.140625" style="2" bestFit="1" customWidth="1"/>
    <col min="1273" max="1273" width="20.5703125" style="2" bestFit="1" customWidth="1"/>
    <col min="1274" max="1274" width="18.7109375" style="2" bestFit="1" customWidth="1"/>
    <col min="1275" max="1275" width="11.85546875" style="2" bestFit="1" customWidth="1"/>
    <col min="1276" max="1276" width="13.140625" style="2" bestFit="1" customWidth="1"/>
    <col min="1277" max="1277" width="11.28515625" style="2" bestFit="1" customWidth="1"/>
    <col min="1278" max="1516" width="8.7109375" style="2"/>
    <col min="1517" max="1518" width="17.28515625" style="2" bestFit="1" customWidth="1"/>
    <col min="1519" max="1519" width="16.7109375" style="2" customWidth="1"/>
    <col min="1520" max="1520" width="15.5703125" style="2" customWidth="1"/>
    <col min="1521" max="1521" width="12.28515625" style="2" bestFit="1" customWidth="1"/>
    <col min="1522" max="1522" width="13.7109375" style="2" bestFit="1" customWidth="1"/>
    <col min="1523" max="1523" width="13.140625" style="2" bestFit="1" customWidth="1"/>
    <col min="1524" max="1524" width="17.5703125" style="2" bestFit="1" customWidth="1"/>
    <col min="1525" max="1525" width="23.28515625" style="2" bestFit="1" customWidth="1"/>
    <col min="1526" max="1526" width="15.28515625" style="2" bestFit="1" customWidth="1"/>
    <col min="1527" max="1527" width="20.85546875" style="2" bestFit="1" customWidth="1"/>
    <col min="1528" max="1528" width="18.140625" style="2" bestFit="1" customWidth="1"/>
    <col min="1529" max="1529" width="20.5703125" style="2" bestFit="1" customWidth="1"/>
    <col min="1530" max="1530" width="18.7109375" style="2" bestFit="1" customWidth="1"/>
    <col min="1531" max="1531" width="11.85546875" style="2" bestFit="1" customWidth="1"/>
    <col min="1532" max="1532" width="13.140625" style="2" bestFit="1" customWidth="1"/>
    <col min="1533" max="1533" width="11.28515625" style="2" bestFit="1" customWidth="1"/>
    <col min="1534" max="1772" width="8.7109375" style="2"/>
    <col min="1773" max="1774" width="17.28515625" style="2" bestFit="1" customWidth="1"/>
    <col min="1775" max="1775" width="16.7109375" style="2" customWidth="1"/>
    <col min="1776" max="1776" width="15.5703125" style="2" customWidth="1"/>
    <col min="1777" max="1777" width="12.28515625" style="2" bestFit="1" customWidth="1"/>
    <col min="1778" max="1778" width="13.7109375" style="2" bestFit="1" customWidth="1"/>
    <col min="1779" max="1779" width="13.140625" style="2" bestFit="1" customWidth="1"/>
    <col min="1780" max="1780" width="17.5703125" style="2" bestFit="1" customWidth="1"/>
    <col min="1781" max="1781" width="23.28515625" style="2" bestFit="1" customWidth="1"/>
    <col min="1782" max="1782" width="15.28515625" style="2" bestFit="1" customWidth="1"/>
    <col min="1783" max="1783" width="20.85546875" style="2" bestFit="1" customWidth="1"/>
    <col min="1784" max="1784" width="18.140625" style="2" bestFit="1" customWidth="1"/>
    <col min="1785" max="1785" width="20.5703125" style="2" bestFit="1" customWidth="1"/>
    <col min="1786" max="1786" width="18.7109375" style="2" bestFit="1" customWidth="1"/>
    <col min="1787" max="1787" width="11.85546875" style="2" bestFit="1" customWidth="1"/>
    <col min="1788" max="1788" width="13.140625" style="2" bestFit="1" customWidth="1"/>
    <col min="1789" max="1789" width="11.28515625" style="2" bestFit="1" customWidth="1"/>
    <col min="1790" max="2028" width="8.7109375" style="2"/>
    <col min="2029" max="2030" width="17.28515625" style="2" bestFit="1" customWidth="1"/>
    <col min="2031" max="2031" width="16.7109375" style="2" customWidth="1"/>
    <col min="2032" max="2032" width="15.5703125" style="2" customWidth="1"/>
    <col min="2033" max="2033" width="12.28515625" style="2" bestFit="1" customWidth="1"/>
    <col min="2034" max="2034" width="13.7109375" style="2" bestFit="1" customWidth="1"/>
    <col min="2035" max="2035" width="13.140625" style="2" bestFit="1" customWidth="1"/>
    <col min="2036" max="2036" width="17.5703125" style="2" bestFit="1" customWidth="1"/>
    <col min="2037" max="2037" width="23.28515625" style="2" bestFit="1" customWidth="1"/>
    <col min="2038" max="2038" width="15.28515625" style="2" bestFit="1" customWidth="1"/>
    <col min="2039" max="2039" width="20.85546875" style="2" bestFit="1" customWidth="1"/>
    <col min="2040" max="2040" width="18.140625" style="2" bestFit="1" customWidth="1"/>
    <col min="2041" max="2041" width="20.5703125" style="2" bestFit="1" customWidth="1"/>
    <col min="2042" max="2042" width="18.7109375" style="2" bestFit="1" customWidth="1"/>
    <col min="2043" max="2043" width="11.85546875" style="2" bestFit="1" customWidth="1"/>
    <col min="2044" max="2044" width="13.140625" style="2" bestFit="1" customWidth="1"/>
    <col min="2045" max="2045" width="11.28515625" style="2" bestFit="1" customWidth="1"/>
    <col min="2046" max="2284" width="8.7109375" style="2"/>
    <col min="2285" max="2286" width="17.28515625" style="2" bestFit="1" customWidth="1"/>
    <col min="2287" max="2287" width="16.7109375" style="2" customWidth="1"/>
    <col min="2288" max="2288" width="15.5703125" style="2" customWidth="1"/>
    <col min="2289" max="2289" width="12.28515625" style="2" bestFit="1" customWidth="1"/>
    <col min="2290" max="2290" width="13.7109375" style="2" bestFit="1" customWidth="1"/>
    <col min="2291" max="2291" width="13.140625" style="2" bestFit="1" customWidth="1"/>
    <col min="2292" max="2292" width="17.5703125" style="2" bestFit="1" customWidth="1"/>
    <col min="2293" max="2293" width="23.28515625" style="2" bestFit="1" customWidth="1"/>
    <col min="2294" max="2294" width="15.28515625" style="2" bestFit="1" customWidth="1"/>
    <col min="2295" max="2295" width="20.85546875" style="2" bestFit="1" customWidth="1"/>
    <col min="2296" max="2296" width="18.140625" style="2" bestFit="1" customWidth="1"/>
    <col min="2297" max="2297" width="20.5703125" style="2" bestFit="1" customWidth="1"/>
    <col min="2298" max="2298" width="18.7109375" style="2" bestFit="1" customWidth="1"/>
    <col min="2299" max="2299" width="11.85546875" style="2" bestFit="1" customWidth="1"/>
    <col min="2300" max="2300" width="13.140625" style="2" bestFit="1" customWidth="1"/>
    <col min="2301" max="2301" width="11.28515625" style="2" bestFit="1" customWidth="1"/>
    <col min="2302" max="2540" width="8.7109375" style="2"/>
    <col min="2541" max="2542" width="17.28515625" style="2" bestFit="1" customWidth="1"/>
    <col min="2543" max="2543" width="16.7109375" style="2" customWidth="1"/>
    <col min="2544" max="2544" width="15.5703125" style="2" customWidth="1"/>
    <col min="2545" max="2545" width="12.28515625" style="2" bestFit="1" customWidth="1"/>
    <col min="2546" max="2546" width="13.7109375" style="2" bestFit="1" customWidth="1"/>
    <col min="2547" max="2547" width="13.140625" style="2" bestFit="1" customWidth="1"/>
    <col min="2548" max="2548" width="17.5703125" style="2" bestFit="1" customWidth="1"/>
    <col min="2549" max="2549" width="23.28515625" style="2" bestFit="1" customWidth="1"/>
    <col min="2550" max="2550" width="15.28515625" style="2" bestFit="1" customWidth="1"/>
    <col min="2551" max="2551" width="20.85546875" style="2" bestFit="1" customWidth="1"/>
    <col min="2552" max="2552" width="18.140625" style="2" bestFit="1" customWidth="1"/>
    <col min="2553" max="2553" width="20.5703125" style="2" bestFit="1" customWidth="1"/>
    <col min="2554" max="2554" width="18.7109375" style="2" bestFit="1" customWidth="1"/>
    <col min="2555" max="2555" width="11.85546875" style="2" bestFit="1" customWidth="1"/>
    <col min="2556" max="2556" width="13.140625" style="2" bestFit="1" customWidth="1"/>
    <col min="2557" max="2557" width="11.28515625" style="2" bestFit="1" customWidth="1"/>
    <col min="2558" max="2796" width="8.7109375" style="2"/>
    <col min="2797" max="2798" width="17.28515625" style="2" bestFit="1" customWidth="1"/>
    <col min="2799" max="2799" width="16.7109375" style="2" customWidth="1"/>
    <col min="2800" max="2800" width="15.5703125" style="2" customWidth="1"/>
    <col min="2801" max="2801" width="12.28515625" style="2" bestFit="1" customWidth="1"/>
    <col min="2802" max="2802" width="13.7109375" style="2" bestFit="1" customWidth="1"/>
    <col min="2803" max="2803" width="13.140625" style="2" bestFit="1" customWidth="1"/>
    <col min="2804" max="2804" width="17.5703125" style="2" bestFit="1" customWidth="1"/>
    <col min="2805" max="2805" width="23.28515625" style="2" bestFit="1" customWidth="1"/>
    <col min="2806" max="2806" width="15.28515625" style="2" bestFit="1" customWidth="1"/>
    <col min="2807" max="2807" width="20.85546875" style="2" bestFit="1" customWidth="1"/>
    <col min="2808" max="2808" width="18.140625" style="2" bestFit="1" customWidth="1"/>
    <col min="2809" max="2809" width="20.5703125" style="2" bestFit="1" customWidth="1"/>
    <col min="2810" max="2810" width="18.7109375" style="2" bestFit="1" customWidth="1"/>
    <col min="2811" max="2811" width="11.85546875" style="2" bestFit="1" customWidth="1"/>
    <col min="2812" max="2812" width="13.140625" style="2" bestFit="1" customWidth="1"/>
    <col min="2813" max="2813" width="11.28515625" style="2" bestFit="1" customWidth="1"/>
    <col min="2814" max="3052" width="8.7109375" style="2"/>
    <col min="3053" max="3054" width="17.28515625" style="2" bestFit="1" customWidth="1"/>
    <col min="3055" max="3055" width="16.7109375" style="2" customWidth="1"/>
    <col min="3056" max="3056" width="15.5703125" style="2" customWidth="1"/>
    <col min="3057" max="3057" width="12.28515625" style="2" bestFit="1" customWidth="1"/>
    <col min="3058" max="3058" width="13.7109375" style="2" bestFit="1" customWidth="1"/>
    <col min="3059" max="3059" width="13.140625" style="2" bestFit="1" customWidth="1"/>
    <col min="3060" max="3060" width="17.5703125" style="2" bestFit="1" customWidth="1"/>
    <col min="3061" max="3061" width="23.28515625" style="2" bestFit="1" customWidth="1"/>
    <col min="3062" max="3062" width="15.28515625" style="2" bestFit="1" customWidth="1"/>
    <col min="3063" max="3063" width="20.85546875" style="2" bestFit="1" customWidth="1"/>
    <col min="3064" max="3064" width="18.140625" style="2" bestFit="1" customWidth="1"/>
    <col min="3065" max="3065" width="20.5703125" style="2" bestFit="1" customWidth="1"/>
    <col min="3066" max="3066" width="18.7109375" style="2" bestFit="1" customWidth="1"/>
    <col min="3067" max="3067" width="11.85546875" style="2" bestFit="1" customWidth="1"/>
    <col min="3068" max="3068" width="13.140625" style="2" bestFit="1" customWidth="1"/>
    <col min="3069" max="3069" width="11.28515625" style="2" bestFit="1" customWidth="1"/>
    <col min="3070" max="3308" width="8.7109375" style="2"/>
    <col min="3309" max="3310" width="17.28515625" style="2" bestFit="1" customWidth="1"/>
    <col min="3311" max="3311" width="16.7109375" style="2" customWidth="1"/>
    <col min="3312" max="3312" width="15.5703125" style="2" customWidth="1"/>
    <col min="3313" max="3313" width="12.28515625" style="2" bestFit="1" customWidth="1"/>
    <col min="3314" max="3314" width="13.7109375" style="2" bestFit="1" customWidth="1"/>
    <col min="3315" max="3315" width="13.140625" style="2" bestFit="1" customWidth="1"/>
    <col min="3316" max="3316" width="17.5703125" style="2" bestFit="1" customWidth="1"/>
    <col min="3317" max="3317" width="23.28515625" style="2" bestFit="1" customWidth="1"/>
    <col min="3318" max="3318" width="15.28515625" style="2" bestFit="1" customWidth="1"/>
    <col min="3319" max="3319" width="20.85546875" style="2" bestFit="1" customWidth="1"/>
    <col min="3320" max="3320" width="18.140625" style="2" bestFit="1" customWidth="1"/>
    <col min="3321" max="3321" width="20.5703125" style="2" bestFit="1" customWidth="1"/>
    <col min="3322" max="3322" width="18.7109375" style="2" bestFit="1" customWidth="1"/>
    <col min="3323" max="3323" width="11.85546875" style="2" bestFit="1" customWidth="1"/>
    <col min="3324" max="3324" width="13.140625" style="2" bestFit="1" customWidth="1"/>
    <col min="3325" max="3325" width="11.28515625" style="2" bestFit="1" customWidth="1"/>
    <col min="3326" max="3564" width="8.7109375" style="2"/>
    <col min="3565" max="3566" width="17.28515625" style="2" bestFit="1" customWidth="1"/>
    <col min="3567" max="3567" width="16.7109375" style="2" customWidth="1"/>
    <col min="3568" max="3568" width="15.5703125" style="2" customWidth="1"/>
    <col min="3569" max="3569" width="12.28515625" style="2" bestFit="1" customWidth="1"/>
    <col min="3570" max="3570" width="13.7109375" style="2" bestFit="1" customWidth="1"/>
    <col min="3571" max="3571" width="13.140625" style="2" bestFit="1" customWidth="1"/>
    <col min="3572" max="3572" width="17.5703125" style="2" bestFit="1" customWidth="1"/>
    <col min="3573" max="3573" width="23.28515625" style="2" bestFit="1" customWidth="1"/>
    <col min="3574" max="3574" width="15.28515625" style="2" bestFit="1" customWidth="1"/>
    <col min="3575" max="3575" width="20.85546875" style="2" bestFit="1" customWidth="1"/>
    <col min="3576" max="3576" width="18.140625" style="2" bestFit="1" customWidth="1"/>
    <col min="3577" max="3577" width="20.5703125" style="2" bestFit="1" customWidth="1"/>
    <col min="3578" max="3578" width="18.7109375" style="2" bestFit="1" customWidth="1"/>
    <col min="3579" max="3579" width="11.85546875" style="2" bestFit="1" customWidth="1"/>
    <col min="3580" max="3580" width="13.140625" style="2" bestFit="1" customWidth="1"/>
    <col min="3581" max="3581" width="11.28515625" style="2" bestFit="1" customWidth="1"/>
    <col min="3582" max="3820" width="8.7109375" style="2"/>
    <col min="3821" max="3822" width="17.28515625" style="2" bestFit="1" customWidth="1"/>
    <col min="3823" max="3823" width="16.7109375" style="2" customWidth="1"/>
    <col min="3824" max="3824" width="15.5703125" style="2" customWidth="1"/>
    <col min="3825" max="3825" width="12.28515625" style="2" bestFit="1" customWidth="1"/>
    <col min="3826" max="3826" width="13.7109375" style="2" bestFit="1" customWidth="1"/>
    <col min="3827" max="3827" width="13.140625" style="2" bestFit="1" customWidth="1"/>
    <col min="3828" max="3828" width="17.5703125" style="2" bestFit="1" customWidth="1"/>
    <col min="3829" max="3829" width="23.28515625" style="2" bestFit="1" customWidth="1"/>
    <col min="3830" max="3830" width="15.28515625" style="2" bestFit="1" customWidth="1"/>
    <col min="3831" max="3831" width="20.85546875" style="2" bestFit="1" customWidth="1"/>
    <col min="3832" max="3832" width="18.140625" style="2" bestFit="1" customWidth="1"/>
    <col min="3833" max="3833" width="20.5703125" style="2" bestFit="1" customWidth="1"/>
    <col min="3834" max="3834" width="18.7109375" style="2" bestFit="1" customWidth="1"/>
    <col min="3835" max="3835" width="11.85546875" style="2" bestFit="1" customWidth="1"/>
    <col min="3836" max="3836" width="13.140625" style="2" bestFit="1" customWidth="1"/>
    <col min="3837" max="3837" width="11.28515625" style="2" bestFit="1" customWidth="1"/>
    <col min="3838" max="4076" width="8.7109375" style="2"/>
    <col min="4077" max="4078" width="17.28515625" style="2" bestFit="1" customWidth="1"/>
    <col min="4079" max="4079" width="16.7109375" style="2" customWidth="1"/>
    <col min="4080" max="4080" width="15.5703125" style="2" customWidth="1"/>
    <col min="4081" max="4081" width="12.28515625" style="2" bestFit="1" customWidth="1"/>
    <col min="4082" max="4082" width="13.7109375" style="2" bestFit="1" customWidth="1"/>
    <col min="4083" max="4083" width="13.140625" style="2" bestFit="1" customWidth="1"/>
    <col min="4084" max="4084" width="17.5703125" style="2" bestFit="1" customWidth="1"/>
    <col min="4085" max="4085" width="23.28515625" style="2" bestFit="1" customWidth="1"/>
    <col min="4086" max="4086" width="15.28515625" style="2" bestFit="1" customWidth="1"/>
    <col min="4087" max="4087" width="20.85546875" style="2" bestFit="1" customWidth="1"/>
    <col min="4088" max="4088" width="18.140625" style="2" bestFit="1" customWidth="1"/>
    <col min="4089" max="4089" width="20.5703125" style="2" bestFit="1" customWidth="1"/>
    <col min="4090" max="4090" width="18.7109375" style="2" bestFit="1" customWidth="1"/>
    <col min="4091" max="4091" width="11.85546875" style="2" bestFit="1" customWidth="1"/>
    <col min="4092" max="4092" width="13.140625" style="2" bestFit="1" customWidth="1"/>
    <col min="4093" max="4093" width="11.28515625" style="2" bestFit="1" customWidth="1"/>
    <col min="4094" max="4332" width="8.7109375" style="2"/>
    <col min="4333" max="4334" width="17.28515625" style="2" bestFit="1" customWidth="1"/>
    <col min="4335" max="4335" width="16.7109375" style="2" customWidth="1"/>
    <col min="4336" max="4336" width="15.5703125" style="2" customWidth="1"/>
    <col min="4337" max="4337" width="12.28515625" style="2" bestFit="1" customWidth="1"/>
    <col min="4338" max="4338" width="13.7109375" style="2" bestFit="1" customWidth="1"/>
    <col min="4339" max="4339" width="13.140625" style="2" bestFit="1" customWidth="1"/>
    <col min="4340" max="4340" width="17.5703125" style="2" bestFit="1" customWidth="1"/>
    <col min="4341" max="4341" width="23.28515625" style="2" bestFit="1" customWidth="1"/>
    <col min="4342" max="4342" width="15.28515625" style="2" bestFit="1" customWidth="1"/>
    <col min="4343" max="4343" width="20.85546875" style="2" bestFit="1" customWidth="1"/>
    <col min="4344" max="4344" width="18.140625" style="2" bestFit="1" customWidth="1"/>
    <col min="4345" max="4345" width="20.5703125" style="2" bestFit="1" customWidth="1"/>
    <col min="4346" max="4346" width="18.7109375" style="2" bestFit="1" customWidth="1"/>
    <col min="4347" max="4347" width="11.85546875" style="2" bestFit="1" customWidth="1"/>
    <col min="4348" max="4348" width="13.140625" style="2" bestFit="1" customWidth="1"/>
    <col min="4349" max="4349" width="11.28515625" style="2" bestFit="1" customWidth="1"/>
    <col min="4350" max="4588" width="8.7109375" style="2"/>
    <col min="4589" max="4590" width="17.28515625" style="2" bestFit="1" customWidth="1"/>
    <col min="4591" max="4591" width="16.7109375" style="2" customWidth="1"/>
    <col min="4592" max="4592" width="15.5703125" style="2" customWidth="1"/>
    <col min="4593" max="4593" width="12.28515625" style="2" bestFit="1" customWidth="1"/>
    <col min="4594" max="4594" width="13.7109375" style="2" bestFit="1" customWidth="1"/>
    <col min="4595" max="4595" width="13.140625" style="2" bestFit="1" customWidth="1"/>
    <col min="4596" max="4596" width="17.5703125" style="2" bestFit="1" customWidth="1"/>
    <col min="4597" max="4597" width="23.28515625" style="2" bestFit="1" customWidth="1"/>
    <col min="4598" max="4598" width="15.28515625" style="2" bestFit="1" customWidth="1"/>
    <col min="4599" max="4599" width="20.85546875" style="2" bestFit="1" customWidth="1"/>
    <col min="4600" max="4600" width="18.140625" style="2" bestFit="1" customWidth="1"/>
    <col min="4601" max="4601" width="20.5703125" style="2" bestFit="1" customWidth="1"/>
    <col min="4602" max="4602" width="18.7109375" style="2" bestFit="1" customWidth="1"/>
    <col min="4603" max="4603" width="11.85546875" style="2" bestFit="1" customWidth="1"/>
    <col min="4604" max="4604" width="13.140625" style="2" bestFit="1" customWidth="1"/>
    <col min="4605" max="4605" width="11.28515625" style="2" bestFit="1" customWidth="1"/>
    <col min="4606" max="4844" width="8.7109375" style="2"/>
    <col min="4845" max="4846" width="17.28515625" style="2" bestFit="1" customWidth="1"/>
    <col min="4847" max="4847" width="16.7109375" style="2" customWidth="1"/>
    <col min="4848" max="4848" width="15.5703125" style="2" customWidth="1"/>
    <col min="4849" max="4849" width="12.28515625" style="2" bestFit="1" customWidth="1"/>
    <col min="4850" max="4850" width="13.7109375" style="2" bestFit="1" customWidth="1"/>
    <col min="4851" max="4851" width="13.140625" style="2" bestFit="1" customWidth="1"/>
    <col min="4852" max="4852" width="17.5703125" style="2" bestFit="1" customWidth="1"/>
    <col min="4853" max="4853" width="23.28515625" style="2" bestFit="1" customWidth="1"/>
    <col min="4854" max="4854" width="15.28515625" style="2" bestFit="1" customWidth="1"/>
    <col min="4855" max="4855" width="20.85546875" style="2" bestFit="1" customWidth="1"/>
    <col min="4856" max="4856" width="18.140625" style="2" bestFit="1" customWidth="1"/>
    <col min="4857" max="4857" width="20.5703125" style="2" bestFit="1" customWidth="1"/>
    <col min="4858" max="4858" width="18.7109375" style="2" bestFit="1" customWidth="1"/>
    <col min="4859" max="4859" width="11.85546875" style="2" bestFit="1" customWidth="1"/>
    <col min="4860" max="4860" width="13.140625" style="2" bestFit="1" customWidth="1"/>
    <col min="4861" max="4861" width="11.28515625" style="2" bestFit="1" customWidth="1"/>
    <col min="4862" max="5100" width="8.7109375" style="2"/>
    <col min="5101" max="5102" width="17.28515625" style="2" bestFit="1" customWidth="1"/>
    <col min="5103" max="5103" width="16.7109375" style="2" customWidth="1"/>
    <col min="5104" max="5104" width="15.5703125" style="2" customWidth="1"/>
    <col min="5105" max="5105" width="12.28515625" style="2" bestFit="1" customWidth="1"/>
    <col min="5106" max="5106" width="13.7109375" style="2" bestFit="1" customWidth="1"/>
    <col min="5107" max="5107" width="13.140625" style="2" bestFit="1" customWidth="1"/>
    <col min="5108" max="5108" width="17.5703125" style="2" bestFit="1" customWidth="1"/>
    <col min="5109" max="5109" width="23.28515625" style="2" bestFit="1" customWidth="1"/>
    <col min="5110" max="5110" width="15.28515625" style="2" bestFit="1" customWidth="1"/>
    <col min="5111" max="5111" width="20.85546875" style="2" bestFit="1" customWidth="1"/>
    <col min="5112" max="5112" width="18.140625" style="2" bestFit="1" customWidth="1"/>
    <col min="5113" max="5113" width="20.5703125" style="2" bestFit="1" customWidth="1"/>
    <col min="5114" max="5114" width="18.7109375" style="2" bestFit="1" customWidth="1"/>
    <col min="5115" max="5115" width="11.85546875" style="2" bestFit="1" customWidth="1"/>
    <col min="5116" max="5116" width="13.140625" style="2" bestFit="1" customWidth="1"/>
    <col min="5117" max="5117" width="11.28515625" style="2" bestFit="1" customWidth="1"/>
    <col min="5118" max="5356" width="8.7109375" style="2"/>
    <col min="5357" max="5358" width="17.28515625" style="2" bestFit="1" customWidth="1"/>
    <col min="5359" max="5359" width="16.7109375" style="2" customWidth="1"/>
    <col min="5360" max="5360" width="15.5703125" style="2" customWidth="1"/>
    <col min="5361" max="5361" width="12.28515625" style="2" bestFit="1" customWidth="1"/>
    <col min="5362" max="5362" width="13.7109375" style="2" bestFit="1" customWidth="1"/>
    <col min="5363" max="5363" width="13.140625" style="2" bestFit="1" customWidth="1"/>
    <col min="5364" max="5364" width="17.5703125" style="2" bestFit="1" customWidth="1"/>
    <col min="5365" max="5365" width="23.28515625" style="2" bestFit="1" customWidth="1"/>
    <col min="5366" max="5366" width="15.28515625" style="2" bestFit="1" customWidth="1"/>
    <col min="5367" max="5367" width="20.85546875" style="2" bestFit="1" customWidth="1"/>
    <col min="5368" max="5368" width="18.140625" style="2" bestFit="1" customWidth="1"/>
    <col min="5369" max="5369" width="20.5703125" style="2" bestFit="1" customWidth="1"/>
    <col min="5370" max="5370" width="18.7109375" style="2" bestFit="1" customWidth="1"/>
    <col min="5371" max="5371" width="11.85546875" style="2" bestFit="1" customWidth="1"/>
    <col min="5372" max="5372" width="13.140625" style="2" bestFit="1" customWidth="1"/>
    <col min="5373" max="5373" width="11.28515625" style="2" bestFit="1" customWidth="1"/>
    <col min="5374" max="5612" width="8.7109375" style="2"/>
    <col min="5613" max="5614" width="17.28515625" style="2" bestFit="1" customWidth="1"/>
    <col min="5615" max="5615" width="16.7109375" style="2" customWidth="1"/>
    <col min="5616" max="5616" width="15.5703125" style="2" customWidth="1"/>
    <col min="5617" max="5617" width="12.28515625" style="2" bestFit="1" customWidth="1"/>
    <col min="5618" max="5618" width="13.7109375" style="2" bestFit="1" customWidth="1"/>
    <col min="5619" max="5619" width="13.140625" style="2" bestFit="1" customWidth="1"/>
    <col min="5620" max="5620" width="17.5703125" style="2" bestFit="1" customWidth="1"/>
    <col min="5621" max="5621" width="23.28515625" style="2" bestFit="1" customWidth="1"/>
    <col min="5622" max="5622" width="15.28515625" style="2" bestFit="1" customWidth="1"/>
    <col min="5623" max="5623" width="20.85546875" style="2" bestFit="1" customWidth="1"/>
    <col min="5624" max="5624" width="18.140625" style="2" bestFit="1" customWidth="1"/>
    <col min="5625" max="5625" width="20.5703125" style="2" bestFit="1" customWidth="1"/>
    <col min="5626" max="5626" width="18.7109375" style="2" bestFit="1" customWidth="1"/>
    <col min="5627" max="5627" width="11.85546875" style="2" bestFit="1" customWidth="1"/>
    <col min="5628" max="5628" width="13.140625" style="2" bestFit="1" customWidth="1"/>
    <col min="5629" max="5629" width="11.28515625" style="2" bestFit="1" customWidth="1"/>
    <col min="5630" max="5868" width="8.7109375" style="2"/>
    <col min="5869" max="5870" width="17.28515625" style="2" bestFit="1" customWidth="1"/>
    <col min="5871" max="5871" width="16.7109375" style="2" customWidth="1"/>
    <col min="5872" max="5872" width="15.5703125" style="2" customWidth="1"/>
    <col min="5873" max="5873" width="12.28515625" style="2" bestFit="1" customWidth="1"/>
    <col min="5874" max="5874" width="13.7109375" style="2" bestFit="1" customWidth="1"/>
    <col min="5875" max="5875" width="13.140625" style="2" bestFit="1" customWidth="1"/>
    <col min="5876" max="5876" width="17.5703125" style="2" bestFit="1" customWidth="1"/>
    <col min="5877" max="5877" width="23.28515625" style="2" bestFit="1" customWidth="1"/>
    <col min="5878" max="5878" width="15.28515625" style="2" bestFit="1" customWidth="1"/>
    <col min="5879" max="5879" width="20.85546875" style="2" bestFit="1" customWidth="1"/>
    <col min="5880" max="5880" width="18.140625" style="2" bestFit="1" customWidth="1"/>
    <col min="5881" max="5881" width="20.5703125" style="2" bestFit="1" customWidth="1"/>
    <col min="5882" max="5882" width="18.7109375" style="2" bestFit="1" customWidth="1"/>
    <col min="5883" max="5883" width="11.85546875" style="2" bestFit="1" customWidth="1"/>
    <col min="5884" max="5884" width="13.140625" style="2" bestFit="1" customWidth="1"/>
    <col min="5885" max="5885" width="11.28515625" style="2" bestFit="1" customWidth="1"/>
    <col min="5886" max="6124" width="8.7109375" style="2"/>
    <col min="6125" max="6126" width="17.28515625" style="2" bestFit="1" customWidth="1"/>
    <col min="6127" max="6127" width="16.7109375" style="2" customWidth="1"/>
    <col min="6128" max="6128" width="15.5703125" style="2" customWidth="1"/>
    <col min="6129" max="6129" width="12.28515625" style="2" bestFit="1" customWidth="1"/>
    <col min="6130" max="6130" width="13.7109375" style="2" bestFit="1" customWidth="1"/>
    <col min="6131" max="6131" width="13.140625" style="2" bestFit="1" customWidth="1"/>
    <col min="6132" max="6132" width="17.5703125" style="2" bestFit="1" customWidth="1"/>
    <col min="6133" max="6133" width="23.28515625" style="2" bestFit="1" customWidth="1"/>
    <col min="6134" max="6134" width="15.28515625" style="2" bestFit="1" customWidth="1"/>
    <col min="6135" max="6135" width="20.85546875" style="2" bestFit="1" customWidth="1"/>
    <col min="6136" max="6136" width="18.140625" style="2" bestFit="1" customWidth="1"/>
    <col min="6137" max="6137" width="20.5703125" style="2" bestFit="1" customWidth="1"/>
    <col min="6138" max="6138" width="18.7109375" style="2" bestFit="1" customWidth="1"/>
    <col min="6139" max="6139" width="11.85546875" style="2" bestFit="1" customWidth="1"/>
    <col min="6140" max="6140" width="13.140625" style="2" bestFit="1" customWidth="1"/>
    <col min="6141" max="6141" width="11.28515625" style="2" bestFit="1" customWidth="1"/>
    <col min="6142" max="6380" width="8.7109375" style="2"/>
    <col min="6381" max="6382" width="17.28515625" style="2" bestFit="1" customWidth="1"/>
    <col min="6383" max="6383" width="16.7109375" style="2" customWidth="1"/>
    <col min="6384" max="6384" width="15.5703125" style="2" customWidth="1"/>
    <col min="6385" max="6385" width="12.28515625" style="2" bestFit="1" customWidth="1"/>
    <col min="6386" max="6386" width="13.7109375" style="2" bestFit="1" customWidth="1"/>
    <col min="6387" max="6387" width="13.140625" style="2" bestFit="1" customWidth="1"/>
    <col min="6388" max="6388" width="17.5703125" style="2" bestFit="1" customWidth="1"/>
    <col min="6389" max="6389" width="23.28515625" style="2" bestFit="1" customWidth="1"/>
    <col min="6390" max="6390" width="15.28515625" style="2" bestFit="1" customWidth="1"/>
    <col min="6391" max="6391" width="20.85546875" style="2" bestFit="1" customWidth="1"/>
    <col min="6392" max="6392" width="18.140625" style="2" bestFit="1" customWidth="1"/>
    <col min="6393" max="6393" width="20.5703125" style="2" bestFit="1" customWidth="1"/>
    <col min="6394" max="6394" width="18.7109375" style="2" bestFit="1" customWidth="1"/>
    <col min="6395" max="6395" width="11.85546875" style="2" bestFit="1" customWidth="1"/>
    <col min="6396" max="6396" width="13.140625" style="2" bestFit="1" customWidth="1"/>
    <col min="6397" max="6397" width="11.28515625" style="2" bestFit="1" customWidth="1"/>
    <col min="6398" max="6636" width="8.7109375" style="2"/>
    <col min="6637" max="6638" width="17.28515625" style="2" bestFit="1" customWidth="1"/>
    <col min="6639" max="6639" width="16.7109375" style="2" customWidth="1"/>
    <col min="6640" max="6640" width="15.5703125" style="2" customWidth="1"/>
    <col min="6641" max="6641" width="12.28515625" style="2" bestFit="1" customWidth="1"/>
    <col min="6642" max="6642" width="13.7109375" style="2" bestFit="1" customWidth="1"/>
    <col min="6643" max="6643" width="13.140625" style="2" bestFit="1" customWidth="1"/>
    <col min="6644" max="6644" width="17.5703125" style="2" bestFit="1" customWidth="1"/>
    <col min="6645" max="6645" width="23.28515625" style="2" bestFit="1" customWidth="1"/>
    <col min="6646" max="6646" width="15.28515625" style="2" bestFit="1" customWidth="1"/>
    <col min="6647" max="6647" width="20.85546875" style="2" bestFit="1" customWidth="1"/>
    <col min="6648" max="6648" width="18.140625" style="2" bestFit="1" customWidth="1"/>
    <col min="6649" max="6649" width="20.5703125" style="2" bestFit="1" customWidth="1"/>
    <col min="6650" max="6650" width="18.7109375" style="2" bestFit="1" customWidth="1"/>
    <col min="6651" max="6651" width="11.85546875" style="2" bestFit="1" customWidth="1"/>
    <col min="6652" max="6652" width="13.140625" style="2" bestFit="1" customWidth="1"/>
    <col min="6653" max="6653" width="11.28515625" style="2" bestFit="1" customWidth="1"/>
    <col min="6654" max="6892" width="8.7109375" style="2"/>
    <col min="6893" max="6894" width="17.28515625" style="2" bestFit="1" customWidth="1"/>
    <col min="6895" max="6895" width="16.7109375" style="2" customWidth="1"/>
    <col min="6896" max="6896" width="15.5703125" style="2" customWidth="1"/>
    <col min="6897" max="6897" width="12.28515625" style="2" bestFit="1" customWidth="1"/>
    <col min="6898" max="6898" width="13.7109375" style="2" bestFit="1" customWidth="1"/>
    <col min="6899" max="6899" width="13.140625" style="2" bestFit="1" customWidth="1"/>
    <col min="6900" max="6900" width="17.5703125" style="2" bestFit="1" customWidth="1"/>
    <col min="6901" max="6901" width="23.28515625" style="2" bestFit="1" customWidth="1"/>
    <col min="6902" max="6902" width="15.28515625" style="2" bestFit="1" customWidth="1"/>
    <col min="6903" max="6903" width="20.85546875" style="2" bestFit="1" customWidth="1"/>
    <col min="6904" max="6904" width="18.140625" style="2" bestFit="1" customWidth="1"/>
    <col min="6905" max="6905" width="20.5703125" style="2" bestFit="1" customWidth="1"/>
    <col min="6906" max="6906" width="18.7109375" style="2" bestFit="1" customWidth="1"/>
    <col min="6907" max="6907" width="11.85546875" style="2" bestFit="1" customWidth="1"/>
    <col min="6908" max="6908" width="13.140625" style="2" bestFit="1" customWidth="1"/>
    <col min="6909" max="6909" width="11.28515625" style="2" bestFit="1" customWidth="1"/>
    <col min="6910" max="7148" width="8.7109375" style="2"/>
    <col min="7149" max="7150" width="17.28515625" style="2" bestFit="1" customWidth="1"/>
    <col min="7151" max="7151" width="16.7109375" style="2" customWidth="1"/>
    <col min="7152" max="7152" width="15.5703125" style="2" customWidth="1"/>
    <col min="7153" max="7153" width="12.28515625" style="2" bestFit="1" customWidth="1"/>
    <col min="7154" max="7154" width="13.7109375" style="2" bestFit="1" customWidth="1"/>
    <col min="7155" max="7155" width="13.140625" style="2" bestFit="1" customWidth="1"/>
    <col min="7156" max="7156" width="17.5703125" style="2" bestFit="1" customWidth="1"/>
    <col min="7157" max="7157" width="23.28515625" style="2" bestFit="1" customWidth="1"/>
    <col min="7158" max="7158" width="15.28515625" style="2" bestFit="1" customWidth="1"/>
    <col min="7159" max="7159" width="20.85546875" style="2" bestFit="1" customWidth="1"/>
    <col min="7160" max="7160" width="18.140625" style="2" bestFit="1" customWidth="1"/>
    <col min="7161" max="7161" width="20.5703125" style="2" bestFit="1" customWidth="1"/>
    <col min="7162" max="7162" width="18.7109375" style="2" bestFit="1" customWidth="1"/>
    <col min="7163" max="7163" width="11.85546875" style="2" bestFit="1" customWidth="1"/>
    <col min="7164" max="7164" width="13.140625" style="2" bestFit="1" customWidth="1"/>
    <col min="7165" max="7165" width="11.28515625" style="2" bestFit="1" customWidth="1"/>
    <col min="7166" max="7404" width="8.7109375" style="2"/>
    <col min="7405" max="7406" width="17.28515625" style="2" bestFit="1" customWidth="1"/>
    <col min="7407" max="7407" width="16.7109375" style="2" customWidth="1"/>
    <col min="7408" max="7408" width="15.5703125" style="2" customWidth="1"/>
    <col min="7409" max="7409" width="12.28515625" style="2" bestFit="1" customWidth="1"/>
    <col min="7410" max="7410" width="13.7109375" style="2" bestFit="1" customWidth="1"/>
    <col min="7411" max="7411" width="13.140625" style="2" bestFit="1" customWidth="1"/>
    <col min="7412" max="7412" width="17.5703125" style="2" bestFit="1" customWidth="1"/>
    <col min="7413" max="7413" width="23.28515625" style="2" bestFit="1" customWidth="1"/>
    <col min="7414" max="7414" width="15.28515625" style="2" bestFit="1" customWidth="1"/>
    <col min="7415" max="7415" width="20.85546875" style="2" bestFit="1" customWidth="1"/>
    <col min="7416" max="7416" width="18.140625" style="2" bestFit="1" customWidth="1"/>
    <col min="7417" max="7417" width="20.5703125" style="2" bestFit="1" customWidth="1"/>
    <col min="7418" max="7418" width="18.7109375" style="2" bestFit="1" customWidth="1"/>
    <col min="7419" max="7419" width="11.85546875" style="2" bestFit="1" customWidth="1"/>
    <col min="7420" max="7420" width="13.140625" style="2" bestFit="1" customWidth="1"/>
    <col min="7421" max="7421" width="11.28515625" style="2" bestFit="1" customWidth="1"/>
    <col min="7422" max="7660" width="8.7109375" style="2"/>
    <col min="7661" max="7662" width="17.28515625" style="2" bestFit="1" customWidth="1"/>
    <col min="7663" max="7663" width="16.7109375" style="2" customWidth="1"/>
    <col min="7664" max="7664" width="15.5703125" style="2" customWidth="1"/>
    <col min="7665" max="7665" width="12.28515625" style="2" bestFit="1" customWidth="1"/>
    <col min="7666" max="7666" width="13.7109375" style="2" bestFit="1" customWidth="1"/>
    <col min="7667" max="7667" width="13.140625" style="2" bestFit="1" customWidth="1"/>
    <col min="7668" max="7668" width="17.5703125" style="2" bestFit="1" customWidth="1"/>
    <col min="7669" max="7669" width="23.28515625" style="2" bestFit="1" customWidth="1"/>
    <col min="7670" max="7670" width="15.28515625" style="2" bestFit="1" customWidth="1"/>
    <col min="7671" max="7671" width="20.85546875" style="2" bestFit="1" customWidth="1"/>
    <col min="7672" max="7672" width="18.140625" style="2" bestFit="1" customWidth="1"/>
    <col min="7673" max="7673" width="20.5703125" style="2" bestFit="1" customWidth="1"/>
    <col min="7674" max="7674" width="18.7109375" style="2" bestFit="1" customWidth="1"/>
    <col min="7675" max="7675" width="11.85546875" style="2" bestFit="1" customWidth="1"/>
    <col min="7676" max="7676" width="13.140625" style="2" bestFit="1" customWidth="1"/>
    <col min="7677" max="7677" width="11.28515625" style="2" bestFit="1" customWidth="1"/>
    <col min="7678" max="7916" width="8.7109375" style="2"/>
    <col min="7917" max="7918" width="17.28515625" style="2" bestFit="1" customWidth="1"/>
    <col min="7919" max="7919" width="16.7109375" style="2" customWidth="1"/>
    <col min="7920" max="7920" width="15.5703125" style="2" customWidth="1"/>
    <col min="7921" max="7921" width="12.28515625" style="2" bestFit="1" customWidth="1"/>
    <col min="7922" max="7922" width="13.7109375" style="2" bestFit="1" customWidth="1"/>
    <col min="7923" max="7923" width="13.140625" style="2" bestFit="1" customWidth="1"/>
    <col min="7924" max="7924" width="17.5703125" style="2" bestFit="1" customWidth="1"/>
    <col min="7925" max="7925" width="23.28515625" style="2" bestFit="1" customWidth="1"/>
    <col min="7926" max="7926" width="15.28515625" style="2" bestFit="1" customWidth="1"/>
    <col min="7927" max="7927" width="20.85546875" style="2" bestFit="1" customWidth="1"/>
    <col min="7928" max="7928" width="18.140625" style="2" bestFit="1" customWidth="1"/>
    <col min="7929" max="7929" width="20.5703125" style="2" bestFit="1" customWidth="1"/>
    <col min="7930" max="7930" width="18.7109375" style="2" bestFit="1" customWidth="1"/>
    <col min="7931" max="7931" width="11.85546875" style="2" bestFit="1" customWidth="1"/>
    <col min="7932" max="7932" width="13.140625" style="2" bestFit="1" customWidth="1"/>
    <col min="7933" max="7933" width="11.28515625" style="2" bestFit="1" customWidth="1"/>
    <col min="7934" max="8172" width="8.7109375" style="2"/>
    <col min="8173" max="8174" width="17.28515625" style="2" bestFit="1" customWidth="1"/>
    <col min="8175" max="8175" width="16.7109375" style="2" customWidth="1"/>
    <col min="8176" max="8176" width="15.5703125" style="2" customWidth="1"/>
    <col min="8177" max="8177" width="12.28515625" style="2" bestFit="1" customWidth="1"/>
    <col min="8178" max="8178" width="13.7109375" style="2" bestFit="1" customWidth="1"/>
    <col min="8179" max="8179" width="13.140625" style="2" bestFit="1" customWidth="1"/>
    <col min="8180" max="8180" width="17.5703125" style="2" bestFit="1" customWidth="1"/>
    <col min="8181" max="8181" width="23.28515625" style="2" bestFit="1" customWidth="1"/>
    <col min="8182" max="8182" width="15.28515625" style="2" bestFit="1" customWidth="1"/>
    <col min="8183" max="8183" width="20.85546875" style="2" bestFit="1" customWidth="1"/>
    <col min="8184" max="8184" width="18.140625" style="2" bestFit="1" customWidth="1"/>
    <col min="8185" max="8185" width="20.5703125" style="2" bestFit="1" customWidth="1"/>
    <col min="8186" max="8186" width="18.7109375" style="2" bestFit="1" customWidth="1"/>
    <col min="8187" max="8187" width="11.85546875" style="2" bestFit="1" customWidth="1"/>
    <col min="8188" max="8188" width="13.140625" style="2" bestFit="1" customWidth="1"/>
    <col min="8189" max="8189" width="11.28515625" style="2" bestFit="1" customWidth="1"/>
    <col min="8190" max="8428" width="8.7109375" style="2"/>
    <col min="8429" max="8430" width="17.28515625" style="2" bestFit="1" customWidth="1"/>
    <col min="8431" max="8431" width="16.7109375" style="2" customWidth="1"/>
    <col min="8432" max="8432" width="15.5703125" style="2" customWidth="1"/>
    <col min="8433" max="8433" width="12.28515625" style="2" bestFit="1" customWidth="1"/>
    <col min="8434" max="8434" width="13.7109375" style="2" bestFit="1" customWidth="1"/>
    <col min="8435" max="8435" width="13.140625" style="2" bestFit="1" customWidth="1"/>
    <col min="8436" max="8436" width="17.5703125" style="2" bestFit="1" customWidth="1"/>
    <col min="8437" max="8437" width="23.28515625" style="2" bestFit="1" customWidth="1"/>
    <col min="8438" max="8438" width="15.28515625" style="2" bestFit="1" customWidth="1"/>
    <col min="8439" max="8439" width="20.85546875" style="2" bestFit="1" customWidth="1"/>
    <col min="8440" max="8440" width="18.140625" style="2" bestFit="1" customWidth="1"/>
    <col min="8441" max="8441" width="20.5703125" style="2" bestFit="1" customWidth="1"/>
    <col min="8442" max="8442" width="18.7109375" style="2" bestFit="1" customWidth="1"/>
    <col min="8443" max="8443" width="11.85546875" style="2" bestFit="1" customWidth="1"/>
    <col min="8444" max="8444" width="13.140625" style="2" bestFit="1" customWidth="1"/>
    <col min="8445" max="8445" width="11.28515625" style="2" bestFit="1" customWidth="1"/>
    <col min="8446" max="8684" width="8.7109375" style="2"/>
    <col min="8685" max="8686" width="17.28515625" style="2" bestFit="1" customWidth="1"/>
    <col min="8687" max="8687" width="16.7109375" style="2" customWidth="1"/>
    <col min="8688" max="8688" width="15.5703125" style="2" customWidth="1"/>
    <col min="8689" max="8689" width="12.28515625" style="2" bestFit="1" customWidth="1"/>
    <col min="8690" max="8690" width="13.7109375" style="2" bestFit="1" customWidth="1"/>
    <col min="8691" max="8691" width="13.140625" style="2" bestFit="1" customWidth="1"/>
    <col min="8692" max="8692" width="17.5703125" style="2" bestFit="1" customWidth="1"/>
    <col min="8693" max="8693" width="23.28515625" style="2" bestFit="1" customWidth="1"/>
    <col min="8694" max="8694" width="15.28515625" style="2" bestFit="1" customWidth="1"/>
    <col min="8695" max="8695" width="20.85546875" style="2" bestFit="1" customWidth="1"/>
    <col min="8696" max="8696" width="18.140625" style="2" bestFit="1" customWidth="1"/>
    <col min="8697" max="8697" width="20.5703125" style="2" bestFit="1" customWidth="1"/>
    <col min="8698" max="8698" width="18.7109375" style="2" bestFit="1" customWidth="1"/>
    <col min="8699" max="8699" width="11.85546875" style="2" bestFit="1" customWidth="1"/>
    <col min="8700" max="8700" width="13.140625" style="2" bestFit="1" customWidth="1"/>
    <col min="8701" max="8701" width="11.28515625" style="2" bestFit="1" customWidth="1"/>
    <col min="8702" max="8940" width="8.7109375" style="2"/>
    <col min="8941" max="8942" width="17.28515625" style="2" bestFit="1" customWidth="1"/>
    <col min="8943" max="8943" width="16.7109375" style="2" customWidth="1"/>
    <col min="8944" max="8944" width="15.5703125" style="2" customWidth="1"/>
    <col min="8945" max="8945" width="12.28515625" style="2" bestFit="1" customWidth="1"/>
    <col min="8946" max="8946" width="13.7109375" style="2" bestFit="1" customWidth="1"/>
    <col min="8947" max="8947" width="13.140625" style="2" bestFit="1" customWidth="1"/>
    <col min="8948" max="8948" width="17.5703125" style="2" bestFit="1" customWidth="1"/>
    <col min="8949" max="8949" width="23.28515625" style="2" bestFit="1" customWidth="1"/>
    <col min="8950" max="8950" width="15.28515625" style="2" bestFit="1" customWidth="1"/>
    <col min="8951" max="8951" width="20.85546875" style="2" bestFit="1" customWidth="1"/>
    <col min="8952" max="8952" width="18.140625" style="2" bestFit="1" customWidth="1"/>
    <col min="8953" max="8953" width="20.5703125" style="2" bestFit="1" customWidth="1"/>
    <col min="8954" max="8954" width="18.7109375" style="2" bestFit="1" customWidth="1"/>
    <col min="8955" max="8955" width="11.85546875" style="2" bestFit="1" customWidth="1"/>
    <col min="8956" max="8956" width="13.140625" style="2" bestFit="1" customWidth="1"/>
    <col min="8957" max="8957" width="11.28515625" style="2" bestFit="1" customWidth="1"/>
    <col min="8958" max="9196" width="8.7109375" style="2"/>
    <col min="9197" max="9198" width="17.28515625" style="2" bestFit="1" customWidth="1"/>
    <col min="9199" max="9199" width="16.7109375" style="2" customWidth="1"/>
    <col min="9200" max="9200" width="15.5703125" style="2" customWidth="1"/>
    <col min="9201" max="9201" width="12.28515625" style="2" bestFit="1" customWidth="1"/>
    <col min="9202" max="9202" width="13.7109375" style="2" bestFit="1" customWidth="1"/>
    <col min="9203" max="9203" width="13.140625" style="2" bestFit="1" customWidth="1"/>
    <col min="9204" max="9204" width="17.5703125" style="2" bestFit="1" customWidth="1"/>
    <col min="9205" max="9205" width="23.28515625" style="2" bestFit="1" customWidth="1"/>
    <col min="9206" max="9206" width="15.28515625" style="2" bestFit="1" customWidth="1"/>
    <col min="9207" max="9207" width="20.85546875" style="2" bestFit="1" customWidth="1"/>
    <col min="9208" max="9208" width="18.140625" style="2" bestFit="1" customWidth="1"/>
    <col min="9209" max="9209" width="20.5703125" style="2" bestFit="1" customWidth="1"/>
    <col min="9210" max="9210" width="18.7109375" style="2" bestFit="1" customWidth="1"/>
    <col min="9211" max="9211" width="11.85546875" style="2" bestFit="1" customWidth="1"/>
    <col min="9212" max="9212" width="13.140625" style="2" bestFit="1" customWidth="1"/>
    <col min="9213" max="9213" width="11.28515625" style="2" bestFit="1" customWidth="1"/>
    <col min="9214" max="9452" width="8.7109375" style="2"/>
    <col min="9453" max="9454" width="17.28515625" style="2" bestFit="1" customWidth="1"/>
    <col min="9455" max="9455" width="16.7109375" style="2" customWidth="1"/>
    <col min="9456" max="9456" width="15.5703125" style="2" customWidth="1"/>
    <col min="9457" max="9457" width="12.28515625" style="2" bestFit="1" customWidth="1"/>
    <col min="9458" max="9458" width="13.7109375" style="2" bestFit="1" customWidth="1"/>
    <col min="9459" max="9459" width="13.140625" style="2" bestFit="1" customWidth="1"/>
    <col min="9460" max="9460" width="17.5703125" style="2" bestFit="1" customWidth="1"/>
    <col min="9461" max="9461" width="23.28515625" style="2" bestFit="1" customWidth="1"/>
    <col min="9462" max="9462" width="15.28515625" style="2" bestFit="1" customWidth="1"/>
    <col min="9463" max="9463" width="20.85546875" style="2" bestFit="1" customWidth="1"/>
    <col min="9464" max="9464" width="18.140625" style="2" bestFit="1" customWidth="1"/>
    <col min="9465" max="9465" width="20.5703125" style="2" bestFit="1" customWidth="1"/>
    <col min="9466" max="9466" width="18.7109375" style="2" bestFit="1" customWidth="1"/>
    <col min="9467" max="9467" width="11.85546875" style="2" bestFit="1" customWidth="1"/>
    <col min="9468" max="9468" width="13.140625" style="2" bestFit="1" customWidth="1"/>
    <col min="9469" max="9469" width="11.28515625" style="2" bestFit="1" customWidth="1"/>
    <col min="9470" max="9708" width="8.7109375" style="2"/>
    <col min="9709" max="9710" width="17.28515625" style="2" bestFit="1" customWidth="1"/>
    <col min="9711" max="9711" width="16.7109375" style="2" customWidth="1"/>
    <col min="9712" max="9712" width="15.5703125" style="2" customWidth="1"/>
    <col min="9713" max="9713" width="12.28515625" style="2" bestFit="1" customWidth="1"/>
    <col min="9714" max="9714" width="13.7109375" style="2" bestFit="1" customWidth="1"/>
    <col min="9715" max="9715" width="13.140625" style="2" bestFit="1" customWidth="1"/>
    <col min="9716" max="9716" width="17.5703125" style="2" bestFit="1" customWidth="1"/>
    <col min="9717" max="9717" width="23.28515625" style="2" bestFit="1" customWidth="1"/>
    <col min="9718" max="9718" width="15.28515625" style="2" bestFit="1" customWidth="1"/>
    <col min="9719" max="9719" width="20.85546875" style="2" bestFit="1" customWidth="1"/>
    <col min="9720" max="9720" width="18.140625" style="2" bestFit="1" customWidth="1"/>
    <col min="9721" max="9721" width="20.5703125" style="2" bestFit="1" customWidth="1"/>
    <col min="9722" max="9722" width="18.7109375" style="2" bestFit="1" customWidth="1"/>
    <col min="9723" max="9723" width="11.85546875" style="2" bestFit="1" customWidth="1"/>
    <col min="9724" max="9724" width="13.140625" style="2" bestFit="1" customWidth="1"/>
    <col min="9725" max="9725" width="11.28515625" style="2" bestFit="1" customWidth="1"/>
    <col min="9726" max="9964" width="8.7109375" style="2"/>
    <col min="9965" max="9966" width="17.28515625" style="2" bestFit="1" customWidth="1"/>
    <col min="9967" max="9967" width="16.7109375" style="2" customWidth="1"/>
    <col min="9968" max="9968" width="15.5703125" style="2" customWidth="1"/>
    <col min="9969" max="9969" width="12.28515625" style="2" bestFit="1" customWidth="1"/>
    <col min="9970" max="9970" width="13.7109375" style="2" bestFit="1" customWidth="1"/>
    <col min="9971" max="9971" width="13.140625" style="2" bestFit="1" customWidth="1"/>
    <col min="9972" max="9972" width="17.5703125" style="2" bestFit="1" customWidth="1"/>
    <col min="9973" max="9973" width="23.28515625" style="2" bestFit="1" customWidth="1"/>
    <col min="9974" max="9974" width="15.28515625" style="2" bestFit="1" customWidth="1"/>
    <col min="9975" max="9975" width="20.85546875" style="2" bestFit="1" customWidth="1"/>
    <col min="9976" max="9976" width="18.140625" style="2" bestFit="1" customWidth="1"/>
    <col min="9977" max="9977" width="20.5703125" style="2" bestFit="1" customWidth="1"/>
    <col min="9978" max="9978" width="18.7109375" style="2" bestFit="1" customWidth="1"/>
    <col min="9979" max="9979" width="11.85546875" style="2" bestFit="1" customWidth="1"/>
    <col min="9980" max="9980" width="13.140625" style="2" bestFit="1" customWidth="1"/>
    <col min="9981" max="9981" width="11.28515625" style="2" bestFit="1" customWidth="1"/>
    <col min="9982" max="10220" width="8.7109375" style="2"/>
    <col min="10221" max="10222" width="17.28515625" style="2" bestFit="1" customWidth="1"/>
    <col min="10223" max="10223" width="16.7109375" style="2" customWidth="1"/>
    <col min="10224" max="10224" width="15.5703125" style="2" customWidth="1"/>
    <col min="10225" max="10225" width="12.28515625" style="2" bestFit="1" customWidth="1"/>
    <col min="10226" max="10226" width="13.7109375" style="2" bestFit="1" customWidth="1"/>
    <col min="10227" max="10227" width="13.140625" style="2" bestFit="1" customWidth="1"/>
    <col min="10228" max="10228" width="17.5703125" style="2" bestFit="1" customWidth="1"/>
    <col min="10229" max="10229" width="23.28515625" style="2" bestFit="1" customWidth="1"/>
    <col min="10230" max="10230" width="15.28515625" style="2" bestFit="1" customWidth="1"/>
    <col min="10231" max="10231" width="20.85546875" style="2" bestFit="1" customWidth="1"/>
    <col min="10232" max="10232" width="18.140625" style="2" bestFit="1" customWidth="1"/>
    <col min="10233" max="10233" width="20.5703125" style="2" bestFit="1" customWidth="1"/>
    <col min="10234" max="10234" width="18.7109375" style="2" bestFit="1" customWidth="1"/>
    <col min="10235" max="10235" width="11.85546875" style="2" bestFit="1" customWidth="1"/>
    <col min="10236" max="10236" width="13.140625" style="2" bestFit="1" customWidth="1"/>
    <col min="10237" max="10237" width="11.28515625" style="2" bestFit="1" customWidth="1"/>
    <col min="10238" max="10476" width="8.7109375" style="2"/>
    <col min="10477" max="10478" width="17.28515625" style="2" bestFit="1" customWidth="1"/>
    <col min="10479" max="10479" width="16.7109375" style="2" customWidth="1"/>
    <col min="10480" max="10480" width="15.5703125" style="2" customWidth="1"/>
    <col min="10481" max="10481" width="12.28515625" style="2" bestFit="1" customWidth="1"/>
    <col min="10482" max="10482" width="13.7109375" style="2" bestFit="1" customWidth="1"/>
    <col min="10483" max="10483" width="13.140625" style="2" bestFit="1" customWidth="1"/>
    <col min="10484" max="10484" width="17.5703125" style="2" bestFit="1" customWidth="1"/>
    <col min="10485" max="10485" width="23.28515625" style="2" bestFit="1" customWidth="1"/>
    <col min="10486" max="10486" width="15.28515625" style="2" bestFit="1" customWidth="1"/>
    <col min="10487" max="10487" width="20.85546875" style="2" bestFit="1" customWidth="1"/>
    <col min="10488" max="10488" width="18.140625" style="2" bestFit="1" customWidth="1"/>
    <col min="10489" max="10489" width="20.5703125" style="2" bestFit="1" customWidth="1"/>
    <col min="10490" max="10490" width="18.7109375" style="2" bestFit="1" customWidth="1"/>
    <col min="10491" max="10491" width="11.85546875" style="2" bestFit="1" customWidth="1"/>
    <col min="10492" max="10492" width="13.140625" style="2" bestFit="1" customWidth="1"/>
    <col min="10493" max="10493" width="11.28515625" style="2" bestFit="1" customWidth="1"/>
    <col min="10494" max="10732" width="8.7109375" style="2"/>
    <col min="10733" max="10734" width="17.28515625" style="2" bestFit="1" customWidth="1"/>
    <col min="10735" max="10735" width="16.7109375" style="2" customWidth="1"/>
    <col min="10736" max="10736" width="15.5703125" style="2" customWidth="1"/>
    <col min="10737" max="10737" width="12.28515625" style="2" bestFit="1" customWidth="1"/>
    <col min="10738" max="10738" width="13.7109375" style="2" bestFit="1" customWidth="1"/>
    <col min="10739" max="10739" width="13.140625" style="2" bestFit="1" customWidth="1"/>
    <col min="10740" max="10740" width="17.5703125" style="2" bestFit="1" customWidth="1"/>
    <col min="10741" max="10741" width="23.28515625" style="2" bestFit="1" customWidth="1"/>
    <col min="10742" max="10742" width="15.28515625" style="2" bestFit="1" customWidth="1"/>
    <col min="10743" max="10743" width="20.85546875" style="2" bestFit="1" customWidth="1"/>
    <col min="10744" max="10744" width="18.140625" style="2" bestFit="1" customWidth="1"/>
    <col min="10745" max="10745" width="20.5703125" style="2" bestFit="1" customWidth="1"/>
    <col min="10746" max="10746" width="18.7109375" style="2" bestFit="1" customWidth="1"/>
    <col min="10747" max="10747" width="11.85546875" style="2" bestFit="1" customWidth="1"/>
    <col min="10748" max="10748" width="13.140625" style="2" bestFit="1" customWidth="1"/>
    <col min="10749" max="10749" width="11.28515625" style="2" bestFit="1" customWidth="1"/>
    <col min="10750" max="10988" width="8.7109375" style="2"/>
    <col min="10989" max="10990" width="17.28515625" style="2" bestFit="1" customWidth="1"/>
    <col min="10991" max="10991" width="16.7109375" style="2" customWidth="1"/>
    <col min="10992" max="10992" width="15.5703125" style="2" customWidth="1"/>
    <col min="10993" max="10993" width="12.28515625" style="2" bestFit="1" customWidth="1"/>
    <col min="10994" max="10994" width="13.7109375" style="2" bestFit="1" customWidth="1"/>
    <col min="10995" max="10995" width="13.140625" style="2" bestFit="1" customWidth="1"/>
    <col min="10996" max="10996" width="17.5703125" style="2" bestFit="1" customWidth="1"/>
    <col min="10997" max="10997" width="23.28515625" style="2" bestFit="1" customWidth="1"/>
    <col min="10998" max="10998" width="15.28515625" style="2" bestFit="1" customWidth="1"/>
    <col min="10999" max="10999" width="20.85546875" style="2" bestFit="1" customWidth="1"/>
    <col min="11000" max="11000" width="18.140625" style="2" bestFit="1" customWidth="1"/>
    <col min="11001" max="11001" width="20.5703125" style="2" bestFit="1" customWidth="1"/>
    <col min="11002" max="11002" width="18.7109375" style="2" bestFit="1" customWidth="1"/>
    <col min="11003" max="11003" width="11.85546875" style="2" bestFit="1" customWidth="1"/>
    <col min="11004" max="11004" width="13.140625" style="2" bestFit="1" customWidth="1"/>
    <col min="11005" max="11005" width="11.28515625" style="2" bestFit="1" customWidth="1"/>
    <col min="11006" max="11244" width="8.7109375" style="2"/>
    <col min="11245" max="11246" width="17.28515625" style="2" bestFit="1" customWidth="1"/>
    <col min="11247" max="11247" width="16.7109375" style="2" customWidth="1"/>
    <col min="11248" max="11248" width="15.5703125" style="2" customWidth="1"/>
    <col min="11249" max="11249" width="12.28515625" style="2" bestFit="1" customWidth="1"/>
    <col min="11250" max="11250" width="13.7109375" style="2" bestFit="1" customWidth="1"/>
    <col min="11251" max="11251" width="13.140625" style="2" bestFit="1" customWidth="1"/>
    <col min="11252" max="11252" width="17.5703125" style="2" bestFit="1" customWidth="1"/>
    <col min="11253" max="11253" width="23.28515625" style="2" bestFit="1" customWidth="1"/>
    <col min="11254" max="11254" width="15.28515625" style="2" bestFit="1" customWidth="1"/>
    <col min="11255" max="11255" width="20.85546875" style="2" bestFit="1" customWidth="1"/>
    <col min="11256" max="11256" width="18.140625" style="2" bestFit="1" customWidth="1"/>
    <col min="11257" max="11257" width="20.5703125" style="2" bestFit="1" customWidth="1"/>
    <col min="11258" max="11258" width="18.7109375" style="2" bestFit="1" customWidth="1"/>
    <col min="11259" max="11259" width="11.85546875" style="2" bestFit="1" customWidth="1"/>
    <col min="11260" max="11260" width="13.140625" style="2" bestFit="1" customWidth="1"/>
    <col min="11261" max="11261" width="11.28515625" style="2" bestFit="1" customWidth="1"/>
    <col min="11262" max="11500" width="8.7109375" style="2"/>
    <col min="11501" max="11502" width="17.28515625" style="2" bestFit="1" customWidth="1"/>
    <col min="11503" max="11503" width="16.7109375" style="2" customWidth="1"/>
    <col min="11504" max="11504" width="15.5703125" style="2" customWidth="1"/>
    <col min="11505" max="11505" width="12.28515625" style="2" bestFit="1" customWidth="1"/>
    <col min="11506" max="11506" width="13.7109375" style="2" bestFit="1" customWidth="1"/>
    <col min="11507" max="11507" width="13.140625" style="2" bestFit="1" customWidth="1"/>
    <col min="11508" max="11508" width="17.5703125" style="2" bestFit="1" customWidth="1"/>
    <col min="11509" max="11509" width="23.28515625" style="2" bestFit="1" customWidth="1"/>
    <col min="11510" max="11510" width="15.28515625" style="2" bestFit="1" customWidth="1"/>
    <col min="11511" max="11511" width="20.85546875" style="2" bestFit="1" customWidth="1"/>
    <col min="11512" max="11512" width="18.140625" style="2" bestFit="1" customWidth="1"/>
    <col min="11513" max="11513" width="20.5703125" style="2" bestFit="1" customWidth="1"/>
    <col min="11514" max="11514" width="18.7109375" style="2" bestFit="1" customWidth="1"/>
    <col min="11515" max="11515" width="11.85546875" style="2" bestFit="1" customWidth="1"/>
    <col min="11516" max="11516" width="13.140625" style="2" bestFit="1" customWidth="1"/>
    <col min="11517" max="11517" width="11.28515625" style="2" bestFit="1" customWidth="1"/>
    <col min="11518" max="11756" width="8.7109375" style="2"/>
    <col min="11757" max="11758" width="17.28515625" style="2" bestFit="1" customWidth="1"/>
    <col min="11759" max="11759" width="16.7109375" style="2" customWidth="1"/>
    <col min="11760" max="11760" width="15.5703125" style="2" customWidth="1"/>
    <col min="11761" max="11761" width="12.28515625" style="2" bestFit="1" customWidth="1"/>
    <col min="11762" max="11762" width="13.7109375" style="2" bestFit="1" customWidth="1"/>
    <col min="11763" max="11763" width="13.140625" style="2" bestFit="1" customWidth="1"/>
    <col min="11764" max="11764" width="17.5703125" style="2" bestFit="1" customWidth="1"/>
    <col min="11765" max="11765" width="23.28515625" style="2" bestFit="1" customWidth="1"/>
    <col min="11766" max="11766" width="15.28515625" style="2" bestFit="1" customWidth="1"/>
    <col min="11767" max="11767" width="20.85546875" style="2" bestFit="1" customWidth="1"/>
    <col min="11768" max="11768" width="18.140625" style="2" bestFit="1" customWidth="1"/>
    <col min="11769" max="11769" width="20.5703125" style="2" bestFit="1" customWidth="1"/>
    <col min="11770" max="11770" width="18.7109375" style="2" bestFit="1" customWidth="1"/>
    <col min="11771" max="11771" width="11.85546875" style="2" bestFit="1" customWidth="1"/>
    <col min="11772" max="11772" width="13.140625" style="2" bestFit="1" customWidth="1"/>
    <col min="11773" max="11773" width="11.28515625" style="2" bestFit="1" customWidth="1"/>
    <col min="11774" max="12012" width="8.7109375" style="2"/>
    <col min="12013" max="12014" width="17.28515625" style="2" bestFit="1" customWidth="1"/>
    <col min="12015" max="12015" width="16.7109375" style="2" customWidth="1"/>
    <col min="12016" max="12016" width="15.5703125" style="2" customWidth="1"/>
    <col min="12017" max="12017" width="12.28515625" style="2" bestFit="1" customWidth="1"/>
    <col min="12018" max="12018" width="13.7109375" style="2" bestFit="1" customWidth="1"/>
    <col min="12019" max="12019" width="13.140625" style="2" bestFit="1" customWidth="1"/>
    <col min="12020" max="12020" width="17.5703125" style="2" bestFit="1" customWidth="1"/>
    <col min="12021" max="12021" width="23.28515625" style="2" bestFit="1" customWidth="1"/>
    <col min="12022" max="12022" width="15.28515625" style="2" bestFit="1" customWidth="1"/>
    <col min="12023" max="12023" width="20.85546875" style="2" bestFit="1" customWidth="1"/>
    <col min="12024" max="12024" width="18.140625" style="2" bestFit="1" customWidth="1"/>
    <col min="12025" max="12025" width="20.5703125" style="2" bestFit="1" customWidth="1"/>
    <col min="12026" max="12026" width="18.7109375" style="2" bestFit="1" customWidth="1"/>
    <col min="12027" max="12027" width="11.85546875" style="2" bestFit="1" customWidth="1"/>
    <col min="12028" max="12028" width="13.140625" style="2" bestFit="1" customWidth="1"/>
    <col min="12029" max="12029" width="11.28515625" style="2" bestFit="1" customWidth="1"/>
    <col min="12030" max="12268" width="8.7109375" style="2"/>
    <col min="12269" max="12270" width="17.28515625" style="2" bestFit="1" customWidth="1"/>
    <col min="12271" max="12271" width="16.7109375" style="2" customWidth="1"/>
    <col min="12272" max="12272" width="15.5703125" style="2" customWidth="1"/>
    <col min="12273" max="12273" width="12.28515625" style="2" bestFit="1" customWidth="1"/>
    <col min="12274" max="12274" width="13.7109375" style="2" bestFit="1" customWidth="1"/>
    <col min="12275" max="12275" width="13.140625" style="2" bestFit="1" customWidth="1"/>
    <col min="12276" max="12276" width="17.5703125" style="2" bestFit="1" customWidth="1"/>
    <col min="12277" max="12277" width="23.28515625" style="2" bestFit="1" customWidth="1"/>
    <col min="12278" max="12278" width="15.28515625" style="2" bestFit="1" customWidth="1"/>
    <col min="12279" max="12279" width="20.85546875" style="2" bestFit="1" customWidth="1"/>
    <col min="12280" max="12280" width="18.140625" style="2" bestFit="1" customWidth="1"/>
    <col min="12281" max="12281" width="20.5703125" style="2" bestFit="1" customWidth="1"/>
    <col min="12282" max="12282" width="18.7109375" style="2" bestFit="1" customWidth="1"/>
    <col min="12283" max="12283" width="11.85546875" style="2" bestFit="1" customWidth="1"/>
    <col min="12284" max="12284" width="13.140625" style="2" bestFit="1" customWidth="1"/>
    <col min="12285" max="12285" width="11.28515625" style="2" bestFit="1" customWidth="1"/>
    <col min="12286" max="12524" width="8.7109375" style="2"/>
    <col min="12525" max="12526" width="17.28515625" style="2" bestFit="1" customWidth="1"/>
    <col min="12527" max="12527" width="16.7109375" style="2" customWidth="1"/>
    <col min="12528" max="12528" width="15.5703125" style="2" customWidth="1"/>
    <col min="12529" max="12529" width="12.28515625" style="2" bestFit="1" customWidth="1"/>
    <col min="12530" max="12530" width="13.7109375" style="2" bestFit="1" customWidth="1"/>
    <col min="12531" max="12531" width="13.140625" style="2" bestFit="1" customWidth="1"/>
    <col min="12532" max="12532" width="17.5703125" style="2" bestFit="1" customWidth="1"/>
    <col min="12533" max="12533" width="23.28515625" style="2" bestFit="1" customWidth="1"/>
    <col min="12534" max="12534" width="15.28515625" style="2" bestFit="1" customWidth="1"/>
    <col min="12535" max="12535" width="20.85546875" style="2" bestFit="1" customWidth="1"/>
    <col min="12536" max="12536" width="18.140625" style="2" bestFit="1" customWidth="1"/>
    <col min="12537" max="12537" width="20.5703125" style="2" bestFit="1" customWidth="1"/>
    <col min="12538" max="12538" width="18.7109375" style="2" bestFit="1" customWidth="1"/>
    <col min="12539" max="12539" width="11.85546875" style="2" bestFit="1" customWidth="1"/>
    <col min="12540" max="12540" width="13.140625" style="2" bestFit="1" customWidth="1"/>
    <col min="12541" max="12541" width="11.28515625" style="2" bestFit="1" customWidth="1"/>
    <col min="12542" max="12780" width="8.7109375" style="2"/>
    <col min="12781" max="12782" width="17.28515625" style="2" bestFit="1" customWidth="1"/>
    <col min="12783" max="12783" width="16.7109375" style="2" customWidth="1"/>
    <col min="12784" max="12784" width="15.5703125" style="2" customWidth="1"/>
    <col min="12785" max="12785" width="12.28515625" style="2" bestFit="1" customWidth="1"/>
    <col min="12786" max="12786" width="13.7109375" style="2" bestFit="1" customWidth="1"/>
    <col min="12787" max="12787" width="13.140625" style="2" bestFit="1" customWidth="1"/>
    <col min="12788" max="12788" width="17.5703125" style="2" bestFit="1" customWidth="1"/>
    <col min="12789" max="12789" width="23.28515625" style="2" bestFit="1" customWidth="1"/>
    <col min="12790" max="12790" width="15.28515625" style="2" bestFit="1" customWidth="1"/>
    <col min="12791" max="12791" width="20.85546875" style="2" bestFit="1" customWidth="1"/>
    <col min="12792" max="12792" width="18.140625" style="2" bestFit="1" customWidth="1"/>
    <col min="12793" max="12793" width="20.5703125" style="2" bestFit="1" customWidth="1"/>
    <col min="12794" max="12794" width="18.7109375" style="2" bestFit="1" customWidth="1"/>
    <col min="12795" max="12795" width="11.85546875" style="2" bestFit="1" customWidth="1"/>
    <col min="12796" max="12796" width="13.140625" style="2" bestFit="1" customWidth="1"/>
    <col min="12797" max="12797" width="11.28515625" style="2" bestFit="1" customWidth="1"/>
    <col min="12798" max="13036" width="8.7109375" style="2"/>
    <col min="13037" max="13038" width="17.28515625" style="2" bestFit="1" customWidth="1"/>
    <col min="13039" max="13039" width="16.7109375" style="2" customWidth="1"/>
    <col min="13040" max="13040" width="15.5703125" style="2" customWidth="1"/>
    <col min="13041" max="13041" width="12.28515625" style="2" bestFit="1" customWidth="1"/>
    <col min="13042" max="13042" width="13.7109375" style="2" bestFit="1" customWidth="1"/>
    <col min="13043" max="13043" width="13.140625" style="2" bestFit="1" customWidth="1"/>
    <col min="13044" max="13044" width="17.5703125" style="2" bestFit="1" customWidth="1"/>
    <col min="13045" max="13045" width="23.28515625" style="2" bestFit="1" customWidth="1"/>
    <col min="13046" max="13046" width="15.28515625" style="2" bestFit="1" customWidth="1"/>
    <col min="13047" max="13047" width="20.85546875" style="2" bestFit="1" customWidth="1"/>
    <col min="13048" max="13048" width="18.140625" style="2" bestFit="1" customWidth="1"/>
    <col min="13049" max="13049" width="20.5703125" style="2" bestFit="1" customWidth="1"/>
    <col min="13050" max="13050" width="18.7109375" style="2" bestFit="1" customWidth="1"/>
    <col min="13051" max="13051" width="11.85546875" style="2" bestFit="1" customWidth="1"/>
    <col min="13052" max="13052" width="13.140625" style="2" bestFit="1" customWidth="1"/>
    <col min="13053" max="13053" width="11.28515625" style="2" bestFit="1" customWidth="1"/>
    <col min="13054" max="13292" width="8.7109375" style="2"/>
    <col min="13293" max="13294" width="17.28515625" style="2" bestFit="1" customWidth="1"/>
    <col min="13295" max="13295" width="16.7109375" style="2" customWidth="1"/>
    <col min="13296" max="13296" width="15.5703125" style="2" customWidth="1"/>
    <col min="13297" max="13297" width="12.28515625" style="2" bestFit="1" customWidth="1"/>
    <col min="13298" max="13298" width="13.7109375" style="2" bestFit="1" customWidth="1"/>
    <col min="13299" max="13299" width="13.140625" style="2" bestFit="1" customWidth="1"/>
    <col min="13300" max="13300" width="17.5703125" style="2" bestFit="1" customWidth="1"/>
    <col min="13301" max="13301" width="23.28515625" style="2" bestFit="1" customWidth="1"/>
    <col min="13302" max="13302" width="15.28515625" style="2" bestFit="1" customWidth="1"/>
    <col min="13303" max="13303" width="20.85546875" style="2" bestFit="1" customWidth="1"/>
    <col min="13304" max="13304" width="18.140625" style="2" bestFit="1" customWidth="1"/>
    <col min="13305" max="13305" width="20.5703125" style="2" bestFit="1" customWidth="1"/>
    <col min="13306" max="13306" width="18.7109375" style="2" bestFit="1" customWidth="1"/>
    <col min="13307" max="13307" width="11.85546875" style="2" bestFit="1" customWidth="1"/>
    <col min="13308" max="13308" width="13.140625" style="2" bestFit="1" customWidth="1"/>
    <col min="13309" max="13309" width="11.28515625" style="2" bestFit="1" customWidth="1"/>
    <col min="13310" max="13548" width="8.7109375" style="2"/>
    <col min="13549" max="13550" width="17.28515625" style="2" bestFit="1" customWidth="1"/>
    <col min="13551" max="13551" width="16.7109375" style="2" customWidth="1"/>
    <col min="13552" max="13552" width="15.5703125" style="2" customWidth="1"/>
    <col min="13553" max="13553" width="12.28515625" style="2" bestFit="1" customWidth="1"/>
    <col min="13554" max="13554" width="13.7109375" style="2" bestFit="1" customWidth="1"/>
    <col min="13555" max="13555" width="13.140625" style="2" bestFit="1" customWidth="1"/>
    <col min="13556" max="13556" width="17.5703125" style="2" bestFit="1" customWidth="1"/>
    <col min="13557" max="13557" width="23.28515625" style="2" bestFit="1" customWidth="1"/>
    <col min="13558" max="13558" width="15.28515625" style="2" bestFit="1" customWidth="1"/>
    <col min="13559" max="13559" width="20.85546875" style="2" bestFit="1" customWidth="1"/>
    <col min="13560" max="13560" width="18.140625" style="2" bestFit="1" customWidth="1"/>
    <col min="13561" max="13561" width="20.5703125" style="2" bestFit="1" customWidth="1"/>
    <col min="13562" max="13562" width="18.7109375" style="2" bestFit="1" customWidth="1"/>
    <col min="13563" max="13563" width="11.85546875" style="2" bestFit="1" customWidth="1"/>
    <col min="13564" max="13564" width="13.140625" style="2" bestFit="1" customWidth="1"/>
    <col min="13565" max="13565" width="11.28515625" style="2" bestFit="1" customWidth="1"/>
    <col min="13566" max="13804" width="8.7109375" style="2"/>
    <col min="13805" max="13806" width="17.28515625" style="2" bestFit="1" customWidth="1"/>
    <col min="13807" max="13807" width="16.7109375" style="2" customWidth="1"/>
    <col min="13808" max="13808" width="15.5703125" style="2" customWidth="1"/>
    <col min="13809" max="13809" width="12.28515625" style="2" bestFit="1" customWidth="1"/>
    <col min="13810" max="13810" width="13.7109375" style="2" bestFit="1" customWidth="1"/>
    <col min="13811" max="13811" width="13.140625" style="2" bestFit="1" customWidth="1"/>
    <col min="13812" max="13812" width="17.5703125" style="2" bestFit="1" customWidth="1"/>
    <col min="13813" max="13813" width="23.28515625" style="2" bestFit="1" customWidth="1"/>
    <col min="13814" max="13814" width="15.28515625" style="2" bestFit="1" customWidth="1"/>
    <col min="13815" max="13815" width="20.85546875" style="2" bestFit="1" customWidth="1"/>
    <col min="13816" max="13816" width="18.140625" style="2" bestFit="1" customWidth="1"/>
    <col min="13817" max="13817" width="20.5703125" style="2" bestFit="1" customWidth="1"/>
    <col min="13818" max="13818" width="18.7109375" style="2" bestFit="1" customWidth="1"/>
    <col min="13819" max="13819" width="11.85546875" style="2" bestFit="1" customWidth="1"/>
    <col min="13820" max="13820" width="13.140625" style="2" bestFit="1" customWidth="1"/>
    <col min="13821" max="13821" width="11.28515625" style="2" bestFit="1" customWidth="1"/>
    <col min="13822" max="14060" width="8.7109375" style="2"/>
    <col min="14061" max="14062" width="17.28515625" style="2" bestFit="1" customWidth="1"/>
    <col min="14063" max="14063" width="16.7109375" style="2" customWidth="1"/>
    <col min="14064" max="14064" width="15.5703125" style="2" customWidth="1"/>
    <col min="14065" max="14065" width="12.28515625" style="2" bestFit="1" customWidth="1"/>
    <col min="14066" max="14066" width="13.7109375" style="2" bestFit="1" customWidth="1"/>
    <col min="14067" max="14067" width="13.140625" style="2" bestFit="1" customWidth="1"/>
    <col min="14068" max="14068" width="17.5703125" style="2" bestFit="1" customWidth="1"/>
    <col min="14069" max="14069" width="23.28515625" style="2" bestFit="1" customWidth="1"/>
    <col min="14070" max="14070" width="15.28515625" style="2" bestFit="1" customWidth="1"/>
    <col min="14071" max="14071" width="20.85546875" style="2" bestFit="1" customWidth="1"/>
    <col min="14072" max="14072" width="18.140625" style="2" bestFit="1" customWidth="1"/>
    <col min="14073" max="14073" width="20.5703125" style="2" bestFit="1" customWidth="1"/>
    <col min="14074" max="14074" width="18.7109375" style="2" bestFit="1" customWidth="1"/>
    <col min="14075" max="14075" width="11.85546875" style="2" bestFit="1" customWidth="1"/>
    <col min="14076" max="14076" width="13.140625" style="2" bestFit="1" customWidth="1"/>
    <col min="14077" max="14077" width="11.28515625" style="2" bestFit="1" customWidth="1"/>
    <col min="14078" max="14316" width="8.7109375" style="2"/>
    <col min="14317" max="14318" width="17.28515625" style="2" bestFit="1" customWidth="1"/>
    <col min="14319" max="14319" width="16.7109375" style="2" customWidth="1"/>
    <col min="14320" max="14320" width="15.5703125" style="2" customWidth="1"/>
    <col min="14321" max="14321" width="12.28515625" style="2" bestFit="1" customWidth="1"/>
    <col min="14322" max="14322" width="13.7109375" style="2" bestFit="1" customWidth="1"/>
    <col min="14323" max="14323" width="13.140625" style="2" bestFit="1" customWidth="1"/>
    <col min="14324" max="14324" width="17.5703125" style="2" bestFit="1" customWidth="1"/>
    <col min="14325" max="14325" width="23.28515625" style="2" bestFit="1" customWidth="1"/>
    <col min="14326" max="14326" width="15.28515625" style="2" bestFit="1" customWidth="1"/>
    <col min="14327" max="14327" width="20.85546875" style="2" bestFit="1" customWidth="1"/>
    <col min="14328" max="14328" width="18.140625" style="2" bestFit="1" customWidth="1"/>
    <col min="14329" max="14329" width="20.5703125" style="2" bestFit="1" customWidth="1"/>
    <col min="14330" max="14330" width="18.7109375" style="2" bestFit="1" customWidth="1"/>
    <col min="14331" max="14331" width="11.85546875" style="2" bestFit="1" customWidth="1"/>
    <col min="14332" max="14332" width="13.140625" style="2" bestFit="1" customWidth="1"/>
    <col min="14333" max="14333" width="11.28515625" style="2" bestFit="1" customWidth="1"/>
    <col min="14334" max="14572" width="8.7109375" style="2"/>
    <col min="14573" max="14574" width="17.28515625" style="2" bestFit="1" customWidth="1"/>
    <col min="14575" max="14575" width="16.7109375" style="2" customWidth="1"/>
    <col min="14576" max="14576" width="15.5703125" style="2" customWidth="1"/>
    <col min="14577" max="14577" width="12.28515625" style="2" bestFit="1" customWidth="1"/>
    <col min="14578" max="14578" width="13.7109375" style="2" bestFit="1" customWidth="1"/>
    <col min="14579" max="14579" width="13.140625" style="2" bestFit="1" customWidth="1"/>
    <col min="14580" max="14580" width="17.5703125" style="2" bestFit="1" customWidth="1"/>
    <col min="14581" max="14581" width="23.28515625" style="2" bestFit="1" customWidth="1"/>
    <col min="14582" max="14582" width="15.28515625" style="2" bestFit="1" customWidth="1"/>
    <col min="14583" max="14583" width="20.85546875" style="2" bestFit="1" customWidth="1"/>
    <col min="14584" max="14584" width="18.140625" style="2" bestFit="1" customWidth="1"/>
    <col min="14585" max="14585" width="20.5703125" style="2" bestFit="1" customWidth="1"/>
    <col min="14586" max="14586" width="18.7109375" style="2" bestFit="1" customWidth="1"/>
    <col min="14587" max="14587" width="11.85546875" style="2" bestFit="1" customWidth="1"/>
    <col min="14588" max="14588" width="13.140625" style="2" bestFit="1" customWidth="1"/>
    <col min="14589" max="14589" width="11.28515625" style="2" bestFit="1" customWidth="1"/>
    <col min="14590" max="14828" width="8.7109375" style="2"/>
    <col min="14829" max="14830" width="17.28515625" style="2" bestFit="1" customWidth="1"/>
    <col min="14831" max="14831" width="16.7109375" style="2" customWidth="1"/>
    <col min="14832" max="14832" width="15.5703125" style="2" customWidth="1"/>
    <col min="14833" max="14833" width="12.28515625" style="2" bestFit="1" customWidth="1"/>
    <col min="14834" max="14834" width="13.7109375" style="2" bestFit="1" customWidth="1"/>
    <col min="14835" max="14835" width="13.140625" style="2" bestFit="1" customWidth="1"/>
    <col min="14836" max="14836" width="17.5703125" style="2" bestFit="1" customWidth="1"/>
    <col min="14837" max="14837" width="23.28515625" style="2" bestFit="1" customWidth="1"/>
    <col min="14838" max="14838" width="15.28515625" style="2" bestFit="1" customWidth="1"/>
    <col min="14839" max="14839" width="20.85546875" style="2" bestFit="1" customWidth="1"/>
    <col min="14840" max="14840" width="18.140625" style="2" bestFit="1" customWidth="1"/>
    <col min="14841" max="14841" width="20.5703125" style="2" bestFit="1" customWidth="1"/>
    <col min="14842" max="14842" width="18.7109375" style="2" bestFit="1" customWidth="1"/>
    <col min="14843" max="14843" width="11.85546875" style="2" bestFit="1" customWidth="1"/>
    <col min="14844" max="14844" width="13.140625" style="2" bestFit="1" customWidth="1"/>
    <col min="14845" max="14845" width="11.28515625" style="2" bestFit="1" customWidth="1"/>
    <col min="14846" max="15084" width="8.7109375" style="2"/>
    <col min="15085" max="15086" width="17.28515625" style="2" bestFit="1" customWidth="1"/>
    <col min="15087" max="15087" width="16.7109375" style="2" customWidth="1"/>
    <col min="15088" max="15088" width="15.5703125" style="2" customWidth="1"/>
    <col min="15089" max="15089" width="12.28515625" style="2" bestFit="1" customWidth="1"/>
    <col min="15090" max="15090" width="13.7109375" style="2" bestFit="1" customWidth="1"/>
    <col min="15091" max="15091" width="13.140625" style="2" bestFit="1" customWidth="1"/>
    <col min="15092" max="15092" width="17.5703125" style="2" bestFit="1" customWidth="1"/>
    <col min="15093" max="15093" width="23.28515625" style="2" bestFit="1" customWidth="1"/>
    <col min="15094" max="15094" width="15.28515625" style="2" bestFit="1" customWidth="1"/>
    <col min="15095" max="15095" width="20.85546875" style="2" bestFit="1" customWidth="1"/>
    <col min="15096" max="15096" width="18.140625" style="2" bestFit="1" customWidth="1"/>
    <col min="15097" max="15097" width="20.5703125" style="2" bestFit="1" customWidth="1"/>
    <col min="15098" max="15098" width="18.7109375" style="2" bestFit="1" customWidth="1"/>
    <col min="15099" max="15099" width="11.85546875" style="2" bestFit="1" customWidth="1"/>
    <col min="15100" max="15100" width="13.140625" style="2" bestFit="1" customWidth="1"/>
    <col min="15101" max="15101" width="11.28515625" style="2" bestFit="1" customWidth="1"/>
    <col min="15102" max="15340" width="8.7109375" style="2"/>
    <col min="15341" max="15342" width="17.28515625" style="2" bestFit="1" customWidth="1"/>
    <col min="15343" max="15343" width="16.7109375" style="2" customWidth="1"/>
    <col min="15344" max="15344" width="15.5703125" style="2" customWidth="1"/>
    <col min="15345" max="15345" width="12.28515625" style="2" bestFit="1" customWidth="1"/>
    <col min="15346" max="15346" width="13.7109375" style="2" bestFit="1" customWidth="1"/>
    <col min="15347" max="15347" width="13.140625" style="2" bestFit="1" customWidth="1"/>
    <col min="15348" max="15348" width="17.5703125" style="2" bestFit="1" customWidth="1"/>
    <col min="15349" max="15349" width="23.28515625" style="2" bestFit="1" customWidth="1"/>
    <col min="15350" max="15350" width="15.28515625" style="2" bestFit="1" customWidth="1"/>
    <col min="15351" max="15351" width="20.85546875" style="2" bestFit="1" customWidth="1"/>
    <col min="15352" max="15352" width="18.140625" style="2" bestFit="1" customWidth="1"/>
    <col min="15353" max="15353" width="20.5703125" style="2" bestFit="1" customWidth="1"/>
    <col min="15354" max="15354" width="18.7109375" style="2" bestFit="1" customWidth="1"/>
    <col min="15355" max="15355" width="11.85546875" style="2" bestFit="1" customWidth="1"/>
    <col min="15356" max="15356" width="13.140625" style="2" bestFit="1" customWidth="1"/>
    <col min="15357" max="15357" width="11.28515625" style="2" bestFit="1" customWidth="1"/>
    <col min="15358" max="15596" width="8.7109375" style="2"/>
    <col min="15597" max="15598" width="17.28515625" style="2" bestFit="1" customWidth="1"/>
    <col min="15599" max="15599" width="16.7109375" style="2" customWidth="1"/>
    <col min="15600" max="15600" width="15.5703125" style="2" customWidth="1"/>
    <col min="15601" max="15601" width="12.28515625" style="2" bestFit="1" customWidth="1"/>
    <col min="15602" max="15602" width="13.7109375" style="2" bestFit="1" customWidth="1"/>
    <col min="15603" max="15603" width="13.140625" style="2" bestFit="1" customWidth="1"/>
    <col min="15604" max="15604" width="17.5703125" style="2" bestFit="1" customWidth="1"/>
    <col min="15605" max="15605" width="23.28515625" style="2" bestFit="1" customWidth="1"/>
    <col min="15606" max="15606" width="15.28515625" style="2" bestFit="1" customWidth="1"/>
    <col min="15607" max="15607" width="20.85546875" style="2" bestFit="1" customWidth="1"/>
    <col min="15608" max="15608" width="18.140625" style="2" bestFit="1" customWidth="1"/>
    <col min="15609" max="15609" width="20.5703125" style="2" bestFit="1" customWidth="1"/>
    <col min="15610" max="15610" width="18.7109375" style="2" bestFit="1" customWidth="1"/>
    <col min="15611" max="15611" width="11.85546875" style="2" bestFit="1" customWidth="1"/>
    <col min="15612" max="15612" width="13.140625" style="2" bestFit="1" customWidth="1"/>
    <col min="15613" max="15613" width="11.28515625" style="2" bestFit="1" customWidth="1"/>
    <col min="15614" max="15852" width="8.7109375" style="2"/>
    <col min="15853" max="15854" width="17.28515625" style="2" bestFit="1" customWidth="1"/>
    <col min="15855" max="15855" width="16.7109375" style="2" customWidth="1"/>
    <col min="15856" max="15856" width="15.5703125" style="2" customWidth="1"/>
    <col min="15857" max="15857" width="12.28515625" style="2" bestFit="1" customWidth="1"/>
    <col min="15858" max="15858" width="13.7109375" style="2" bestFit="1" customWidth="1"/>
    <col min="15859" max="15859" width="13.140625" style="2" bestFit="1" customWidth="1"/>
    <col min="15860" max="15860" width="17.5703125" style="2" bestFit="1" customWidth="1"/>
    <col min="15861" max="15861" width="23.28515625" style="2" bestFit="1" customWidth="1"/>
    <col min="15862" max="15862" width="15.28515625" style="2" bestFit="1" customWidth="1"/>
    <col min="15863" max="15863" width="20.85546875" style="2" bestFit="1" customWidth="1"/>
    <col min="15864" max="15864" width="18.140625" style="2" bestFit="1" customWidth="1"/>
    <col min="15865" max="15865" width="20.5703125" style="2" bestFit="1" customWidth="1"/>
    <col min="15866" max="15866" width="18.7109375" style="2" bestFit="1" customWidth="1"/>
    <col min="15867" max="15867" width="11.85546875" style="2" bestFit="1" customWidth="1"/>
    <col min="15868" max="15868" width="13.140625" style="2" bestFit="1" customWidth="1"/>
    <col min="15869" max="15869" width="11.28515625" style="2" bestFit="1" customWidth="1"/>
    <col min="15870" max="16108" width="8.7109375" style="2"/>
    <col min="16109" max="16110" width="17.28515625" style="2" bestFit="1" customWidth="1"/>
    <col min="16111" max="16111" width="16.7109375" style="2" customWidth="1"/>
    <col min="16112" max="16112" width="15.5703125" style="2" customWidth="1"/>
    <col min="16113" max="16113" width="12.28515625" style="2" bestFit="1" customWidth="1"/>
    <col min="16114" max="16114" width="13.7109375" style="2" bestFit="1" customWidth="1"/>
    <col min="16115" max="16115" width="13.140625" style="2" bestFit="1" customWidth="1"/>
    <col min="16116" max="16116" width="17.5703125" style="2" bestFit="1" customWidth="1"/>
    <col min="16117" max="16117" width="23.28515625" style="2" bestFit="1" customWidth="1"/>
    <col min="16118" max="16118" width="15.28515625" style="2" bestFit="1" customWidth="1"/>
    <col min="16119" max="16119" width="20.85546875" style="2" bestFit="1" customWidth="1"/>
    <col min="16120" max="16120" width="18.140625" style="2" bestFit="1" customWidth="1"/>
    <col min="16121" max="16121" width="20.5703125" style="2" bestFit="1" customWidth="1"/>
    <col min="16122" max="16122" width="18.7109375" style="2" bestFit="1" customWidth="1"/>
    <col min="16123" max="16123" width="11.85546875" style="2" bestFit="1" customWidth="1"/>
    <col min="16124" max="16124" width="13.140625" style="2" bestFit="1" customWidth="1"/>
    <col min="16125" max="16125" width="11.28515625" style="2" bestFit="1" customWidth="1"/>
    <col min="16126" max="16384" width="8.7109375" style="2"/>
  </cols>
  <sheetData>
    <row r="1" spans="1:14">
      <c r="A1" s="1" t="s">
        <v>224</v>
      </c>
    </row>
    <row r="2" spans="1:14" ht="15" customHeight="1">
      <c r="A2" s="3" t="s">
        <v>183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15.75" customHeight="1">
      <c r="A3" s="6" t="s">
        <v>184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4" ht="15.75" customHeight="1" thickBot="1">
      <c r="A4" s="6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4">
      <c r="B5" s="225" t="s">
        <v>185</v>
      </c>
      <c r="C5" s="226"/>
      <c r="D5" s="225" t="s">
        <v>186</v>
      </c>
      <c r="E5" s="226"/>
      <c r="F5" s="225" t="s">
        <v>187</v>
      </c>
      <c r="G5" s="226"/>
      <c r="H5" s="225" t="s">
        <v>188</v>
      </c>
      <c r="I5" s="226"/>
      <c r="J5" s="225" t="s">
        <v>189</v>
      </c>
      <c r="K5" s="226"/>
      <c r="L5" s="225" t="s">
        <v>225</v>
      </c>
      <c r="M5" s="226"/>
    </row>
    <row r="6" spans="1:14" ht="15" thickBot="1">
      <c r="B6" s="145" t="s">
        <v>190</v>
      </c>
      <c r="C6" s="146" t="s">
        <v>191</v>
      </c>
      <c r="D6" s="145" t="s">
        <v>112</v>
      </c>
      <c r="E6" s="147" t="s">
        <v>191</v>
      </c>
      <c r="F6" s="145" t="s">
        <v>112</v>
      </c>
      <c r="G6" s="147" t="s">
        <v>191</v>
      </c>
      <c r="H6" s="145" t="s">
        <v>112</v>
      </c>
      <c r="I6" s="147" t="s">
        <v>191</v>
      </c>
      <c r="J6" s="145" t="s">
        <v>190</v>
      </c>
      <c r="K6" s="146" t="s">
        <v>191</v>
      </c>
      <c r="L6" s="145" t="s">
        <v>112</v>
      </c>
      <c r="M6" s="9" t="s">
        <v>191</v>
      </c>
    </row>
    <row r="7" spans="1:14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4">
      <c r="A8" s="6" t="s">
        <v>47</v>
      </c>
      <c r="B8" s="11">
        <v>224.85645933014354</v>
      </c>
      <c r="C8" s="149">
        <f>B8/B10</f>
        <v>7.1428354298012475E-2</v>
      </c>
      <c r="D8" s="13">
        <v>74981</v>
      </c>
      <c r="E8" s="150">
        <f>D8/D10</f>
        <v>0.11202437060624</v>
      </c>
      <c r="F8" s="13">
        <v>253753</v>
      </c>
      <c r="G8" s="150">
        <f>F8/F10</f>
        <v>0.14093513587627968</v>
      </c>
      <c r="H8" s="13">
        <v>2451706</v>
      </c>
      <c r="I8" s="150">
        <f>H8/H10</f>
        <v>0.24122703150143943</v>
      </c>
      <c r="J8" s="11">
        <v>128.54414963027403</v>
      </c>
      <c r="K8" s="150">
        <f>J8/J10</f>
        <v>0.33301593168464777</v>
      </c>
      <c r="L8" s="18">
        <v>80746</v>
      </c>
      <c r="M8" s="150">
        <f>L8/L10</f>
        <v>0.10617780445643933</v>
      </c>
    </row>
    <row r="9" spans="1:14">
      <c r="A9" s="6" t="s">
        <v>48</v>
      </c>
      <c r="B9" s="14">
        <f>'APUC CAM%-Nickel'!B9</f>
        <v>2923.1435406698602</v>
      </c>
      <c r="C9" s="149">
        <f>+B9/B10</f>
        <v>0.92857164570198758</v>
      </c>
      <c r="D9" s="202">
        <f>'APUC CAM%-Nickel'!D9</f>
        <v>594346.57215440576</v>
      </c>
      <c r="E9" s="150">
        <f>+D9/D10</f>
        <v>0.88797562939375996</v>
      </c>
      <c r="F9" s="202">
        <f>'APUC CAM%-Nickel'!F9</f>
        <v>1546741.9470000002</v>
      </c>
      <c r="G9" s="150">
        <f>+F9/F10</f>
        <v>0.8590648641237203</v>
      </c>
      <c r="H9" s="202">
        <f>'APUC CAM%-Nickel'!H9</f>
        <v>7711773.543482963</v>
      </c>
      <c r="I9" s="150">
        <f>+H9/H10</f>
        <v>0.75877296849856057</v>
      </c>
      <c r="J9" s="14">
        <f>'APUC CAM%-Nickel'!J9</f>
        <v>257.45585036972597</v>
      </c>
      <c r="K9" s="150">
        <f>+J9/J10</f>
        <v>0.66698406831535229</v>
      </c>
      <c r="L9" s="203">
        <v>679733.08895240887</v>
      </c>
      <c r="M9" s="150">
        <f>+L9/L10</f>
        <v>0.89382219554356068</v>
      </c>
    </row>
    <row r="10" spans="1:14">
      <c r="A10" s="3" t="s">
        <v>4</v>
      </c>
      <c r="B10" s="68">
        <f t="shared" ref="B10:M10" si="0">+B9+B8</f>
        <v>3148.0000000000036</v>
      </c>
      <c r="C10" s="151">
        <f t="shared" si="0"/>
        <v>1</v>
      </c>
      <c r="D10" s="15">
        <f t="shared" si="0"/>
        <v>669327.57215440576</v>
      </c>
      <c r="E10" s="151">
        <f t="shared" si="0"/>
        <v>1</v>
      </c>
      <c r="F10" s="15">
        <f t="shared" si="0"/>
        <v>1800494.9470000002</v>
      </c>
      <c r="G10" s="151">
        <f t="shared" si="0"/>
        <v>1</v>
      </c>
      <c r="H10" s="15">
        <f t="shared" si="0"/>
        <v>10163479.543482963</v>
      </c>
      <c r="I10" s="151">
        <f t="shared" si="0"/>
        <v>1</v>
      </c>
      <c r="J10" s="15">
        <f t="shared" si="0"/>
        <v>386</v>
      </c>
      <c r="K10" s="151">
        <f t="shared" si="0"/>
        <v>1</v>
      </c>
      <c r="L10" s="15">
        <f t="shared" si="0"/>
        <v>760479.08895240887</v>
      </c>
      <c r="M10" s="151">
        <f t="shared" si="0"/>
        <v>1</v>
      </c>
    </row>
    <row r="11" spans="1:14">
      <c r="A11" s="3"/>
      <c r="B11" s="152"/>
      <c r="C11" s="153"/>
      <c r="D11" s="70"/>
      <c r="E11" s="153"/>
      <c r="F11" s="70"/>
      <c r="G11" s="153"/>
      <c r="H11" s="70"/>
      <c r="I11" s="153"/>
      <c r="J11" s="70"/>
      <c r="K11" s="153"/>
      <c r="L11" s="70"/>
      <c r="M11" s="153"/>
    </row>
    <row r="12" spans="1:14">
      <c r="A12" s="3"/>
      <c r="B12" s="152"/>
      <c r="C12" s="153"/>
      <c r="D12" s="70"/>
      <c r="E12" s="153"/>
      <c r="F12" s="70"/>
      <c r="G12" s="153"/>
      <c r="H12" s="70"/>
      <c r="I12" s="153"/>
      <c r="J12" s="70"/>
      <c r="K12" s="153"/>
      <c r="L12" s="70"/>
      <c r="M12" s="153"/>
    </row>
    <row r="13" spans="1:14">
      <c r="A13" s="154" t="s">
        <v>226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14">
      <c r="A14" s="79" t="s">
        <v>227</v>
      </c>
      <c r="B14" s="156"/>
      <c r="C14" s="157">
        <v>0.9</v>
      </c>
      <c r="D14" s="156"/>
      <c r="E14" s="157">
        <v>0.1</v>
      </c>
      <c r="F14" s="156"/>
      <c r="G14" s="156"/>
      <c r="H14" s="156"/>
      <c r="I14" s="157"/>
      <c r="J14" s="156"/>
      <c r="K14" s="156"/>
      <c r="L14" s="156"/>
      <c r="M14" s="156"/>
      <c r="N14" s="77"/>
    </row>
    <row r="15" spans="1:14">
      <c r="A15" s="79" t="s">
        <v>228</v>
      </c>
      <c r="B15" s="156"/>
      <c r="C15" s="157">
        <v>1</v>
      </c>
      <c r="D15" s="156"/>
      <c r="E15" s="157"/>
      <c r="F15" s="156"/>
      <c r="G15" s="157"/>
      <c r="H15" s="156"/>
      <c r="I15" s="157"/>
      <c r="J15" s="156"/>
      <c r="K15" s="156"/>
      <c r="L15" s="156"/>
      <c r="M15" s="156"/>
      <c r="N15" s="77"/>
    </row>
    <row r="16" spans="1:14">
      <c r="A16" s="79" t="s">
        <v>229</v>
      </c>
      <c r="B16" s="156"/>
      <c r="C16" s="157">
        <v>1</v>
      </c>
      <c r="D16" s="156"/>
      <c r="E16" s="157"/>
      <c r="F16" s="156"/>
      <c r="G16" s="157"/>
      <c r="H16" s="156"/>
      <c r="I16" s="157"/>
      <c r="J16" s="156"/>
      <c r="K16" s="156"/>
      <c r="L16" s="156"/>
      <c r="M16" s="156"/>
      <c r="N16" s="77"/>
    </row>
    <row r="17" spans="1:14">
      <c r="A17" s="79" t="s">
        <v>230</v>
      </c>
      <c r="B17" s="156"/>
      <c r="C17" s="157">
        <v>1</v>
      </c>
      <c r="D17" s="156"/>
      <c r="E17" s="157"/>
      <c r="F17" s="156"/>
      <c r="G17" s="157"/>
      <c r="H17" s="156"/>
      <c r="I17" s="157"/>
      <c r="J17" s="156"/>
      <c r="K17" s="156"/>
      <c r="L17" s="156"/>
      <c r="M17" s="156"/>
      <c r="N17" s="77"/>
    </row>
    <row r="18" spans="1:14">
      <c r="A18" s="79" t="s">
        <v>231</v>
      </c>
      <c r="B18" s="156"/>
      <c r="C18" s="157">
        <v>1</v>
      </c>
      <c r="D18" s="156"/>
      <c r="E18" s="157"/>
      <c r="F18" s="156"/>
      <c r="G18" s="157"/>
      <c r="H18" s="156"/>
      <c r="I18" s="157"/>
      <c r="J18" s="156"/>
      <c r="K18" s="156"/>
      <c r="L18" s="156"/>
      <c r="M18" s="156"/>
      <c r="N18" s="77"/>
    </row>
    <row r="19" spans="1:14">
      <c r="A19" s="158" t="s">
        <v>232</v>
      </c>
      <c r="B19" s="156"/>
      <c r="C19" s="156"/>
      <c r="D19" s="156"/>
      <c r="E19" s="156">
        <v>0.33333333333333298</v>
      </c>
      <c r="F19" s="156"/>
      <c r="G19" s="156">
        <v>0.33333333333333298</v>
      </c>
      <c r="H19" s="156"/>
      <c r="I19" s="156">
        <v>0.33333333333333298</v>
      </c>
      <c r="J19" s="156"/>
      <c r="K19" s="156"/>
      <c r="L19" s="156"/>
      <c r="M19" s="156"/>
      <c r="N19" s="77"/>
    </row>
    <row r="20" spans="1:14">
      <c r="A20" s="158" t="s">
        <v>233</v>
      </c>
      <c r="B20" s="156"/>
      <c r="C20" s="156">
        <v>0.33333333333333298</v>
      </c>
      <c r="D20" s="156"/>
      <c r="E20" s="156">
        <v>0.33333333333333298</v>
      </c>
      <c r="F20" s="156"/>
      <c r="G20" s="156"/>
      <c r="H20" s="156"/>
      <c r="I20" s="156">
        <v>0.33333333333333298</v>
      </c>
      <c r="J20" s="156"/>
      <c r="K20" s="156"/>
      <c r="L20" s="156"/>
      <c r="M20" s="156"/>
      <c r="N20" s="77"/>
    </row>
    <row r="21" spans="1:14">
      <c r="A21" s="79" t="s">
        <v>234</v>
      </c>
      <c r="B21" s="156"/>
      <c r="C21" s="156"/>
      <c r="D21" s="156"/>
      <c r="E21" s="157">
        <v>0.5</v>
      </c>
      <c r="F21" s="156"/>
      <c r="G21" s="157"/>
      <c r="H21" s="156"/>
      <c r="I21" s="157"/>
      <c r="J21" s="156"/>
      <c r="K21" s="156"/>
      <c r="L21" s="156"/>
      <c r="M21" s="157">
        <v>0.5</v>
      </c>
      <c r="N21" s="77"/>
    </row>
    <row r="22" spans="1:14">
      <c r="A22" s="79" t="s">
        <v>235</v>
      </c>
      <c r="B22" s="156"/>
      <c r="C22" s="156"/>
      <c r="D22" s="156"/>
      <c r="E22" s="157"/>
      <c r="F22" s="156"/>
      <c r="G22" s="157"/>
      <c r="H22" s="156"/>
      <c r="I22" s="157"/>
      <c r="J22" s="156"/>
      <c r="K22" s="156">
        <v>1</v>
      </c>
      <c r="L22" s="156"/>
      <c r="M22" s="156"/>
      <c r="N22" s="77"/>
    </row>
    <row r="23" spans="1:14">
      <c r="A23" s="79" t="s">
        <v>236</v>
      </c>
      <c r="B23" s="156"/>
      <c r="C23" s="156"/>
      <c r="D23" s="156"/>
      <c r="E23" s="156">
        <v>0.33333333333333298</v>
      </c>
      <c r="F23" s="156"/>
      <c r="G23" s="156">
        <v>0.33333333333333298</v>
      </c>
      <c r="H23" s="156"/>
      <c r="I23" s="156">
        <v>0.33333333333333298</v>
      </c>
      <c r="J23" s="156"/>
      <c r="K23" s="156"/>
      <c r="L23" s="156"/>
      <c r="M23" s="156"/>
      <c r="N23" s="77"/>
    </row>
    <row r="24" spans="1:14">
      <c r="A24" s="79" t="s">
        <v>237</v>
      </c>
      <c r="B24" s="156"/>
      <c r="C24" s="156"/>
      <c r="D24" s="156"/>
      <c r="E24" s="157">
        <v>0.33333333333333298</v>
      </c>
      <c r="F24" s="156"/>
      <c r="G24" s="157">
        <v>0.33333333333333298</v>
      </c>
      <c r="H24" s="156"/>
      <c r="I24" s="157">
        <v>0.33333333333333298</v>
      </c>
      <c r="J24" s="156"/>
      <c r="K24" s="156"/>
      <c r="L24" s="156"/>
      <c r="M24" s="156"/>
      <c r="N24" s="77"/>
    </row>
    <row r="25" spans="1:14">
      <c r="A25" s="154" t="s">
        <v>65</v>
      </c>
      <c r="B25" s="155"/>
      <c r="C25" s="159"/>
      <c r="D25" s="155"/>
      <c r="E25" s="160"/>
      <c r="F25" s="155"/>
      <c r="G25" s="160"/>
      <c r="H25" s="155"/>
      <c r="I25" s="160"/>
      <c r="J25" s="155"/>
      <c r="K25" s="155"/>
      <c r="L25" s="155"/>
      <c r="M25" s="155"/>
      <c r="N25" s="77"/>
    </row>
    <row r="26" spans="1:14">
      <c r="A26" s="79" t="s">
        <v>238</v>
      </c>
      <c r="B26" s="156"/>
      <c r="C26" s="157">
        <v>0.9</v>
      </c>
      <c r="D26" s="156"/>
      <c r="E26" s="157">
        <v>0.1</v>
      </c>
      <c r="F26" s="156"/>
      <c r="G26" s="157"/>
      <c r="H26" s="156"/>
      <c r="I26" s="157"/>
      <c r="J26" s="156"/>
      <c r="K26" s="156"/>
      <c r="L26" s="156"/>
      <c r="M26" s="156"/>
      <c r="N26" s="77"/>
    </row>
    <row r="27" spans="1:14">
      <c r="A27" s="158" t="s">
        <v>239</v>
      </c>
      <c r="B27" s="156"/>
      <c r="C27" s="156"/>
      <c r="D27" s="156"/>
      <c r="E27" s="156">
        <v>0.33333333333333298</v>
      </c>
      <c r="F27" s="156"/>
      <c r="G27" s="156">
        <v>0.33333333333333298</v>
      </c>
      <c r="H27" s="156"/>
      <c r="I27" s="156">
        <v>0.33333333333333298</v>
      </c>
      <c r="J27" s="156"/>
      <c r="K27" s="156"/>
      <c r="L27" s="156"/>
      <c r="M27" s="156"/>
      <c r="N27" s="77"/>
    </row>
    <row r="28" spans="1:14">
      <c r="A28" s="158" t="s">
        <v>240</v>
      </c>
      <c r="B28" s="156"/>
      <c r="C28" s="156"/>
      <c r="D28" s="156"/>
      <c r="E28" s="157">
        <v>0.5</v>
      </c>
      <c r="F28" s="156"/>
      <c r="G28" s="156"/>
      <c r="H28" s="156"/>
      <c r="I28" s="156">
        <v>0.25</v>
      </c>
      <c r="J28" s="156"/>
      <c r="K28" s="156"/>
      <c r="L28" s="156"/>
      <c r="M28" s="156">
        <v>0.25</v>
      </c>
      <c r="N28" s="77"/>
    </row>
    <row r="29" spans="1:14">
      <c r="A29" s="158" t="s">
        <v>241</v>
      </c>
      <c r="B29" s="156"/>
      <c r="C29" s="156"/>
      <c r="D29" s="156"/>
      <c r="E29" s="156">
        <v>0.75</v>
      </c>
      <c r="F29" s="156"/>
      <c r="G29" s="156"/>
      <c r="H29" s="156"/>
      <c r="I29" s="156">
        <v>0.25</v>
      </c>
      <c r="J29" s="156"/>
      <c r="K29" s="156"/>
      <c r="L29" s="156"/>
      <c r="M29" s="156"/>
      <c r="N29" s="77"/>
    </row>
    <row r="30" spans="1:14">
      <c r="A30" s="158" t="s">
        <v>242</v>
      </c>
      <c r="B30" s="156"/>
      <c r="C30" s="156"/>
      <c r="D30" s="156"/>
      <c r="E30" s="156">
        <v>0.33333333333333298</v>
      </c>
      <c r="F30" s="156"/>
      <c r="G30" s="156">
        <v>0.33333333333333298</v>
      </c>
      <c r="H30" s="156"/>
      <c r="I30" s="156">
        <v>0.33333333333333298</v>
      </c>
      <c r="J30" s="156"/>
      <c r="K30" s="156"/>
      <c r="L30" s="156"/>
      <c r="M30" s="156"/>
      <c r="N30" s="77"/>
    </row>
    <row r="31" spans="1:14">
      <c r="A31" s="79" t="s">
        <v>243</v>
      </c>
      <c r="B31" s="156"/>
      <c r="C31" s="156">
        <v>1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77"/>
    </row>
    <row r="32" spans="1:14">
      <c r="A32" s="38"/>
      <c r="N32" s="77"/>
    </row>
    <row r="33" spans="1:13" ht="15" customHeight="1" thickBot="1">
      <c r="A33" s="33"/>
      <c r="B33" s="33"/>
      <c r="C33" s="33"/>
      <c r="D33" s="33"/>
      <c r="E33" s="161"/>
      <c r="F33" s="33"/>
      <c r="G33" s="33"/>
      <c r="H33" s="33"/>
      <c r="I33" s="33"/>
      <c r="J33" s="161"/>
      <c r="K33" s="33"/>
      <c r="L33" s="33"/>
      <c r="M33" s="161"/>
    </row>
    <row r="34" spans="1:13" ht="15" thickBot="1">
      <c r="A34" s="84" t="s">
        <v>199</v>
      </c>
      <c r="B34" s="36" t="s">
        <v>47</v>
      </c>
      <c r="C34" s="36" t="s">
        <v>48</v>
      </c>
      <c r="D34" s="37" t="s">
        <v>4</v>
      </c>
      <c r="E34" s="26"/>
      <c r="F34" s="38"/>
      <c r="G34" s="39"/>
      <c r="H34" s="39"/>
      <c r="I34" s="39"/>
      <c r="K34" s="98"/>
      <c r="L34" s="39"/>
    </row>
    <row r="35" spans="1:13">
      <c r="A35" s="162" t="s">
        <v>226</v>
      </c>
      <c r="B35" s="163"/>
      <c r="C35" s="163"/>
      <c r="D35" s="164"/>
      <c r="E35" s="3"/>
      <c r="F35" s="165"/>
      <c r="K35" s="165"/>
    </row>
    <row r="36" spans="1:13">
      <c r="A36" s="93" t="s">
        <v>227</v>
      </c>
      <c r="B36" s="166">
        <f>C14*C8+E14*E8</f>
        <v>7.5487955928835226E-2</v>
      </c>
      <c r="C36" s="166">
        <f>C14*C9+E14*E9</f>
        <v>0.92451204407116483</v>
      </c>
      <c r="D36" s="167">
        <f t="shared" ref="D36:D46" si="1">SUM(B36:C36)</f>
        <v>1</v>
      </c>
      <c r="E36" s="161"/>
      <c r="F36" s="38"/>
      <c r="G36" s="43"/>
      <c r="H36" s="43"/>
      <c r="I36" s="44"/>
      <c r="K36" s="43"/>
      <c r="L36" s="43"/>
    </row>
    <row r="37" spans="1:13">
      <c r="A37" s="93" t="s">
        <v>228</v>
      </c>
      <c r="B37" s="168">
        <f>C8*C15</f>
        <v>7.1428354298012475E-2</v>
      </c>
      <c r="C37" s="168">
        <f>C9*C15</f>
        <v>0.92857164570198758</v>
      </c>
      <c r="D37" s="167">
        <f t="shared" si="1"/>
        <v>1</v>
      </c>
      <c r="E37" s="89"/>
      <c r="F37" s="38"/>
      <c r="G37" s="43"/>
      <c r="H37" s="43"/>
      <c r="I37" s="44"/>
      <c r="K37" s="43"/>
      <c r="L37" s="43"/>
    </row>
    <row r="38" spans="1:13">
      <c r="A38" s="93" t="s">
        <v>229</v>
      </c>
      <c r="B38" s="168">
        <f>C8*C16</f>
        <v>7.1428354298012475E-2</v>
      </c>
      <c r="C38" s="168">
        <f>C16*C9</f>
        <v>0.92857164570198758</v>
      </c>
      <c r="D38" s="167">
        <f t="shared" si="1"/>
        <v>1</v>
      </c>
      <c r="E38" s="49"/>
      <c r="F38" s="38"/>
      <c r="G38" s="43"/>
      <c r="H38" s="43"/>
      <c r="I38" s="44"/>
      <c r="J38" s="6"/>
      <c r="K38" s="43"/>
      <c r="L38" s="43"/>
    </row>
    <row r="39" spans="1:13">
      <c r="A39" s="93" t="s">
        <v>230</v>
      </c>
      <c r="B39" s="168">
        <f>C17*C8</f>
        <v>7.1428354298012475E-2</v>
      </c>
      <c r="C39" s="168">
        <f>C17*C9</f>
        <v>0.92857164570198758</v>
      </c>
      <c r="D39" s="167">
        <f t="shared" si="1"/>
        <v>1</v>
      </c>
      <c r="E39" s="49"/>
      <c r="F39" s="38"/>
      <c r="G39" s="43"/>
      <c r="H39" s="43"/>
      <c r="I39" s="44"/>
      <c r="K39" s="43"/>
      <c r="L39" s="43"/>
    </row>
    <row r="40" spans="1:13">
      <c r="A40" s="93" t="s">
        <v>244</v>
      </c>
      <c r="B40" s="168">
        <f>C18*C8</f>
        <v>7.1428354298012475E-2</v>
      </c>
      <c r="C40" s="168">
        <f>C18*C9</f>
        <v>0.92857164570198758</v>
      </c>
      <c r="D40" s="167">
        <f t="shared" si="1"/>
        <v>1</v>
      </c>
      <c r="E40" s="169"/>
      <c r="F40" s="38"/>
      <c r="G40" s="43"/>
      <c r="H40" s="43"/>
      <c r="I40" s="44"/>
      <c r="K40" s="43"/>
      <c r="L40" s="43"/>
    </row>
    <row r="41" spans="1:13">
      <c r="A41" s="170" t="s">
        <v>232</v>
      </c>
      <c r="B41" s="166">
        <f>E19*E8+G19*G8+I19*I8</f>
        <v>0.16472884599465287</v>
      </c>
      <c r="C41" s="166">
        <f>E19*E9+G19*G9+I19*I9</f>
        <v>0.83527115400534613</v>
      </c>
      <c r="D41" s="167">
        <f t="shared" si="1"/>
        <v>0.999999999999999</v>
      </c>
      <c r="E41" s="169"/>
      <c r="F41" s="171"/>
      <c r="G41" s="43"/>
      <c r="H41" s="43"/>
      <c r="I41" s="44"/>
      <c r="K41" s="43"/>
      <c r="L41" s="43"/>
    </row>
    <row r="42" spans="1:13">
      <c r="A42" s="170" t="s">
        <v>233</v>
      </c>
      <c r="B42" s="168">
        <f>C20*C8+E20*E8+I20*I8</f>
        <v>0.14155991880189717</v>
      </c>
      <c r="C42" s="168">
        <f>C20*C9+E20*E9+I20*I9</f>
        <v>0.85844008119810189</v>
      </c>
      <c r="D42" s="167">
        <f t="shared" si="1"/>
        <v>0.99999999999999911</v>
      </c>
      <c r="E42" s="169"/>
      <c r="F42" s="171"/>
      <c r="G42" s="43"/>
      <c r="H42" s="43"/>
      <c r="I42" s="44"/>
      <c r="K42" s="43"/>
      <c r="L42" s="43"/>
    </row>
    <row r="43" spans="1:13">
      <c r="A43" s="93" t="s">
        <v>234</v>
      </c>
      <c r="B43" s="168">
        <f>E21*E8+M21*M8</f>
        <v>0.10910108753133967</v>
      </c>
      <c r="C43" s="168">
        <f>E21*E9+M21*M9</f>
        <v>0.89089891246866038</v>
      </c>
      <c r="D43" s="167">
        <f t="shared" si="1"/>
        <v>1</v>
      </c>
      <c r="E43" s="172"/>
      <c r="F43" s="38"/>
      <c r="G43" s="43"/>
      <c r="H43" s="43"/>
      <c r="I43" s="44"/>
      <c r="K43" s="43"/>
      <c r="L43" s="43"/>
    </row>
    <row r="44" spans="1:13">
      <c r="A44" s="93" t="s">
        <v>235</v>
      </c>
      <c r="B44" s="168">
        <f>K22*K8</f>
        <v>0.33301593168464777</v>
      </c>
      <c r="C44" s="168">
        <f>K22*K9</f>
        <v>0.66698406831535229</v>
      </c>
      <c r="D44" s="167">
        <f t="shared" si="1"/>
        <v>1</v>
      </c>
      <c r="E44" s="172"/>
      <c r="F44" s="38"/>
      <c r="G44" s="43"/>
      <c r="H44" s="43"/>
      <c r="I44" s="44"/>
      <c r="K44" s="43"/>
      <c r="L44" s="43"/>
    </row>
    <row r="45" spans="1:13">
      <c r="A45" s="93" t="s">
        <v>236</v>
      </c>
      <c r="B45" s="168">
        <f>+E23*E8+G8*G23+I8*I23</f>
        <v>0.16472884599465287</v>
      </c>
      <c r="C45" s="168">
        <f>+E23*E9+G9*G23+I9*I23</f>
        <v>0.83527115400534613</v>
      </c>
      <c r="D45" s="167">
        <f t="shared" si="1"/>
        <v>0.999999999999999</v>
      </c>
      <c r="E45" s="172"/>
      <c r="F45" s="38"/>
      <c r="G45" s="43"/>
      <c r="H45" s="43"/>
      <c r="I45" s="44"/>
      <c r="K45" s="43"/>
      <c r="L45" s="43"/>
    </row>
    <row r="46" spans="1:13">
      <c r="A46" s="93" t="s">
        <v>237</v>
      </c>
      <c r="B46" s="168">
        <f>E24*E8+G24*G8+I24*I8</f>
        <v>0.16472884599465287</v>
      </c>
      <c r="C46" s="168">
        <f>E24*E9+G24*G9+I24*I9</f>
        <v>0.83527115400534613</v>
      </c>
      <c r="D46" s="167">
        <f t="shared" si="1"/>
        <v>0.999999999999999</v>
      </c>
      <c r="E46" s="172"/>
      <c r="F46" s="38"/>
      <c r="G46" s="43"/>
      <c r="H46" s="43"/>
      <c r="I46" s="44"/>
      <c r="K46" s="43"/>
      <c r="L46" s="43"/>
    </row>
    <row r="47" spans="1:13">
      <c r="A47" s="173" t="s">
        <v>65</v>
      </c>
      <c r="B47" s="154"/>
      <c r="C47" s="154"/>
      <c r="D47" s="174"/>
      <c r="E47" s="52"/>
      <c r="F47" s="165"/>
      <c r="G47" s="43"/>
      <c r="H47" s="43"/>
      <c r="I47" s="44"/>
      <c r="K47" s="165"/>
      <c r="L47" s="43"/>
    </row>
    <row r="48" spans="1:13">
      <c r="A48" s="93" t="s">
        <v>238</v>
      </c>
      <c r="B48" s="168">
        <f>+C26*C8+E26*E8</f>
        <v>7.5487955928835226E-2</v>
      </c>
      <c r="C48" s="168">
        <f>+C26*C9+E9*E26</f>
        <v>0.92451204407116483</v>
      </c>
      <c r="D48" s="167">
        <f t="shared" ref="D48:D53" si="2">SUM(B48:C48)</f>
        <v>1</v>
      </c>
      <c r="E48" s="172"/>
      <c r="F48" s="38"/>
      <c r="G48" s="43"/>
      <c r="H48" s="43"/>
      <c r="I48" s="44"/>
      <c r="K48" s="43"/>
      <c r="L48" s="43"/>
    </row>
    <row r="49" spans="1:13">
      <c r="A49" s="170" t="s">
        <v>239</v>
      </c>
      <c r="B49" s="166">
        <f>E27*E8+G27*G8+I27*I8</f>
        <v>0.16472884599465287</v>
      </c>
      <c r="C49" s="166">
        <f>E27*E9+G27*G9+I27*I9</f>
        <v>0.83527115400534613</v>
      </c>
      <c r="D49" s="167">
        <f t="shared" si="2"/>
        <v>0.999999999999999</v>
      </c>
      <c r="E49" s="172"/>
      <c r="F49" s="171"/>
      <c r="G49" s="43"/>
      <c r="H49" s="43"/>
      <c r="I49" s="44"/>
      <c r="K49" s="43"/>
      <c r="L49" s="43"/>
    </row>
    <row r="50" spans="1:13">
      <c r="A50" s="170" t="s">
        <v>240</v>
      </c>
      <c r="B50" s="168">
        <f>E28*E8+I28*I8+M28*M8</f>
        <v>0.14286339429258968</v>
      </c>
      <c r="C50" s="168">
        <f>E28*E9+I28*I9+M28*M9</f>
        <v>0.85713660570741024</v>
      </c>
      <c r="D50" s="167">
        <f t="shared" si="2"/>
        <v>0.99999999999999989</v>
      </c>
      <c r="E50" s="172"/>
      <c r="F50" s="171"/>
      <c r="G50" s="43"/>
      <c r="H50" s="43"/>
      <c r="I50" s="44"/>
      <c r="K50" s="43"/>
      <c r="L50" s="43"/>
    </row>
    <row r="51" spans="1:13">
      <c r="A51" s="170" t="s">
        <v>241</v>
      </c>
      <c r="B51" s="168">
        <f>E29*E8+I29*I8</f>
        <v>0.14432503583003986</v>
      </c>
      <c r="C51" s="168">
        <f>E29*E9+I29*I9</f>
        <v>0.85567496416996003</v>
      </c>
      <c r="D51" s="167">
        <f t="shared" si="2"/>
        <v>0.99999999999999989</v>
      </c>
      <c r="E51" s="172"/>
      <c r="F51" s="171"/>
      <c r="G51" s="43"/>
      <c r="H51" s="43"/>
      <c r="I51" s="44"/>
      <c r="K51" s="43"/>
      <c r="L51" s="43"/>
    </row>
    <row r="52" spans="1:13">
      <c r="A52" s="170" t="s">
        <v>242</v>
      </c>
      <c r="B52" s="168">
        <f>+E30*E8+G8*G30+I8*I30</f>
        <v>0.16472884599465287</v>
      </c>
      <c r="C52" s="168">
        <f>E30*E9+G30*G9+I30*I9</f>
        <v>0.83527115400534613</v>
      </c>
      <c r="D52" s="167">
        <f t="shared" si="2"/>
        <v>0.999999999999999</v>
      </c>
      <c r="E52" s="172"/>
      <c r="F52" s="171"/>
      <c r="G52" s="43"/>
      <c r="H52" s="43"/>
      <c r="I52" s="44"/>
      <c r="K52" s="43"/>
      <c r="L52" s="43"/>
    </row>
    <row r="53" spans="1:13" ht="15" thickBot="1">
      <c r="A53" s="133" t="s">
        <v>243</v>
      </c>
      <c r="B53" s="175">
        <f>C31*C8</f>
        <v>7.1428354298012475E-2</v>
      </c>
      <c r="C53" s="175">
        <f>C31*C9</f>
        <v>0.92857164570198758</v>
      </c>
      <c r="D53" s="176">
        <f t="shared" si="2"/>
        <v>1</v>
      </c>
      <c r="E53" s="172"/>
      <c r="F53" s="38"/>
      <c r="G53" s="43"/>
      <c r="H53" s="43"/>
      <c r="I53" s="44"/>
      <c r="K53" s="43"/>
      <c r="L53" s="43"/>
    </row>
    <row r="54" spans="1:13">
      <c r="L54" s="57"/>
      <c r="M54" s="20"/>
    </row>
    <row r="55" spans="1:13" ht="38.25" customHeight="1">
      <c r="B55" s="224"/>
      <c r="C55" s="224"/>
      <c r="L55" s="57"/>
    </row>
    <row r="58" spans="1:13">
      <c r="A58" s="3"/>
    </row>
  </sheetData>
  <mergeCells count="7">
    <mergeCell ref="J5:K5"/>
    <mergeCell ref="L5:M5"/>
    <mergeCell ref="B55:C55"/>
    <mergeCell ref="B5:C5"/>
    <mergeCell ref="D5:E5"/>
    <mergeCell ref="F5:G5"/>
    <mergeCell ref="H5:I5"/>
  </mergeCells>
  <printOptions horizontalCentered="1"/>
  <pageMargins left="0" right="0" top="0" bottom="0" header="0" footer="0"/>
  <pageSetup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2523-AC2B-4E02-B04C-6DFCA1710A92}">
  <sheetPr>
    <pageSetUpPr fitToPage="1"/>
  </sheetPr>
  <dimension ref="A1:O104"/>
  <sheetViews>
    <sheetView topLeftCell="A16" workbookViewId="0">
      <selection activeCell="B28" sqref="B28"/>
    </sheetView>
  </sheetViews>
  <sheetFormatPr defaultRowHeight="14.45"/>
  <cols>
    <col min="1" max="1" width="26.7109375" style="2" customWidth="1"/>
    <col min="2" max="2" width="12.7109375" style="2" customWidth="1"/>
    <col min="3" max="3" width="10.7109375" style="2" customWidth="1"/>
    <col min="4" max="4" width="12.7109375" style="2" customWidth="1"/>
    <col min="5" max="5" width="10.7109375" style="2" customWidth="1"/>
    <col min="6" max="6" width="12.7109375" style="2" customWidth="1"/>
    <col min="7" max="7" width="10.7109375" style="2" customWidth="1"/>
    <col min="8" max="8" width="12.7109375" style="2" customWidth="1"/>
    <col min="9" max="9" width="10.7109375" style="2" customWidth="1"/>
    <col min="10" max="10" width="12.7109375" style="2" customWidth="1"/>
    <col min="11" max="11" width="10.7109375" style="2" customWidth="1"/>
    <col min="12" max="12" width="10.42578125" style="2" customWidth="1"/>
    <col min="13" max="13" width="10.5703125" style="2" customWidth="1"/>
    <col min="14" max="15" width="13" style="2" bestFit="1" customWidth="1"/>
    <col min="16" max="253" width="8.7109375" style="2"/>
    <col min="254" max="255" width="17.28515625" style="2" bestFit="1" customWidth="1"/>
    <col min="256" max="256" width="16.7109375" style="2" customWidth="1"/>
    <col min="257" max="257" width="15.5703125" style="2" customWidth="1"/>
    <col min="258" max="258" width="12.28515625" style="2" bestFit="1" customWidth="1"/>
    <col min="259" max="259" width="13.7109375" style="2" bestFit="1" customWidth="1"/>
    <col min="260" max="260" width="13.140625" style="2" bestFit="1" customWidth="1"/>
    <col min="261" max="261" width="17.5703125" style="2" bestFit="1" customWidth="1"/>
    <col min="262" max="262" width="23.28515625" style="2" bestFit="1" customWidth="1"/>
    <col min="263" max="263" width="15.28515625" style="2" bestFit="1" customWidth="1"/>
    <col min="264" max="264" width="20.85546875" style="2" bestFit="1" customWidth="1"/>
    <col min="265" max="265" width="18.140625" style="2" bestFit="1" customWidth="1"/>
    <col min="266" max="266" width="20.5703125" style="2" bestFit="1" customWidth="1"/>
    <col min="267" max="267" width="18.7109375" style="2" bestFit="1" customWidth="1"/>
    <col min="268" max="268" width="11.85546875" style="2" bestFit="1" customWidth="1"/>
    <col min="269" max="269" width="13.140625" style="2" bestFit="1" customWidth="1"/>
    <col min="270" max="270" width="11.28515625" style="2" bestFit="1" customWidth="1"/>
    <col min="271" max="509" width="8.7109375" style="2"/>
    <col min="510" max="511" width="17.28515625" style="2" bestFit="1" customWidth="1"/>
    <col min="512" max="512" width="16.7109375" style="2" customWidth="1"/>
    <col min="513" max="513" width="15.5703125" style="2" customWidth="1"/>
    <col min="514" max="514" width="12.28515625" style="2" bestFit="1" customWidth="1"/>
    <col min="515" max="515" width="13.7109375" style="2" bestFit="1" customWidth="1"/>
    <col min="516" max="516" width="13.140625" style="2" bestFit="1" customWidth="1"/>
    <col min="517" max="517" width="17.5703125" style="2" bestFit="1" customWidth="1"/>
    <col min="518" max="518" width="23.28515625" style="2" bestFit="1" customWidth="1"/>
    <col min="519" max="519" width="15.28515625" style="2" bestFit="1" customWidth="1"/>
    <col min="520" max="520" width="20.85546875" style="2" bestFit="1" customWidth="1"/>
    <col min="521" max="521" width="18.140625" style="2" bestFit="1" customWidth="1"/>
    <col min="522" max="522" width="20.5703125" style="2" bestFit="1" customWidth="1"/>
    <col min="523" max="523" width="18.7109375" style="2" bestFit="1" customWidth="1"/>
    <col min="524" max="524" width="11.85546875" style="2" bestFit="1" customWidth="1"/>
    <col min="525" max="525" width="13.140625" style="2" bestFit="1" customWidth="1"/>
    <col min="526" max="526" width="11.28515625" style="2" bestFit="1" customWidth="1"/>
    <col min="527" max="765" width="8.7109375" style="2"/>
    <col min="766" max="767" width="17.28515625" style="2" bestFit="1" customWidth="1"/>
    <col min="768" max="768" width="16.7109375" style="2" customWidth="1"/>
    <col min="769" max="769" width="15.5703125" style="2" customWidth="1"/>
    <col min="770" max="770" width="12.28515625" style="2" bestFit="1" customWidth="1"/>
    <col min="771" max="771" width="13.7109375" style="2" bestFit="1" customWidth="1"/>
    <col min="772" max="772" width="13.140625" style="2" bestFit="1" customWidth="1"/>
    <col min="773" max="773" width="17.5703125" style="2" bestFit="1" customWidth="1"/>
    <col min="774" max="774" width="23.28515625" style="2" bestFit="1" customWidth="1"/>
    <col min="775" max="775" width="15.28515625" style="2" bestFit="1" customWidth="1"/>
    <col min="776" max="776" width="20.85546875" style="2" bestFit="1" customWidth="1"/>
    <col min="777" max="777" width="18.140625" style="2" bestFit="1" customWidth="1"/>
    <col min="778" max="778" width="20.5703125" style="2" bestFit="1" customWidth="1"/>
    <col min="779" max="779" width="18.7109375" style="2" bestFit="1" customWidth="1"/>
    <col min="780" max="780" width="11.85546875" style="2" bestFit="1" customWidth="1"/>
    <col min="781" max="781" width="13.140625" style="2" bestFit="1" customWidth="1"/>
    <col min="782" max="782" width="11.28515625" style="2" bestFit="1" customWidth="1"/>
    <col min="783" max="1021" width="8.7109375" style="2"/>
    <col min="1022" max="1023" width="17.28515625" style="2" bestFit="1" customWidth="1"/>
    <col min="1024" max="1024" width="16.7109375" style="2" customWidth="1"/>
    <col min="1025" max="1025" width="15.5703125" style="2" customWidth="1"/>
    <col min="1026" max="1026" width="12.28515625" style="2" bestFit="1" customWidth="1"/>
    <col min="1027" max="1027" width="13.7109375" style="2" bestFit="1" customWidth="1"/>
    <col min="1028" max="1028" width="13.140625" style="2" bestFit="1" customWidth="1"/>
    <col min="1029" max="1029" width="17.5703125" style="2" bestFit="1" customWidth="1"/>
    <col min="1030" max="1030" width="23.28515625" style="2" bestFit="1" customWidth="1"/>
    <col min="1031" max="1031" width="15.28515625" style="2" bestFit="1" customWidth="1"/>
    <col min="1032" max="1032" width="20.85546875" style="2" bestFit="1" customWidth="1"/>
    <col min="1033" max="1033" width="18.140625" style="2" bestFit="1" customWidth="1"/>
    <col min="1034" max="1034" width="20.5703125" style="2" bestFit="1" customWidth="1"/>
    <col min="1035" max="1035" width="18.7109375" style="2" bestFit="1" customWidth="1"/>
    <col min="1036" max="1036" width="11.85546875" style="2" bestFit="1" customWidth="1"/>
    <col min="1037" max="1037" width="13.140625" style="2" bestFit="1" customWidth="1"/>
    <col min="1038" max="1038" width="11.28515625" style="2" bestFit="1" customWidth="1"/>
    <col min="1039" max="1277" width="8.7109375" style="2"/>
    <col min="1278" max="1279" width="17.28515625" style="2" bestFit="1" customWidth="1"/>
    <col min="1280" max="1280" width="16.7109375" style="2" customWidth="1"/>
    <col min="1281" max="1281" width="15.5703125" style="2" customWidth="1"/>
    <col min="1282" max="1282" width="12.28515625" style="2" bestFit="1" customWidth="1"/>
    <col min="1283" max="1283" width="13.7109375" style="2" bestFit="1" customWidth="1"/>
    <col min="1284" max="1284" width="13.140625" style="2" bestFit="1" customWidth="1"/>
    <col min="1285" max="1285" width="17.5703125" style="2" bestFit="1" customWidth="1"/>
    <col min="1286" max="1286" width="23.28515625" style="2" bestFit="1" customWidth="1"/>
    <col min="1287" max="1287" width="15.28515625" style="2" bestFit="1" customWidth="1"/>
    <col min="1288" max="1288" width="20.85546875" style="2" bestFit="1" customWidth="1"/>
    <col min="1289" max="1289" width="18.140625" style="2" bestFit="1" customWidth="1"/>
    <col min="1290" max="1290" width="20.5703125" style="2" bestFit="1" customWidth="1"/>
    <col min="1291" max="1291" width="18.7109375" style="2" bestFit="1" customWidth="1"/>
    <col min="1292" max="1292" width="11.85546875" style="2" bestFit="1" customWidth="1"/>
    <col min="1293" max="1293" width="13.140625" style="2" bestFit="1" customWidth="1"/>
    <col min="1294" max="1294" width="11.28515625" style="2" bestFit="1" customWidth="1"/>
    <col min="1295" max="1533" width="8.7109375" style="2"/>
    <col min="1534" max="1535" width="17.28515625" style="2" bestFit="1" customWidth="1"/>
    <col min="1536" max="1536" width="16.7109375" style="2" customWidth="1"/>
    <col min="1537" max="1537" width="15.5703125" style="2" customWidth="1"/>
    <col min="1538" max="1538" width="12.28515625" style="2" bestFit="1" customWidth="1"/>
    <col min="1539" max="1539" width="13.7109375" style="2" bestFit="1" customWidth="1"/>
    <col min="1540" max="1540" width="13.140625" style="2" bestFit="1" customWidth="1"/>
    <col min="1541" max="1541" width="17.5703125" style="2" bestFit="1" customWidth="1"/>
    <col min="1542" max="1542" width="23.28515625" style="2" bestFit="1" customWidth="1"/>
    <col min="1543" max="1543" width="15.28515625" style="2" bestFit="1" customWidth="1"/>
    <col min="1544" max="1544" width="20.85546875" style="2" bestFit="1" customWidth="1"/>
    <col min="1545" max="1545" width="18.140625" style="2" bestFit="1" customWidth="1"/>
    <col min="1546" max="1546" width="20.5703125" style="2" bestFit="1" customWidth="1"/>
    <col min="1547" max="1547" width="18.7109375" style="2" bestFit="1" customWidth="1"/>
    <col min="1548" max="1548" width="11.85546875" style="2" bestFit="1" customWidth="1"/>
    <col min="1549" max="1549" width="13.140625" style="2" bestFit="1" customWidth="1"/>
    <col min="1550" max="1550" width="11.28515625" style="2" bestFit="1" customWidth="1"/>
    <col min="1551" max="1789" width="8.7109375" style="2"/>
    <col min="1790" max="1791" width="17.28515625" style="2" bestFit="1" customWidth="1"/>
    <col min="1792" max="1792" width="16.7109375" style="2" customWidth="1"/>
    <col min="1793" max="1793" width="15.5703125" style="2" customWidth="1"/>
    <col min="1794" max="1794" width="12.28515625" style="2" bestFit="1" customWidth="1"/>
    <col min="1795" max="1795" width="13.7109375" style="2" bestFit="1" customWidth="1"/>
    <col min="1796" max="1796" width="13.140625" style="2" bestFit="1" customWidth="1"/>
    <col min="1797" max="1797" width="17.5703125" style="2" bestFit="1" customWidth="1"/>
    <col min="1798" max="1798" width="23.28515625" style="2" bestFit="1" customWidth="1"/>
    <col min="1799" max="1799" width="15.28515625" style="2" bestFit="1" customWidth="1"/>
    <col min="1800" max="1800" width="20.85546875" style="2" bestFit="1" customWidth="1"/>
    <col min="1801" max="1801" width="18.140625" style="2" bestFit="1" customWidth="1"/>
    <col min="1802" max="1802" width="20.5703125" style="2" bestFit="1" customWidth="1"/>
    <col min="1803" max="1803" width="18.7109375" style="2" bestFit="1" customWidth="1"/>
    <col min="1804" max="1804" width="11.85546875" style="2" bestFit="1" customWidth="1"/>
    <col min="1805" max="1805" width="13.140625" style="2" bestFit="1" customWidth="1"/>
    <col min="1806" max="1806" width="11.28515625" style="2" bestFit="1" customWidth="1"/>
    <col min="1807" max="2045" width="8.7109375" style="2"/>
    <col min="2046" max="2047" width="17.28515625" style="2" bestFit="1" customWidth="1"/>
    <col min="2048" max="2048" width="16.7109375" style="2" customWidth="1"/>
    <col min="2049" max="2049" width="15.5703125" style="2" customWidth="1"/>
    <col min="2050" max="2050" width="12.28515625" style="2" bestFit="1" customWidth="1"/>
    <col min="2051" max="2051" width="13.7109375" style="2" bestFit="1" customWidth="1"/>
    <col min="2052" max="2052" width="13.140625" style="2" bestFit="1" customWidth="1"/>
    <col min="2053" max="2053" width="17.5703125" style="2" bestFit="1" customWidth="1"/>
    <col min="2054" max="2054" width="23.28515625" style="2" bestFit="1" customWidth="1"/>
    <col min="2055" max="2055" width="15.28515625" style="2" bestFit="1" customWidth="1"/>
    <col min="2056" max="2056" width="20.85546875" style="2" bestFit="1" customWidth="1"/>
    <col min="2057" max="2057" width="18.140625" style="2" bestFit="1" customWidth="1"/>
    <col min="2058" max="2058" width="20.5703125" style="2" bestFit="1" customWidth="1"/>
    <col min="2059" max="2059" width="18.7109375" style="2" bestFit="1" customWidth="1"/>
    <col min="2060" max="2060" width="11.85546875" style="2" bestFit="1" customWidth="1"/>
    <col min="2061" max="2061" width="13.140625" style="2" bestFit="1" customWidth="1"/>
    <col min="2062" max="2062" width="11.28515625" style="2" bestFit="1" customWidth="1"/>
    <col min="2063" max="2301" width="8.7109375" style="2"/>
    <col min="2302" max="2303" width="17.28515625" style="2" bestFit="1" customWidth="1"/>
    <col min="2304" max="2304" width="16.7109375" style="2" customWidth="1"/>
    <col min="2305" max="2305" width="15.5703125" style="2" customWidth="1"/>
    <col min="2306" max="2306" width="12.28515625" style="2" bestFit="1" customWidth="1"/>
    <col min="2307" max="2307" width="13.7109375" style="2" bestFit="1" customWidth="1"/>
    <col min="2308" max="2308" width="13.140625" style="2" bestFit="1" customWidth="1"/>
    <col min="2309" max="2309" width="17.5703125" style="2" bestFit="1" customWidth="1"/>
    <col min="2310" max="2310" width="23.28515625" style="2" bestFit="1" customWidth="1"/>
    <col min="2311" max="2311" width="15.28515625" style="2" bestFit="1" customWidth="1"/>
    <col min="2312" max="2312" width="20.85546875" style="2" bestFit="1" customWidth="1"/>
    <col min="2313" max="2313" width="18.140625" style="2" bestFit="1" customWidth="1"/>
    <col min="2314" max="2314" width="20.5703125" style="2" bestFit="1" customWidth="1"/>
    <col min="2315" max="2315" width="18.7109375" style="2" bestFit="1" customWidth="1"/>
    <col min="2316" max="2316" width="11.85546875" style="2" bestFit="1" customWidth="1"/>
    <col min="2317" max="2317" width="13.140625" style="2" bestFit="1" customWidth="1"/>
    <col min="2318" max="2318" width="11.28515625" style="2" bestFit="1" customWidth="1"/>
    <col min="2319" max="2557" width="8.7109375" style="2"/>
    <col min="2558" max="2559" width="17.28515625" style="2" bestFit="1" customWidth="1"/>
    <col min="2560" max="2560" width="16.7109375" style="2" customWidth="1"/>
    <col min="2561" max="2561" width="15.5703125" style="2" customWidth="1"/>
    <col min="2562" max="2562" width="12.28515625" style="2" bestFit="1" customWidth="1"/>
    <col min="2563" max="2563" width="13.7109375" style="2" bestFit="1" customWidth="1"/>
    <col min="2564" max="2564" width="13.140625" style="2" bestFit="1" customWidth="1"/>
    <col min="2565" max="2565" width="17.5703125" style="2" bestFit="1" customWidth="1"/>
    <col min="2566" max="2566" width="23.28515625" style="2" bestFit="1" customWidth="1"/>
    <col min="2567" max="2567" width="15.28515625" style="2" bestFit="1" customWidth="1"/>
    <col min="2568" max="2568" width="20.85546875" style="2" bestFit="1" customWidth="1"/>
    <col min="2569" max="2569" width="18.140625" style="2" bestFit="1" customWidth="1"/>
    <col min="2570" max="2570" width="20.5703125" style="2" bestFit="1" customWidth="1"/>
    <col min="2571" max="2571" width="18.7109375" style="2" bestFit="1" customWidth="1"/>
    <col min="2572" max="2572" width="11.85546875" style="2" bestFit="1" customWidth="1"/>
    <col min="2573" max="2573" width="13.140625" style="2" bestFit="1" customWidth="1"/>
    <col min="2574" max="2574" width="11.28515625" style="2" bestFit="1" customWidth="1"/>
    <col min="2575" max="2813" width="8.7109375" style="2"/>
    <col min="2814" max="2815" width="17.28515625" style="2" bestFit="1" customWidth="1"/>
    <col min="2816" max="2816" width="16.7109375" style="2" customWidth="1"/>
    <col min="2817" max="2817" width="15.5703125" style="2" customWidth="1"/>
    <col min="2818" max="2818" width="12.28515625" style="2" bestFit="1" customWidth="1"/>
    <col min="2819" max="2819" width="13.7109375" style="2" bestFit="1" customWidth="1"/>
    <col min="2820" max="2820" width="13.140625" style="2" bestFit="1" customWidth="1"/>
    <col min="2821" max="2821" width="17.5703125" style="2" bestFit="1" customWidth="1"/>
    <col min="2822" max="2822" width="23.28515625" style="2" bestFit="1" customWidth="1"/>
    <col min="2823" max="2823" width="15.28515625" style="2" bestFit="1" customWidth="1"/>
    <col min="2824" max="2824" width="20.85546875" style="2" bestFit="1" customWidth="1"/>
    <col min="2825" max="2825" width="18.140625" style="2" bestFit="1" customWidth="1"/>
    <col min="2826" max="2826" width="20.5703125" style="2" bestFit="1" customWidth="1"/>
    <col min="2827" max="2827" width="18.7109375" style="2" bestFit="1" customWidth="1"/>
    <col min="2828" max="2828" width="11.85546875" style="2" bestFit="1" customWidth="1"/>
    <col min="2829" max="2829" width="13.140625" style="2" bestFit="1" customWidth="1"/>
    <col min="2830" max="2830" width="11.28515625" style="2" bestFit="1" customWidth="1"/>
    <col min="2831" max="3069" width="8.7109375" style="2"/>
    <col min="3070" max="3071" width="17.28515625" style="2" bestFit="1" customWidth="1"/>
    <col min="3072" max="3072" width="16.7109375" style="2" customWidth="1"/>
    <col min="3073" max="3073" width="15.5703125" style="2" customWidth="1"/>
    <col min="3074" max="3074" width="12.28515625" style="2" bestFit="1" customWidth="1"/>
    <col min="3075" max="3075" width="13.7109375" style="2" bestFit="1" customWidth="1"/>
    <col min="3076" max="3076" width="13.140625" style="2" bestFit="1" customWidth="1"/>
    <col min="3077" max="3077" width="17.5703125" style="2" bestFit="1" customWidth="1"/>
    <col min="3078" max="3078" width="23.28515625" style="2" bestFit="1" customWidth="1"/>
    <col min="3079" max="3079" width="15.28515625" style="2" bestFit="1" customWidth="1"/>
    <col min="3080" max="3080" width="20.85546875" style="2" bestFit="1" customWidth="1"/>
    <col min="3081" max="3081" width="18.140625" style="2" bestFit="1" customWidth="1"/>
    <col min="3082" max="3082" width="20.5703125" style="2" bestFit="1" customWidth="1"/>
    <col min="3083" max="3083" width="18.7109375" style="2" bestFit="1" customWidth="1"/>
    <col min="3084" max="3084" width="11.85546875" style="2" bestFit="1" customWidth="1"/>
    <col min="3085" max="3085" width="13.140625" style="2" bestFit="1" customWidth="1"/>
    <col min="3086" max="3086" width="11.28515625" style="2" bestFit="1" customWidth="1"/>
    <col min="3087" max="3325" width="8.7109375" style="2"/>
    <col min="3326" max="3327" width="17.28515625" style="2" bestFit="1" customWidth="1"/>
    <col min="3328" max="3328" width="16.7109375" style="2" customWidth="1"/>
    <col min="3329" max="3329" width="15.5703125" style="2" customWidth="1"/>
    <col min="3330" max="3330" width="12.28515625" style="2" bestFit="1" customWidth="1"/>
    <col min="3331" max="3331" width="13.7109375" style="2" bestFit="1" customWidth="1"/>
    <col min="3332" max="3332" width="13.140625" style="2" bestFit="1" customWidth="1"/>
    <col min="3333" max="3333" width="17.5703125" style="2" bestFit="1" customWidth="1"/>
    <col min="3334" max="3334" width="23.28515625" style="2" bestFit="1" customWidth="1"/>
    <col min="3335" max="3335" width="15.28515625" style="2" bestFit="1" customWidth="1"/>
    <col min="3336" max="3336" width="20.85546875" style="2" bestFit="1" customWidth="1"/>
    <col min="3337" max="3337" width="18.140625" style="2" bestFit="1" customWidth="1"/>
    <col min="3338" max="3338" width="20.5703125" style="2" bestFit="1" customWidth="1"/>
    <col min="3339" max="3339" width="18.7109375" style="2" bestFit="1" customWidth="1"/>
    <col min="3340" max="3340" width="11.85546875" style="2" bestFit="1" customWidth="1"/>
    <col min="3341" max="3341" width="13.140625" style="2" bestFit="1" customWidth="1"/>
    <col min="3342" max="3342" width="11.28515625" style="2" bestFit="1" customWidth="1"/>
    <col min="3343" max="3581" width="8.7109375" style="2"/>
    <col min="3582" max="3583" width="17.28515625" style="2" bestFit="1" customWidth="1"/>
    <col min="3584" max="3584" width="16.7109375" style="2" customWidth="1"/>
    <col min="3585" max="3585" width="15.5703125" style="2" customWidth="1"/>
    <col min="3586" max="3586" width="12.28515625" style="2" bestFit="1" customWidth="1"/>
    <col min="3587" max="3587" width="13.7109375" style="2" bestFit="1" customWidth="1"/>
    <col min="3588" max="3588" width="13.140625" style="2" bestFit="1" customWidth="1"/>
    <col min="3589" max="3589" width="17.5703125" style="2" bestFit="1" customWidth="1"/>
    <col min="3590" max="3590" width="23.28515625" style="2" bestFit="1" customWidth="1"/>
    <col min="3591" max="3591" width="15.28515625" style="2" bestFit="1" customWidth="1"/>
    <col min="3592" max="3592" width="20.85546875" style="2" bestFit="1" customWidth="1"/>
    <col min="3593" max="3593" width="18.140625" style="2" bestFit="1" customWidth="1"/>
    <col min="3594" max="3594" width="20.5703125" style="2" bestFit="1" customWidth="1"/>
    <col min="3595" max="3595" width="18.7109375" style="2" bestFit="1" customWidth="1"/>
    <col min="3596" max="3596" width="11.85546875" style="2" bestFit="1" customWidth="1"/>
    <col min="3597" max="3597" width="13.140625" style="2" bestFit="1" customWidth="1"/>
    <col min="3598" max="3598" width="11.28515625" style="2" bestFit="1" customWidth="1"/>
    <col min="3599" max="3837" width="8.7109375" style="2"/>
    <col min="3838" max="3839" width="17.28515625" style="2" bestFit="1" customWidth="1"/>
    <col min="3840" max="3840" width="16.7109375" style="2" customWidth="1"/>
    <col min="3841" max="3841" width="15.5703125" style="2" customWidth="1"/>
    <col min="3842" max="3842" width="12.28515625" style="2" bestFit="1" customWidth="1"/>
    <col min="3843" max="3843" width="13.7109375" style="2" bestFit="1" customWidth="1"/>
    <col min="3844" max="3844" width="13.140625" style="2" bestFit="1" customWidth="1"/>
    <col min="3845" max="3845" width="17.5703125" style="2" bestFit="1" customWidth="1"/>
    <col min="3846" max="3846" width="23.28515625" style="2" bestFit="1" customWidth="1"/>
    <col min="3847" max="3847" width="15.28515625" style="2" bestFit="1" customWidth="1"/>
    <col min="3848" max="3848" width="20.85546875" style="2" bestFit="1" customWidth="1"/>
    <col min="3849" max="3849" width="18.140625" style="2" bestFit="1" customWidth="1"/>
    <col min="3850" max="3850" width="20.5703125" style="2" bestFit="1" customWidth="1"/>
    <col min="3851" max="3851" width="18.7109375" style="2" bestFit="1" customWidth="1"/>
    <col min="3852" max="3852" width="11.85546875" style="2" bestFit="1" customWidth="1"/>
    <col min="3853" max="3853" width="13.140625" style="2" bestFit="1" customWidth="1"/>
    <col min="3854" max="3854" width="11.28515625" style="2" bestFit="1" customWidth="1"/>
    <col min="3855" max="4093" width="8.7109375" style="2"/>
    <col min="4094" max="4095" width="17.28515625" style="2" bestFit="1" customWidth="1"/>
    <col min="4096" max="4096" width="16.7109375" style="2" customWidth="1"/>
    <col min="4097" max="4097" width="15.5703125" style="2" customWidth="1"/>
    <col min="4098" max="4098" width="12.28515625" style="2" bestFit="1" customWidth="1"/>
    <col min="4099" max="4099" width="13.7109375" style="2" bestFit="1" customWidth="1"/>
    <col min="4100" max="4100" width="13.140625" style="2" bestFit="1" customWidth="1"/>
    <col min="4101" max="4101" width="17.5703125" style="2" bestFit="1" customWidth="1"/>
    <col min="4102" max="4102" width="23.28515625" style="2" bestFit="1" customWidth="1"/>
    <col min="4103" max="4103" width="15.28515625" style="2" bestFit="1" customWidth="1"/>
    <col min="4104" max="4104" width="20.85546875" style="2" bestFit="1" customWidth="1"/>
    <col min="4105" max="4105" width="18.140625" style="2" bestFit="1" customWidth="1"/>
    <col min="4106" max="4106" width="20.5703125" style="2" bestFit="1" customWidth="1"/>
    <col min="4107" max="4107" width="18.7109375" style="2" bestFit="1" customWidth="1"/>
    <col min="4108" max="4108" width="11.85546875" style="2" bestFit="1" customWidth="1"/>
    <col min="4109" max="4109" width="13.140625" style="2" bestFit="1" customWidth="1"/>
    <col min="4110" max="4110" width="11.28515625" style="2" bestFit="1" customWidth="1"/>
    <col min="4111" max="4349" width="8.7109375" style="2"/>
    <col min="4350" max="4351" width="17.28515625" style="2" bestFit="1" customWidth="1"/>
    <col min="4352" max="4352" width="16.7109375" style="2" customWidth="1"/>
    <col min="4353" max="4353" width="15.5703125" style="2" customWidth="1"/>
    <col min="4354" max="4354" width="12.28515625" style="2" bestFit="1" customWidth="1"/>
    <col min="4355" max="4355" width="13.7109375" style="2" bestFit="1" customWidth="1"/>
    <col min="4356" max="4356" width="13.140625" style="2" bestFit="1" customWidth="1"/>
    <col min="4357" max="4357" width="17.5703125" style="2" bestFit="1" customWidth="1"/>
    <col min="4358" max="4358" width="23.28515625" style="2" bestFit="1" customWidth="1"/>
    <col min="4359" max="4359" width="15.28515625" style="2" bestFit="1" customWidth="1"/>
    <col min="4360" max="4360" width="20.85546875" style="2" bestFit="1" customWidth="1"/>
    <col min="4361" max="4361" width="18.140625" style="2" bestFit="1" customWidth="1"/>
    <col min="4362" max="4362" width="20.5703125" style="2" bestFit="1" customWidth="1"/>
    <col min="4363" max="4363" width="18.7109375" style="2" bestFit="1" customWidth="1"/>
    <col min="4364" max="4364" width="11.85546875" style="2" bestFit="1" customWidth="1"/>
    <col min="4365" max="4365" width="13.140625" style="2" bestFit="1" customWidth="1"/>
    <col min="4366" max="4366" width="11.28515625" style="2" bestFit="1" customWidth="1"/>
    <col min="4367" max="4605" width="8.7109375" style="2"/>
    <col min="4606" max="4607" width="17.28515625" style="2" bestFit="1" customWidth="1"/>
    <col min="4608" max="4608" width="16.7109375" style="2" customWidth="1"/>
    <col min="4609" max="4609" width="15.5703125" style="2" customWidth="1"/>
    <col min="4610" max="4610" width="12.28515625" style="2" bestFit="1" customWidth="1"/>
    <col min="4611" max="4611" width="13.7109375" style="2" bestFit="1" customWidth="1"/>
    <col min="4612" max="4612" width="13.140625" style="2" bestFit="1" customWidth="1"/>
    <col min="4613" max="4613" width="17.5703125" style="2" bestFit="1" customWidth="1"/>
    <col min="4614" max="4614" width="23.28515625" style="2" bestFit="1" customWidth="1"/>
    <col min="4615" max="4615" width="15.28515625" style="2" bestFit="1" customWidth="1"/>
    <col min="4616" max="4616" width="20.85546875" style="2" bestFit="1" customWidth="1"/>
    <col min="4617" max="4617" width="18.140625" style="2" bestFit="1" customWidth="1"/>
    <col min="4618" max="4618" width="20.5703125" style="2" bestFit="1" customWidth="1"/>
    <col min="4619" max="4619" width="18.7109375" style="2" bestFit="1" customWidth="1"/>
    <col min="4620" max="4620" width="11.85546875" style="2" bestFit="1" customWidth="1"/>
    <col min="4621" max="4621" width="13.140625" style="2" bestFit="1" customWidth="1"/>
    <col min="4622" max="4622" width="11.28515625" style="2" bestFit="1" customWidth="1"/>
    <col min="4623" max="4861" width="8.7109375" style="2"/>
    <col min="4862" max="4863" width="17.28515625" style="2" bestFit="1" customWidth="1"/>
    <col min="4864" max="4864" width="16.7109375" style="2" customWidth="1"/>
    <col min="4865" max="4865" width="15.5703125" style="2" customWidth="1"/>
    <col min="4866" max="4866" width="12.28515625" style="2" bestFit="1" customWidth="1"/>
    <col min="4867" max="4867" width="13.7109375" style="2" bestFit="1" customWidth="1"/>
    <col min="4868" max="4868" width="13.140625" style="2" bestFit="1" customWidth="1"/>
    <col min="4869" max="4869" width="17.5703125" style="2" bestFit="1" customWidth="1"/>
    <col min="4870" max="4870" width="23.28515625" style="2" bestFit="1" customWidth="1"/>
    <col min="4871" max="4871" width="15.28515625" style="2" bestFit="1" customWidth="1"/>
    <col min="4872" max="4872" width="20.85546875" style="2" bestFit="1" customWidth="1"/>
    <col min="4873" max="4873" width="18.140625" style="2" bestFit="1" customWidth="1"/>
    <col min="4874" max="4874" width="20.5703125" style="2" bestFit="1" customWidth="1"/>
    <col min="4875" max="4875" width="18.7109375" style="2" bestFit="1" customWidth="1"/>
    <col min="4876" max="4876" width="11.85546875" style="2" bestFit="1" customWidth="1"/>
    <col min="4877" max="4877" width="13.140625" style="2" bestFit="1" customWidth="1"/>
    <col min="4878" max="4878" width="11.28515625" style="2" bestFit="1" customWidth="1"/>
    <col min="4879" max="5117" width="8.7109375" style="2"/>
    <col min="5118" max="5119" width="17.28515625" style="2" bestFit="1" customWidth="1"/>
    <col min="5120" max="5120" width="16.7109375" style="2" customWidth="1"/>
    <col min="5121" max="5121" width="15.5703125" style="2" customWidth="1"/>
    <col min="5122" max="5122" width="12.28515625" style="2" bestFit="1" customWidth="1"/>
    <col min="5123" max="5123" width="13.7109375" style="2" bestFit="1" customWidth="1"/>
    <col min="5124" max="5124" width="13.140625" style="2" bestFit="1" customWidth="1"/>
    <col min="5125" max="5125" width="17.5703125" style="2" bestFit="1" customWidth="1"/>
    <col min="5126" max="5126" width="23.28515625" style="2" bestFit="1" customWidth="1"/>
    <col min="5127" max="5127" width="15.28515625" style="2" bestFit="1" customWidth="1"/>
    <col min="5128" max="5128" width="20.85546875" style="2" bestFit="1" customWidth="1"/>
    <col min="5129" max="5129" width="18.140625" style="2" bestFit="1" customWidth="1"/>
    <col min="5130" max="5130" width="20.5703125" style="2" bestFit="1" customWidth="1"/>
    <col min="5131" max="5131" width="18.7109375" style="2" bestFit="1" customWidth="1"/>
    <col min="5132" max="5132" width="11.85546875" style="2" bestFit="1" customWidth="1"/>
    <col min="5133" max="5133" width="13.140625" style="2" bestFit="1" customWidth="1"/>
    <col min="5134" max="5134" width="11.28515625" style="2" bestFit="1" customWidth="1"/>
    <col min="5135" max="5373" width="8.7109375" style="2"/>
    <col min="5374" max="5375" width="17.28515625" style="2" bestFit="1" customWidth="1"/>
    <col min="5376" max="5376" width="16.7109375" style="2" customWidth="1"/>
    <col min="5377" max="5377" width="15.5703125" style="2" customWidth="1"/>
    <col min="5378" max="5378" width="12.28515625" style="2" bestFit="1" customWidth="1"/>
    <col min="5379" max="5379" width="13.7109375" style="2" bestFit="1" customWidth="1"/>
    <col min="5380" max="5380" width="13.140625" style="2" bestFit="1" customWidth="1"/>
    <col min="5381" max="5381" width="17.5703125" style="2" bestFit="1" customWidth="1"/>
    <col min="5382" max="5382" width="23.28515625" style="2" bestFit="1" customWidth="1"/>
    <col min="5383" max="5383" width="15.28515625" style="2" bestFit="1" customWidth="1"/>
    <col min="5384" max="5384" width="20.85546875" style="2" bestFit="1" customWidth="1"/>
    <col min="5385" max="5385" width="18.140625" style="2" bestFit="1" customWidth="1"/>
    <col min="5386" max="5386" width="20.5703125" style="2" bestFit="1" customWidth="1"/>
    <col min="5387" max="5387" width="18.7109375" style="2" bestFit="1" customWidth="1"/>
    <col min="5388" max="5388" width="11.85546875" style="2" bestFit="1" customWidth="1"/>
    <col min="5389" max="5389" width="13.140625" style="2" bestFit="1" customWidth="1"/>
    <col min="5390" max="5390" width="11.28515625" style="2" bestFit="1" customWidth="1"/>
    <col min="5391" max="5629" width="8.7109375" style="2"/>
    <col min="5630" max="5631" width="17.28515625" style="2" bestFit="1" customWidth="1"/>
    <col min="5632" max="5632" width="16.7109375" style="2" customWidth="1"/>
    <col min="5633" max="5633" width="15.5703125" style="2" customWidth="1"/>
    <col min="5634" max="5634" width="12.28515625" style="2" bestFit="1" customWidth="1"/>
    <col min="5635" max="5635" width="13.7109375" style="2" bestFit="1" customWidth="1"/>
    <col min="5636" max="5636" width="13.140625" style="2" bestFit="1" customWidth="1"/>
    <col min="5637" max="5637" width="17.5703125" style="2" bestFit="1" customWidth="1"/>
    <col min="5638" max="5638" width="23.28515625" style="2" bestFit="1" customWidth="1"/>
    <col min="5639" max="5639" width="15.28515625" style="2" bestFit="1" customWidth="1"/>
    <col min="5640" max="5640" width="20.85546875" style="2" bestFit="1" customWidth="1"/>
    <col min="5641" max="5641" width="18.140625" style="2" bestFit="1" customWidth="1"/>
    <col min="5642" max="5642" width="20.5703125" style="2" bestFit="1" customWidth="1"/>
    <col min="5643" max="5643" width="18.7109375" style="2" bestFit="1" customWidth="1"/>
    <col min="5644" max="5644" width="11.85546875" style="2" bestFit="1" customWidth="1"/>
    <col min="5645" max="5645" width="13.140625" style="2" bestFit="1" customWidth="1"/>
    <col min="5646" max="5646" width="11.28515625" style="2" bestFit="1" customWidth="1"/>
    <col min="5647" max="5885" width="8.7109375" style="2"/>
    <col min="5886" max="5887" width="17.28515625" style="2" bestFit="1" customWidth="1"/>
    <col min="5888" max="5888" width="16.7109375" style="2" customWidth="1"/>
    <col min="5889" max="5889" width="15.5703125" style="2" customWidth="1"/>
    <col min="5890" max="5890" width="12.28515625" style="2" bestFit="1" customWidth="1"/>
    <col min="5891" max="5891" width="13.7109375" style="2" bestFit="1" customWidth="1"/>
    <col min="5892" max="5892" width="13.140625" style="2" bestFit="1" customWidth="1"/>
    <col min="5893" max="5893" width="17.5703125" style="2" bestFit="1" customWidth="1"/>
    <col min="5894" max="5894" width="23.28515625" style="2" bestFit="1" customWidth="1"/>
    <col min="5895" max="5895" width="15.28515625" style="2" bestFit="1" customWidth="1"/>
    <col min="5896" max="5896" width="20.85546875" style="2" bestFit="1" customWidth="1"/>
    <col min="5897" max="5897" width="18.140625" style="2" bestFit="1" customWidth="1"/>
    <col min="5898" max="5898" width="20.5703125" style="2" bestFit="1" customWidth="1"/>
    <col min="5899" max="5899" width="18.7109375" style="2" bestFit="1" customWidth="1"/>
    <col min="5900" max="5900" width="11.85546875" style="2" bestFit="1" customWidth="1"/>
    <col min="5901" max="5901" width="13.140625" style="2" bestFit="1" customWidth="1"/>
    <col min="5902" max="5902" width="11.28515625" style="2" bestFit="1" customWidth="1"/>
    <col min="5903" max="6141" width="8.7109375" style="2"/>
    <col min="6142" max="6143" width="17.28515625" style="2" bestFit="1" customWidth="1"/>
    <col min="6144" max="6144" width="16.7109375" style="2" customWidth="1"/>
    <col min="6145" max="6145" width="15.5703125" style="2" customWidth="1"/>
    <col min="6146" max="6146" width="12.28515625" style="2" bestFit="1" customWidth="1"/>
    <col min="6147" max="6147" width="13.7109375" style="2" bestFit="1" customWidth="1"/>
    <col min="6148" max="6148" width="13.140625" style="2" bestFit="1" customWidth="1"/>
    <col min="6149" max="6149" width="17.5703125" style="2" bestFit="1" customWidth="1"/>
    <col min="6150" max="6150" width="23.28515625" style="2" bestFit="1" customWidth="1"/>
    <col min="6151" max="6151" width="15.28515625" style="2" bestFit="1" customWidth="1"/>
    <col min="6152" max="6152" width="20.85546875" style="2" bestFit="1" customWidth="1"/>
    <col min="6153" max="6153" width="18.140625" style="2" bestFit="1" customWidth="1"/>
    <col min="6154" max="6154" width="20.5703125" style="2" bestFit="1" customWidth="1"/>
    <col min="6155" max="6155" width="18.7109375" style="2" bestFit="1" customWidth="1"/>
    <col min="6156" max="6156" width="11.85546875" style="2" bestFit="1" customWidth="1"/>
    <col min="6157" max="6157" width="13.140625" style="2" bestFit="1" customWidth="1"/>
    <col min="6158" max="6158" width="11.28515625" style="2" bestFit="1" customWidth="1"/>
    <col min="6159" max="6397" width="8.7109375" style="2"/>
    <col min="6398" max="6399" width="17.28515625" style="2" bestFit="1" customWidth="1"/>
    <col min="6400" max="6400" width="16.7109375" style="2" customWidth="1"/>
    <col min="6401" max="6401" width="15.5703125" style="2" customWidth="1"/>
    <col min="6402" max="6402" width="12.28515625" style="2" bestFit="1" customWidth="1"/>
    <col min="6403" max="6403" width="13.7109375" style="2" bestFit="1" customWidth="1"/>
    <col min="6404" max="6404" width="13.140625" style="2" bestFit="1" customWidth="1"/>
    <col min="6405" max="6405" width="17.5703125" style="2" bestFit="1" customWidth="1"/>
    <col min="6406" max="6406" width="23.28515625" style="2" bestFit="1" customWidth="1"/>
    <col min="6407" max="6407" width="15.28515625" style="2" bestFit="1" customWidth="1"/>
    <col min="6408" max="6408" width="20.85546875" style="2" bestFit="1" customWidth="1"/>
    <col min="6409" max="6409" width="18.140625" style="2" bestFit="1" customWidth="1"/>
    <col min="6410" max="6410" width="20.5703125" style="2" bestFit="1" customWidth="1"/>
    <col min="6411" max="6411" width="18.7109375" style="2" bestFit="1" customWidth="1"/>
    <col min="6412" max="6412" width="11.85546875" style="2" bestFit="1" customWidth="1"/>
    <col min="6413" max="6413" width="13.140625" style="2" bestFit="1" customWidth="1"/>
    <col min="6414" max="6414" width="11.28515625" style="2" bestFit="1" customWidth="1"/>
    <col min="6415" max="6653" width="8.7109375" style="2"/>
    <col min="6654" max="6655" width="17.28515625" style="2" bestFit="1" customWidth="1"/>
    <col min="6656" max="6656" width="16.7109375" style="2" customWidth="1"/>
    <col min="6657" max="6657" width="15.5703125" style="2" customWidth="1"/>
    <col min="6658" max="6658" width="12.28515625" style="2" bestFit="1" customWidth="1"/>
    <col min="6659" max="6659" width="13.7109375" style="2" bestFit="1" customWidth="1"/>
    <col min="6660" max="6660" width="13.140625" style="2" bestFit="1" customWidth="1"/>
    <col min="6661" max="6661" width="17.5703125" style="2" bestFit="1" customWidth="1"/>
    <col min="6662" max="6662" width="23.28515625" style="2" bestFit="1" customWidth="1"/>
    <col min="6663" max="6663" width="15.28515625" style="2" bestFit="1" customWidth="1"/>
    <col min="6664" max="6664" width="20.85546875" style="2" bestFit="1" customWidth="1"/>
    <col min="6665" max="6665" width="18.140625" style="2" bestFit="1" customWidth="1"/>
    <col min="6666" max="6666" width="20.5703125" style="2" bestFit="1" customWidth="1"/>
    <col min="6667" max="6667" width="18.7109375" style="2" bestFit="1" customWidth="1"/>
    <col min="6668" max="6668" width="11.85546875" style="2" bestFit="1" customWidth="1"/>
    <col min="6669" max="6669" width="13.140625" style="2" bestFit="1" customWidth="1"/>
    <col min="6670" max="6670" width="11.28515625" style="2" bestFit="1" customWidth="1"/>
    <col min="6671" max="6909" width="8.7109375" style="2"/>
    <col min="6910" max="6911" width="17.28515625" style="2" bestFit="1" customWidth="1"/>
    <col min="6912" max="6912" width="16.7109375" style="2" customWidth="1"/>
    <col min="6913" max="6913" width="15.5703125" style="2" customWidth="1"/>
    <col min="6914" max="6914" width="12.28515625" style="2" bestFit="1" customWidth="1"/>
    <col min="6915" max="6915" width="13.7109375" style="2" bestFit="1" customWidth="1"/>
    <col min="6916" max="6916" width="13.140625" style="2" bestFit="1" customWidth="1"/>
    <col min="6917" max="6917" width="17.5703125" style="2" bestFit="1" customWidth="1"/>
    <col min="6918" max="6918" width="23.28515625" style="2" bestFit="1" customWidth="1"/>
    <col min="6919" max="6919" width="15.28515625" style="2" bestFit="1" customWidth="1"/>
    <col min="6920" max="6920" width="20.85546875" style="2" bestFit="1" customWidth="1"/>
    <col min="6921" max="6921" width="18.140625" style="2" bestFit="1" customWidth="1"/>
    <col min="6922" max="6922" width="20.5703125" style="2" bestFit="1" customWidth="1"/>
    <col min="6923" max="6923" width="18.7109375" style="2" bestFit="1" customWidth="1"/>
    <col min="6924" max="6924" width="11.85546875" style="2" bestFit="1" customWidth="1"/>
    <col min="6925" max="6925" width="13.140625" style="2" bestFit="1" customWidth="1"/>
    <col min="6926" max="6926" width="11.28515625" style="2" bestFit="1" customWidth="1"/>
    <col min="6927" max="7165" width="8.7109375" style="2"/>
    <col min="7166" max="7167" width="17.28515625" style="2" bestFit="1" customWidth="1"/>
    <col min="7168" max="7168" width="16.7109375" style="2" customWidth="1"/>
    <col min="7169" max="7169" width="15.5703125" style="2" customWidth="1"/>
    <col min="7170" max="7170" width="12.28515625" style="2" bestFit="1" customWidth="1"/>
    <col min="7171" max="7171" width="13.7109375" style="2" bestFit="1" customWidth="1"/>
    <col min="7172" max="7172" width="13.140625" style="2" bestFit="1" customWidth="1"/>
    <col min="7173" max="7173" width="17.5703125" style="2" bestFit="1" customWidth="1"/>
    <col min="7174" max="7174" width="23.28515625" style="2" bestFit="1" customWidth="1"/>
    <col min="7175" max="7175" width="15.28515625" style="2" bestFit="1" customWidth="1"/>
    <col min="7176" max="7176" width="20.85546875" style="2" bestFit="1" customWidth="1"/>
    <col min="7177" max="7177" width="18.140625" style="2" bestFit="1" customWidth="1"/>
    <col min="7178" max="7178" width="20.5703125" style="2" bestFit="1" customWidth="1"/>
    <col min="7179" max="7179" width="18.7109375" style="2" bestFit="1" customWidth="1"/>
    <col min="7180" max="7180" width="11.85546875" style="2" bestFit="1" customWidth="1"/>
    <col min="7181" max="7181" width="13.140625" style="2" bestFit="1" customWidth="1"/>
    <col min="7182" max="7182" width="11.28515625" style="2" bestFit="1" customWidth="1"/>
    <col min="7183" max="7421" width="8.7109375" style="2"/>
    <col min="7422" max="7423" width="17.28515625" style="2" bestFit="1" customWidth="1"/>
    <col min="7424" max="7424" width="16.7109375" style="2" customWidth="1"/>
    <col min="7425" max="7425" width="15.5703125" style="2" customWidth="1"/>
    <col min="7426" max="7426" width="12.28515625" style="2" bestFit="1" customWidth="1"/>
    <col min="7427" max="7427" width="13.7109375" style="2" bestFit="1" customWidth="1"/>
    <col min="7428" max="7428" width="13.140625" style="2" bestFit="1" customWidth="1"/>
    <col min="7429" max="7429" width="17.5703125" style="2" bestFit="1" customWidth="1"/>
    <col min="7430" max="7430" width="23.28515625" style="2" bestFit="1" customWidth="1"/>
    <col min="7431" max="7431" width="15.28515625" style="2" bestFit="1" customWidth="1"/>
    <col min="7432" max="7432" width="20.85546875" style="2" bestFit="1" customWidth="1"/>
    <col min="7433" max="7433" width="18.140625" style="2" bestFit="1" customWidth="1"/>
    <col min="7434" max="7434" width="20.5703125" style="2" bestFit="1" customWidth="1"/>
    <col min="7435" max="7435" width="18.7109375" style="2" bestFit="1" customWidth="1"/>
    <col min="7436" max="7436" width="11.85546875" style="2" bestFit="1" customWidth="1"/>
    <col min="7437" max="7437" width="13.140625" style="2" bestFit="1" customWidth="1"/>
    <col min="7438" max="7438" width="11.28515625" style="2" bestFit="1" customWidth="1"/>
    <col min="7439" max="7677" width="8.7109375" style="2"/>
    <col min="7678" max="7679" width="17.28515625" style="2" bestFit="1" customWidth="1"/>
    <col min="7680" max="7680" width="16.7109375" style="2" customWidth="1"/>
    <col min="7681" max="7681" width="15.5703125" style="2" customWidth="1"/>
    <col min="7682" max="7682" width="12.28515625" style="2" bestFit="1" customWidth="1"/>
    <col min="7683" max="7683" width="13.7109375" style="2" bestFit="1" customWidth="1"/>
    <col min="7684" max="7684" width="13.140625" style="2" bestFit="1" customWidth="1"/>
    <col min="7685" max="7685" width="17.5703125" style="2" bestFit="1" customWidth="1"/>
    <col min="7686" max="7686" width="23.28515625" style="2" bestFit="1" customWidth="1"/>
    <col min="7687" max="7687" width="15.28515625" style="2" bestFit="1" customWidth="1"/>
    <col min="7688" max="7688" width="20.85546875" style="2" bestFit="1" customWidth="1"/>
    <col min="7689" max="7689" width="18.140625" style="2" bestFit="1" customWidth="1"/>
    <col min="7690" max="7690" width="20.5703125" style="2" bestFit="1" customWidth="1"/>
    <col min="7691" max="7691" width="18.7109375" style="2" bestFit="1" customWidth="1"/>
    <col min="7692" max="7692" width="11.85546875" style="2" bestFit="1" customWidth="1"/>
    <col min="7693" max="7693" width="13.140625" style="2" bestFit="1" customWidth="1"/>
    <col min="7694" max="7694" width="11.28515625" style="2" bestFit="1" customWidth="1"/>
    <col min="7695" max="7933" width="8.7109375" style="2"/>
    <col min="7934" max="7935" width="17.28515625" style="2" bestFit="1" customWidth="1"/>
    <col min="7936" max="7936" width="16.7109375" style="2" customWidth="1"/>
    <col min="7937" max="7937" width="15.5703125" style="2" customWidth="1"/>
    <col min="7938" max="7938" width="12.28515625" style="2" bestFit="1" customWidth="1"/>
    <col min="7939" max="7939" width="13.7109375" style="2" bestFit="1" customWidth="1"/>
    <col min="7940" max="7940" width="13.140625" style="2" bestFit="1" customWidth="1"/>
    <col min="7941" max="7941" width="17.5703125" style="2" bestFit="1" customWidth="1"/>
    <col min="7942" max="7942" width="23.28515625" style="2" bestFit="1" customWidth="1"/>
    <col min="7943" max="7943" width="15.28515625" style="2" bestFit="1" customWidth="1"/>
    <col min="7944" max="7944" width="20.85546875" style="2" bestFit="1" customWidth="1"/>
    <col min="7945" max="7945" width="18.140625" style="2" bestFit="1" customWidth="1"/>
    <col min="7946" max="7946" width="20.5703125" style="2" bestFit="1" customWidth="1"/>
    <col min="7947" max="7947" width="18.7109375" style="2" bestFit="1" customWidth="1"/>
    <col min="7948" max="7948" width="11.85546875" style="2" bestFit="1" customWidth="1"/>
    <col min="7949" max="7949" width="13.140625" style="2" bestFit="1" customWidth="1"/>
    <col min="7950" max="7950" width="11.28515625" style="2" bestFit="1" customWidth="1"/>
    <col min="7951" max="8189" width="8.7109375" style="2"/>
    <col min="8190" max="8191" width="17.28515625" style="2" bestFit="1" customWidth="1"/>
    <col min="8192" max="8192" width="16.7109375" style="2" customWidth="1"/>
    <col min="8193" max="8193" width="15.5703125" style="2" customWidth="1"/>
    <col min="8194" max="8194" width="12.28515625" style="2" bestFit="1" customWidth="1"/>
    <col min="8195" max="8195" width="13.7109375" style="2" bestFit="1" customWidth="1"/>
    <col min="8196" max="8196" width="13.140625" style="2" bestFit="1" customWidth="1"/>
    <col min="8197" max="8197" width="17.5703125" style="2" bestFit="1" customWidth="1"/>
    <col min="8198" max="8198" width="23.28515625" style="2" bestFit="1" customWidth="1"/>
    <col min="8199" max="8199" width="15.28515625" style="2" bestFit="1" customWidth="1"/>
    <col min="8200" max="8200" width="20.85546875" style="2" bestFit="1" customWidth="1"/>
    <col min="8201" max="8201" width="18.140625" style="2" bestFit="1" customWidth="1"/>
    <col min="8202" max="8202" width="20.5703125" style="2" bestFit="1" customWidth="1"/>
    <col min="8203" max="8203" width="18.7109375" style="2" bestFit="1" customWidth="1"/>
    <col min="8204" max="8204" width="11.85546875" style="2" bestFit="1" customWidth="1"/>
    <col min="8205" max="8205" width="13.140625" style="2" bestFit="1" customWidth="1"/>
    <col min="8206" max="8206" width="11.28515625" style="2" bestFit="1" customWidth="1"/>
    <col min="8207" max="8445" width="8.7109375" style="2"/>
    <col min="8446" max="8447" width="17.28515625" style="2" bestFit="1" customWidth="1"/>
    <col min="8448" max="8448" width="16.7109375" style="2" customWidth="1"/>
    <col min="8449" max="8449" width="15.5703125" style="2" customWidth="1"/>
    <col min="8450" max="8450" width="12.28515625" style="2" bestFit="1" customWidth="1"/>
    <col min="8451" max="8451" width="13.7109375" style="2" bestFit="1" customWidth="1"/>
    <col min="8452" max="8452" width="13.140625" style="2" bestFit="1" customWidth="1"/>
    <col min="8453" max="8453" width="17.5703125" style="2" bestFit="1" customWidth="1"/>
    <col min="8454" max="8454" width="23.28515625" style="2" bestFit="1" customWidth="1"/>
    <col min="8455" max="8455" width="15.28515625" style="2" bestFit="1" customWidth="1"/>
    <col min="8456" max="8456" width="20.85546875" style="2" bestFit="1" customWidth="1"/>
    <col min="8457" max="8457" width="18.140625" style="2" bestFit="1" customWidth="1"/>
    <col min="8458" max="8458" width="20.5703125" style="2" bestFit="1" customWidth="1"/>
    <col min="8459" max="8459" width="18.7109375" style="2" bestFit="1" customWidth="1"/>
    <col min="8460" max="8460" width="11.85546875" style="2" bestFit="1" customWidth="1"/>
    <col min="8461" max="8461" width="13.140625" style="2" bestFit="1" customWidth="1"/>
    <col min="8462" max="8462" width="11.28515625" style="2" bestFit="1" customWidth="1"/>
    <col min="8463" max="8701" width="8.7109375" style="2"/>
    <col min="8702" max="8703" width="17.28515625" style="2" bestFit="1" customWidth="1"/>
    <col min="8704" max="8704" width="16.7109375" style="2" customWidth="1"/>
    <col min="8705" max="8705" width="15.5703125" style="2" customWidth="1"/>
    <col min="8706" max="8706" width="12.28515625" style="2" bestFit="1" customWidth="1"/>
    <col min="8707" max="8707" width="13.7109375" style="2" bestFit="1" customWidth="1"/>
    <col min="8708" max="8708" width="13.140625" style="2" bestFit="1" customWidth="1"/>
    <col min="8709" max="8709" width="17.5703125" style="2" bestFit="1" customWidth="1"/>
    <col min="8710" max="8710" width="23.28515625" style="2" bestFit="1" customWidth="1"/>
    <col min="8711" max="8711" width="15.28515625" style="2" bestFit="1" customWidth="1"/>
    <col min="8712" max="8712" width="20.85546875" style="2" bestFit="1" customWidth="1"/>
    <col min="8713" max="8713" width="18.140625" style="2" bestFit="1" customWidth="1"/>
    <col min="8714" max="8714" width="20.5703125" style="2" bestFit="1" customWidth="1"/>
    <col min="8715" max="8715" width="18.7109375" style="2" bestFit="1" customWidth="1"/>
    <col min="8716" max="8716" width="11.85546875" style="2" bestFit="1" customWidth="1"/>
    <col min="8717" max="8717" width="13.140625" style="2" bestFit="1" customWidth="1"/>
    <col min="8718" max="8718" width="11.28515625" style="2" bestFit="1" customWidth="1"/>
    <col min="8719" max="8957" width="8.7109375" style="2"/>
    <col min="8958" max="8959" width="17.28515625" style="2" bestFit="1" customWidth="1"/>
    <col min="8960" max="8960" width="16.7109375" style="2" customWidth="1"/>
    <col min="8961" max="8961" width="15.5703125" style="2" customWidth="1"/>
    <col min="8962" max="8962" width="12.28515625" style="2" bestFit="1" customWidth="1"/>
    <col min="8963" max="8963" width="13.7109375" style="2" bestFit="1" customWidth="1"/>
    <col min="8964" max="8964" width="13.140625" style="2" bestFit="1" customWidth="1"/>
    <col min="8965" max="8965" width="17.5703125" style="2" bestFit="1" customWidth="1"/>
    <col min="8966" max="8966" width="23.28515625" style="2" bestFit="1" customWidth="1"/>
    <col min="8967" max="8967" width="15.28515625" style="2" bestFit="1" customWidth="1"/>
    <col min="8968" max="8968" width="20.85546875" style="2" bestFit="1" customWidth="1"/>
    <col min="8969" max="8969" width="18.140625" style="2" bestFit="1" customWidth="1"/>
    <col min="8970" max="8970" width="20.5703125" style="2" bestFit="1" customWidth="1"/>
    <col min="8971" max="8971" width="18.7109375" style="2" bestFit="1" customWidth="1"/>
    <col min="8972" max="8972" width="11.85546875" style="2" bestFit="1" customWidth="1"/>
    <col min="8973" max="8973" width="13.140625" style="2" bestFit="1" customWidth="1"/>
    <col min="8974" max="8974" width="11.28515625" style="2" bestFit="1" customWidth="1"/>
    <col min="8975" max="9213" width="8.7109375" style="2"/>
    <col min="9214" max="9215" width="17.28515625" style="2" bestFit="1" customWidth="1"/>
    <col min="9216" max="9216" width="16.7109375" style="2" customWidth="1"/>
    <col min="9217" max="9217" width="15.5703125" style="2" customWidth="1"/>
    <col min="9218" max="9218" width="12.28515625" style="2" bestFit="1" customWidth="1"/>
    <col min="9219" max="9219" width="13.7109375" style="2" bestFit="1" customWidth="1"/>
    <col min="9220" max="9220" width="13.140625" style="2" bestFit="1" customWidth="1"/>
    <col min="9221" max="9221" width="17.5703125" style="2" bestFit="1" customWidth="1"/>
    <col min="9222" max="9222" width="23.28515625" style="2" bestFit="1" customWidth="1"/>
    <col min="9223" max="9223" width="15.28515625" style="2" bestFit="1" customWidth="1"/>
    <col min="9224" max="9224" width="20.85546875" style="2" bestFit="1" customWidth="1"/>
    <col min="9225" max="9225" width="18.140625" style="2" bestFit="1" customWidth="1"/>
    <col min="9226" max="9226" width="20.5703125" style="2" bestFit="1" customWidth="1"/>
    <col min="9227" max="9227" width="18.7109375" style="2" bestFit="1" customWidth="1"/>
    <col min="9228" max="9228" width="11.85546875" style="2" bestFit="1" customWidth="1"/>
    <col min="9229" max="9229" width="13.140625" style="2" bestFit="1" customWidth="1"/>
    <col min="9230" max="9230" width="11.28515625" style="2" bestFit="1" customWidth="1"/>
    <col min="9231" max="9469" width="8.7109375" style="2"/>
    <col min="9470" max="9471" width="17.28515625" style="2" bestFit="1" customWidth="1"/>
    <col min="9472" max="9472" width="16.7109375" style="2" customWidth="1"/>
    <col min="9473" max="9473" width="15.5703125" style="2" customWidth="1"/>
    <col min="9474" max="9474" width="12.28515625" style="2" bestFit="1" customWidth="1"/>
    <col min="9475" max="9475" width="13.7109375" style="2" bestFit="1" customWidth="1"/>
    <col min="9476" max="9476" width="13.140625" style="2" bestFit="1" customWidth="1"/>
    <col min="9477" max="9477" width="17.5703125" style="2" bestFit="1" customWidth="1"/>
    <col min="9478" max="9478" width="23.28515625" style="2" bestFit="1" customWidth="1"/>
    <col min="9479" max="9479" width="15.28515625" style="2" bestFit="1" customWidth="1"/>
    <col min="9480" max="9480" width="20.85546875" style="2" bestFit="1" customWidth="1"/>
    <col min="9481" max="9481" width="18.140625" style="2" bestFit="1" customWidth="1"/>
    <col min="9482" max="9482" width="20.5703125" style="2" bestFit="1" customWidth="1"/>
    <col min="9483" max="9483" width="18.7109375" style="2" bestFit="1" customWidth="1"/>
    <col min="9484" max="9484" width="11.85546875" style="2" bestFit="1" customWidth="1"/>
    <col min="9485" max="9485" width="13.140625" style="2" bestFit="1" customWidth="1"/>
    <col min="9486" max="9486" width="11.28515625" style="2" bestFit="1" customWidth="1"/>
    <col min="9487" max="9725" width="8.7109375" style="2"/>
    <col min="9726" max="9727" width="17.28515625" style="2" bestFit="1" customWidth="1"/>
    <col min="9728" max="9728" width="16.7109375" style="2" customWidth="1"/>
    <col min="9729" max="9729" width="15.5703125" style="2" customWidth="1"/>
    <col min="9730" max="9730" width="12.28515625" style="2" bestFit="1" customWidth="1"/>
    <col min="9731" max="9731" width="13.7109375" style="2" bestFit="1" customWidth="1"/>
    <col min="9732" max="9732" width="13.140625" style="2" bestFit="1" customWidth="1"/>
    <col min="9733" max="9733" width="17.5703125" style="2" bestFit="1" customWidth="1"/>
    <col min="9734" max="9734" width="23.28515625" style="2" bestFit="1" customWidth="1"/>
    <col min="9735" max="9735" width="15.28515625" style="2" bestFit="1" customWidth="1"/>
    <col min="9736" max="9736" width="20.85546875" style="2" bestFit="1" customWidth="1"/>
    <col min="9737" max="9737" width="18.140625" style="2" bestFit="1" customWidth="1"/>
    <col min="9738" max="9738" width="20.5703125" style="2" bestFit="1" customWidth="1"/>
    <col min="9739" max="9739" width="18.7109375" style="2" bestFit="1" customWidth="1"/>
    <col min="9740" max="9740" width="11.85546875" style="2" bestFit="1" customWidth="1"/>
    <col min="9741" max="9741" width="13.140625" style="2" bestFit="1" customWidth="1"/>
    <col min="9742" max="9742" width="11.28515625" style="2" bestFit="1" customWidth="1"/>
    <col min="9743" max="9981" width="8.7109375" style="2"/>
    <col min="9982" max="9983" width="17.28515625" style="2" bestFit="1" customWidth="1"/>
    <col min="9984" max="9984" width="16.7109375" style="2" customWidth="1"/>
    <col min="9985" max="9985" width="15.5703125" style="2" customWidth="1"/>
    <col min="9986" max="9986" width="12.28515625" style="2" bestFit="1" customWidth="1"/>
    <col min="9987" max="9987" width="13.7109375" style="2" bestFit="1" customWidth="1"/>
    <col min="9988" max="9988" width="13.140625" style="2" bestFit="1" customWidth="1"/>
    <col min="9989" max="9989" width="17.5703125" style="2" bestFit="1" customWidth="1"/>
    <col min="9990" max="9990" width="23.28515625" style="2" bestFit="1" customWidth="1"/>
    <col min="9991" max="9991" width="15.28515625" style="2" bestFit="1" customWidth="1"/>
    <col min="9992" max="9992" width="20.85546875" style="2" bestFit="1" customWidth="1"/>
    <col min="9993" max="9993" width="18.140625" style="2" bestFit="1" customWidth="1"/>
    <col min="9994" max="9994" width="20.5703125" style="2" bestFit="1" customWidth="1"/>
    <col min="9995" max="9995" width="18.7109375" style="2" bestFit="1" customWidth="1"/>
    <col min="9996" max="9996" width="11.85546875" style="2" bestFit="1" customWidth="1"/>
    <col min="9997" max="9997" width="13.140625" style="2" bestFit="1" customWidth="1"/>
    <col min="9998" max="9998" width="11.28515625" style="2" bestFit="1" customWidth="1"/>
    <col min="9999" max="10237" width="8.7109375" style="2"/>
    <col min="10238" max="10239" width="17.28515625" style="2" bestFit="1" customWidth="1"/>
    <col min="10240" max="10240" width="16.7109375" style="2" customWidth="1"/>
    <col min="10241" max="10241" width="15.5703125" style="2" customWidth="1"/>
    <col min="10242" max="10242" width="12.28515625" style="2" bestFit="1" customWidth="1"/>
    <col min="10243" max="10243" width="13.7109375" style="2" bestFit="1" customWidth="1"/>
    <col min="10244" max="10244" width="13.140625" style="2" bestFit="1" customWidth="1"/>
    <col min="10245" max="10245" width="17.5703125" style="2" bestFit="1" customWidth="1"/>
    <col min="10246" max="10246" width="23.28515625" style="2" bestFit="1" customWidth="1"/>
    <col min="10247" max="10247" width="15.28515625" style="2" bestFit="1" customWidth="1"/>
    <col min="10248" max="10248" width="20.85546875" style="2" bestFit="1" customWidth="1"/>
    <col min="10249" max="10249" width="18.140625" style="2" bestFit="1" customWidth="1"/>
    <col min="10250" max="10250" width="20.5703125" style="2" bestFit="1" customWidth="1"/>
    <col min="10251" max="10251" width="18.7109375" style="2" bestFit="1" customWidth="1"/>
    <col min="10252" max="10252" width="11.85546875" style="2" bestFit="1" customWidth="1"/>
    <col min="10253" max="10253" width="13.140625" style="2" bestFit="1" customWidth="1"/>
    <col min="10254" max="10254" width="11.28515625" style="2" bestFit="1" customWidth="1"/>
    <col min="10255" max="10493" width="8.7109375" style="2"/>
    <col min="10494" max="10495" width="17.28515625" style="2" bestFit="1" customWidth="1"/>
    <col min="10496" max="10496" width="16.7109375" style="2" customWidth="1"/>
    <col min="10497" max="10497" width="15.5703125" style="2" customWidth="1"/>
    <col min="10498" max="10498" width="12.28515625" style="2" bestFit="1" customWidth="1"/>
    <col min="10499" max="10499" width="13.7109375" style="2" bestFit="1" customWidth="1"/>
    <col min="10500" max="10500" width="13.140625" style="2" bestFit="1" customWidth="1"/>
    <col min="10501" max="10501" width="17.5703125" style="2" bestFit="1" customWidth="1"/>
    <col min="10502" max="10502" width="23.28515625" style="2" bestFit="1" customWidth="1"/>
    <col min="10503" max="10503" width="15.28515625" style="2" bestFit="1" customWidth="1"/>
    <col min="10504" max="10504" width="20.85546875" style="2" bestFit="1" customWidth="1"/>
    <col min="10505" max="10505" width="18.140625" style="2" bestFit="1" customWidth="1"/>
    <col min="10506" max="10506" width="20.5703125" style="2" bestFit="1" customWidth="1"/>
    <col min="10507" max="10507" width="18.7109375" style="2" bestFit="1" customWidth="1"/>
    <col min="10508" max="10508" width="11.85546875" style="2" bestFit="1" customWidth="1"/>
    <col min="10509" max="10509" width="13.140625" style="2" bestFit="1" customWidth="1"/>
    <col min="10510" max="10510" width="11.28515625" style="2" bestFit="1" customWidth="1"/>
    <col min="10511" max="10749" width="8.7109375" style="2"/>
    <col min="10750" max="10751" width="17.28515625" style="2" bestFit="1" customWidth="1"/>
    <col min="10752" max="10752" width="16.7109375" style="2" customWidth="1"/>
    <col min="10753" max="10753" width="15.5703125" style="2" customWidth="1"/>
    <col min="10754" max="10754" width="12.28515625" style="2" bestFit="1" customWidth="1"/>
    <col min="10755" max="10755" width="13.7109375" style="2" bestFit="1" customWidth="1"/>
    <col min="10756" max="10756" width="13.140625" style="2" bestFit="1" customWidth="1"/>
    <col min="10757" max="10757" width="17.5703125" style="2" bestFit="1" customWidth="1"/>
    <col min="10758" max="10758" width="23.28515625" style="2" bestFit="1" customWidth="1"/>
    <col min="10759" max="10759" width="15.28515625" style="2" bestFit="1" customWidth="1"/>
    <col min="10760" max="10760" width="20.85546875" style="2" bestFit="1" customWidth="1"/>
    <col min="10761" max="10761" width="18.140625" style="2" bestFit="1" customWidth="1"/>
    <col min="10762" max="10762" width="20.5703125" style="2" bestFit="1" customWidth="1"/>
    <col min="10763" max="10763" width="18.7109375" style="2" bestFit="1" customWidth="1"/>
    <col min="10764" max="10764" width="11.85546875" style="2" bestFit="1" customWidth="1"/>
    <col min="10765" max="10765" width="13.140625" style="2" bestFit="1" customWidth="1"/>
    <col min="10766" max="10766" width="11.28515625" style="2" bestFit="1" customWidth="1"/>
    <col min="10767" max="11005" width="8.7109375" style="2"/>
    <col min="11006" max="11007" width="17.28515625" style="2" bestFit="1" customWidth="1"/>
    <col min="11008" max="11008" width="16.7109375" style="2" customWidth="1"/>
    <col min="11009" max="11009" width="15.5703125" style="2" customWidth="1"/>
    <col min="11010" max="11010" width="12.28515625" style="2" bestFit="1" customWidth="1"/>
    <col min="11011" max="11011" width="13.7109375" style="2" bestFit="1" customWidth="1"/>
    <col min="11012" max="11012" width="13.140625" style="2" bestFit="1" customWidth="1"/>
    <col min="11013" max="11013" width="17.5703125" style="2" bestFit="1" customWidth="1"/>
    <col min="11014" max="11014" width="23.28515625" style="2" bestFit="1" customWidth="1"/>
    <col min="11015" max="11015" width="15.28515625" style="2" bestFit="1" customWidth="1"/>
    <col min="11016" max="11016" width="20.85546875" style="2" bestFit="1" customWidth="1"/>
    <col min="11017" max="11017" width="18.140625" style="2" bestFit="1" customWidth="1"/>
    <col min="11018" max="11018" width="20.5703125" style="2" bestFit="1" customWidth="1"/>
    <col min="11019" max="11019" width="18.7109375" style="2" bestFit="1" customWidth="1"/>
    <col min="11020" max="11020" width="11.85546875" style="2" bestFit="1" customWidth="1"/>
    <col min="11021" max="11021" width="13.140625" style="2" bestFit="1" customWidth="1"/>
    <col min="11022" max="11022" width="11.28515625" style="2" bestFit="1" customWidth="1"/>
    <col min="11023" max="11261" width="8.7109375" style="2"/>
    <col min="11262" max="11263" width="17.28515625" style="2" bestFit="1" customWidth="1"/>
    <col min="11264" max="11264" width="16.7109375" style="2" customWidth="1"/>
    <col min="11265" max="11265" width="15.5703125" style="2" customWidth="1"/>
    <col min="11266" max="11266" width="12.28515625" style="2" bestFit="1" customWidth="1"/>
    <col min="11267" max="11267" width="13.7109375" style="2" bestFit="1" customWidth="1"/>
    <col min="11268" max="11268" width="13.140625" style="2" bestFit="1" customWidth="1"/>
    <col min="11269" max="11269" width="17.5703125" style="2" bestFit="1" customWidth="1"/>
    <col min="11270" max="11270" width="23.28515625" style="2" bestFit="1" customWidth="1"/>
    <col min="11271" max="11271" width="15.28515625" style="2" bestFit="1" customWidth="1"/>
    <col min="11272" max="11272" width="20.85546875" style="2" bestFit="1" customWidth="1"/>
    <col min="11273" max="11273" width="18.140625" style="2" bestFit="1" customWidth="1"/>
    <col min="11274" max="11274" width="20.5703125" style="2" bestFit="1" customWidth="1"/>
    <col min="11275" max="11275" width="18.7109375" style="2" bestFit="1" customWidth="1"/>
    <col min="11276" max="11276" width="11.85546875" style="2" bestFit="1" customWidth="1"/>
    <col min="11277" max="11277" width="13.140625" style="2" bestFit="1" customWidth="1"/>
    <col min="11278" max="11278" width="11.28515625" style="2" bestFit="1" customWidth="1"/>
    <col min="11279" max="11517" width="8.7109375" style="2"/>
    <col min="11518" max="11519" width="17.28515625" style="2" bestFit="1" customWidth="1"/>
    <col min="11520" max="11520" width="16.7109375" style="2" customWidth="1"/>
    <col min="11521" max="11521" width="15.5703125" style="2" customWidth="1"/>
    <col min="11522" max="11522" width="12.28515625" style="2" bestFit="1" customWidth="1"/>
    <col min="11523" max="11523" width="13.7109375" style="2" bestFit="1" customWidth="1"/>
    <col min="11524" max="11524" width="13.140625" style="2" bestFit="1" customWidth="1"/>
    <col min="11525" max="11525" width="17.5703125" style="2" bestFit="1" customWidth="1"/>
    <col min="11526" max="11526" width="23.28515625" style="2" bestFit="1" customWidth="1"/>
    <col min="11527" max="11527" width="15.28515625" style="2" bestFit="1" customWidth="1"/>
    <col min="11528" max="11528" width="20.85546875" style="2" bestFit="1" customWidth="1"/>
    <col min="11529" max="11529" width="18.140625" style="2" bestFit="1" customWidth="1"/>
    <col min="11530" max="11530" width="20.5703125" style="2" bestFit="1" customWidth="1"/>
    <col min="11531" max="11531" width="18.7109375" style="2" bestFit="1" customWidth="1"/>
    <col min="11532" max="11532" width="11.85546875" style="2" bestFit="1" customWidth="1"/>
    <col min="11533" max="11533" width="13.140625" style="2" bestFit="1" customWidth="1"/>
    <col min="11534" max="11534" width="11.28515625" style="2" bestFit="1" customWidth="1"/>
    <col min="11535" max="11773" width="8.7109375" style="2"/>
    <col min="11774" max="11775" width="17.28515625" style="2" bestFit="1" customWidth="1"/>
    <col min="11776" max="11776" width="16.7109375" style="2" customWidth="1"/>
    <col min="11777" max="11777" width="15.5703125" style="2" customWidth="1"/>
    <col min="11778" max="11778" width="12.28515625" style="2" bestFit="1" customWidth="1"/>
    <col min="11779" max="11779" width="13.7109375" style="2" bestFit="1" customWidth="1"/>
    <col min="11780" max="11780" width="13.140625" style="2" bestFit="1" customWidth="1"/>
    <col min="11781" max="11781" width="17.5703125" style="2" bestFit="1" customWidth="1"/>
    <col min="11782" max="11782" width="23.28515625" style="2" bestFit="1" customWidth="1"/>
    <col min="11783" max="11783" width="15.28515625" style="2" bestFit="1" customWidth="1"/>
    <col min="11784" max="11784" width="20.85546875" style="2" bestFit="1" customWidth="1"/>
    <col min="11785" max="11785" width="18.140625" style="2" bestFit="1" customWidth="1"/>
    <col min="11786" max="11786" width="20.5703125" style="2" bestFit="1" customWidth="1"/>
    <col min="11787" max="11787" width="18.7109375" style="2" bestFit="1" customWidth="1"/>
    <col min="11788" max="11788" width="11.85546875" style="2" bestFit="1" customWidth="1"/>
    <col min="11789" max="11789" width="13.140625" style="2" bestFit="1" customWidth="1"/>
    <col min="11790" max="11790" width="11.28515625" style="2" bestFit="1" customWidth="1"/>
    <col min="11791" max="12029" width="8.7109375" style="2"/>
    <col min="12030" max="12031" width="17.28515625" style="2" bestFit="1" customWidth="1"/>
    <col min="12032" max="12032" width="16.7109375" style="2" customWidth="1"/>
    <col min="12033" max="12033" width="15.5703125" style="2" customWidth="1"/>
    <col min="12034" max="12034" width="12.28515625" style="2" bestFit="1" customWidth="1"/>
    <col min="12035" max="12035" width="13.7109375" style="2" bestFit="1" customWidth="1"/>
    <col min="12036" max="12036" width="13.140625" style="2" bestFit="1" customWidth="1"/>
    <col min="12037" max="12037" width="17.5703125" style="2" bestFit="1" customWidth="1"/>
    <col min="12038" max="12038" width="23.28515625" style="2" bestFit="1" customWidth="1"/>
    <col min="12039" max="12039" width="15.28515625" style="2" bestFit="1" customWidth="1"/>
    <col min="12040" max="12040" width="20.85546875" style="2" bestFit="1" customWidth="1"/>
    <col min="12041" max="12041" width="18.140625" style="2" bestFit="1" customWidth="1"/>
    <col min="12042" max="12042" width="20.5703125" style="2" bestFit="1" customWidth="1"/>
    <col min="12043" max="12043" width="18.7109375" style="2" bestFit="1" customWidth="1"/>
    <col min="12044" max="12044" width="11.85546875" style="2" bestFit="1" customWidth="1"/>
    <col min="12045" max="12045" width="13.140625" style="2" bestFit="1" customWidth="1"/>
    <col min="12046" max="12046" width="11.28515625" style="2" bestFit="1" customWidth="1"/>
    <col min="12047" max="12285" width="8.7109375" style="2"/>
    <col min="12286" max="12287" width="17.28515625" style="2" bestFit="1" customWidth="1"/>
    <col min="12288" max="12288" width="16.7109375" style="2" customWidth="1"/>
    <col min="12289" max="12289" width="15.5703125" style="2" customWidth="1"/>
    <col min="12290" max="12290" width="12.28515625" style="2" bestFit="1" customWidth="1"/>
    <col min="12291" max="12291" width="13.7109375" style="2" bestFit="1" customWidth="1"/>
    <col min="12292" max="12292" width="13.140625" style="2" bestFit="1" customWidth="1"/>
    <col min="12293" max="12293" width="17.5703125" style="2" bestFit="1" customWidth="1"/>
    <col min="12294" max="12294" width="23.28515625" style="2" bestFit="1" customWidth="1"/>
    <col min="12295" max="12295" width="15.28515625" style="2" bestFit="1" customWidth="1"/>
    <col min="12296" max="12296" width="20.85546875" style="2" bestFit="1" customWidth="1"/>
    <col min="12297" max="12297" width="18.140625" style="2" bestFit="1" customWidth="1"/>
    <col min="12298" max="12298" width="20.5703125" style="2" bestFit="1" customWidth="1"/>
    <col min="12299" max="12299" width="18.7109375" style="2" bestFit="1" customWidth="1"/>
    <col min="12300" max="12300" width="11.85546875" style="2" bestFit="1" customWidth="1"/>
    <col min="12301" max="12301" width="13.140625" style="2" bestFit="1" customWidth="1"/>
    <col min="12302" max="12302" width="11.28515625" style="2" bestFit="1" customWidth="1"/>
    <col min="12303" max="12541" width="8.7109375" style="2"/>
    <col min="12542" max="12543" width="17.28515625" style="2" bestFit="1" customWidth="1"/>
    <col min="12544" max="12544" width="16.7109375" style="2" customWidth="1"/>
    <col min="12545" max="12545" width="15.5703125" style="2" customWidth="1"/>
    <col min="12546" max="12546" width="12.28515625" style="2" bestFit="1" customWidth="1"/>
    <col min="12547" max="12547" width="13.7109375" style="2" bestFit="1" customWidth="1"/>
    <col min="12548" max="12548" width="13.140625" style="2" bestFit="1" customWidth="1"/>
    <col min="12549" max="12549" width="17.5703125" style="2" bestFit="1" customWidth="1"/>
    <col min="12550" max="12550" width="23.28515625" style="2" bestFit="1" customWidth="1"/>
    <col min="12551" max="12551" width="15.28515625" style="2" bestFit="1" customWidth="1"/>
    <col min="12552" max="12552" width="20.85546875" style="2" bestFit="1" customWidth="1"/>
    <col min="12553" max="12553" width="18.140625" style="2" bestFit="1" customWidth="1"/>
    <col min="12554" max="12554" width="20.5703125" style="2" bestFit="1" customWidth="1"/>
    <col min="12555" max="12555" width="18.7109375" style="2" bestFit="1" customWidth="1"/>
    <col min="12556" max="12556" width="11.85546875" style="2" bestFit="1" customWidth="1"/>
    <col min="12557" max="12557" width="13.140625" style="2" bestFit="1" customWidth="1"/>
    <col min="12558" max="12558" width="11.28515625" style="2" bestFit="1" customWidth="1"/>
    <col min="12559" max="12797" width="8.7109375" style="2"/>
    <col min="12798" max="12799" width="17.28515625" style="2" bestFit="1" customWidth="1"/>
    <col min="12800" max="12800" width="16.7109375" style="2" customWidth="1"/>
    <col min="12801" max="12801" width="15.5703125" style="2" customWidth="1"/>
    <col min="12802" max="12802" width="12.28515625" style="2" bestFit="1" customWidth="1"/>
    <col min="12803" max="12803" width="13.7109375" style="2" bestFit="1" customWidth="1"/>
    <col min="12804" max="12804" width="13.140625" style="2" bestFit="1" customWidth="1"/>
    <col min="12805" max="12805" width="17.5703125" style="2" bestFit="1" customWidth="1"/>
    <col min="12806" max="12806" width="23.28515625" style="2" bestFit="1" customWidth="1"/>
    <col min="12807" max="12807" width="15.28515625" style="2" bestFit="1" customWidth="1"/>
    <col min="12808" max="12808" width="20.85546875" style="2" bestFit="1" customWidth="1"/>
    <col min="12809" max="12809" width="18.140625" style="2" bestFit="1" customWidth="1"/>
    <col min="12810" max="12810" width="20.5703125" style="2" bestFit="1" customWidth="1"/>
    <col min="12811" max="12811" width="18.7109375" style="2" bestFit="1" customWidth="1"/>
    <col min="12812" max="12812" width="11.85546875" style="2" bestFit="1" customWidth="1"/>
    <col min="12813" max="12813" width="13.140625" style="2" bestFit="1" customWidth="1"/>
    <col min="12814" max="12814" width="11.28515625" style="2" bestFit="1" customWidth="1"/>
    <col min="12815" max="13053" width="8.7109375" style="2"/>
    <col min="13054" max="13055" width="17.28515625" style="2" bestFit="1" customWidth="1"/>
    <col min="13056" max="13056" width="16.7109375" style="2" customWidth="1"/>
    <col min="13057" max="13057" width="15.5703125" style="2" customWidth="1"/>
    <col min="13058" max="13058" width="12.28515625" style="2" bestFit="1" customWidth="1"/>
    <col min="13059" max="13059" width="13.7109375" style="2" bestFit="1" customWidth="1"/>
    <col min="13060" max="13060" width="13.140625" style="2" bestFit="1" customWidth="1"/>
    <col min="13061" max="13061" width="17.5703125" style="2" bestFit="1" customWidth="1"/>
    <col min="13062" max="13062" width="23.28515625" style="2" bestFit="1" customWidth="1"/>
    <col min="13063" max="13063" width="15.28515625" style="2" bestFit="1" customWidth="1"/>
    <col min="13064" max="13064" width="20.85546875" style="2" bestFit="1" customWidth="1"/>
    <col min="13065" max="13065" width="18.140625" style="2" bestFit="1" customWidth="1"/>
    <col min="13066" max="13066" width="20.5703125" style="2" bestFit="1" customWidth="1"/>
    <col min="13067" max="13067" width="18.7109375" style="2" bestFit="1" customWidth="1"/>
    <col min="13068" max="13068" width="11.85546875" style="2" bestFit="1" customWidth="1"/>
    <col min="13069" max="13069" width="13.140625" style="2" bestFit="1" customWidth="1"/>
    <col min="13070" max="13070" width="11.28515625" style="2" bestFit="1" customWidth="1"/>
    <col min="13071" max="13309" width="8.7109375" style="2"/>
    <col min="13310" max="13311" width="17.28515625" style="2" bestFit="1" customWidth="1"/>
    <col min="13312" max="13312" width="16.7109375" style="2" customWidth="1"/>
    <col min="13313" max="13313" width="15.5703125" style="2" customWidth="1"/>
    <col min="13314" max="13314" width="12.28515625" style="2" bestFit="1" customWidth="1"/>
    <col min="13315" max="13315" width="13.7109375" style="2" bestFit="1" customWidth="1"/>
    <col min="13316" max="13316" width="13.140625" style="2" bestFit="1" customWidth="1"/>
    <col min="13317" max="13317" width="17.5703125" style="2" bestFit="1" customWidth="1"/>
    <col min="13318" max="13318" width="23.28515625" style="2" bestFit="1" customWidth="1"/>
    <col min="13319" max="13319" width="15.28515625" style="2" bestFit="1" customWidth="1"/>
    <col min="13320" max="13320" width="20.85546875" style="2" bestFit="1" customWidth="1"/>
    <col min="13321" max="13321" width="18.140625" style="2" bestFit="1" customWidth="1"/>
    <col min="13322" max="13322" width="20.5703125" style="2" bestFit="1" customWidth="1"/>
    <col min="13323" max="13323" width="18.7109375" style="2" bestFit="1" customWidth="1"/>
    <col min="13324" max="13324" width="11.85546875" style="2" bestFit="1" customWidth="1"/>
    <col min="13325" max="13325" width="13.140625" style="2" bestFit="1" customWidth="1"/>
    <col min="13326" max="13326" width="11.28515625" style="2" bestFit="1" customWidth="1"/>
    <col min="13327" max="13565" width="8.7109375" style="2"/>
    <col min="13566" max="13567" width="17.28515625" style="2" bestFit="1" customWidth="1"/>
    <col min="13568" max="13568" width="16.7109375" style="2" customWidth="1"/>
    <col min="13569" max="13569" width="15.5703125" style="2" customWidth="1"/>
    <col min="13570" max="13570" width="12.28515625" style="2" bestFit="1" customWidth="1"/>
    <col min="13571" max="13571" width="13.7109375" style="2" bestFit="1" customWidth="1"/>
    <col min="13572" max="13572" width="13.140625" style="2" bestFit="1" customWidth="1"/>
    <col min="13573" max="13573" width="17.5703125" style="2" bestFit="1" customWidth="1"/>
    <col min="13574" max="13574" width="23.28515625" style="2" bestFit="1" customWidth="1"/>
    <col min="13575" max="13575" width="15.28515625" style="2" bestFit="1" customWidth="1"/>
    <col min="13576" max="13576" width="20.85546875" style="2" bestFit="1" customWidth="1"/>
    <col min="13577" max="13577" width="18.140625" style="2" bestFit="1" customWidth="1"/>
    <col min="13578" max="13578" width="20.5703125" style="2" bestFit="1" customWidth="1"/>
    <col min="13579" max="13579" width="18.7109375" style="2" bestFit="1" customWidth="1"/>
    <col min="13580" max="13580" width="11.85546875" style="2" bestFit="1" customWidth="1"/>
    <col min="13581" max="13581" width="13.140625" style="2" bestFit="1" customWidth="1"/>
    <col min="13582" max="13582" width="11.28515625" style="2" bestFit="1" customWidth="1"/>
    <col min="13583" max="13821" width="8.7109375" style="2"/>
    <col min="13822" max="13823" width="17.28515625" style="2" bestFit="1" customWidth="1"/>
    <col min="13824" max="13824" width="16.7109375" style="2" customWidth="1"/>
    <col min="13825" max="13825" width="15.5703125" style="2" customWidth="1"/>
    <col min="13826" max="13826" width="12.28515625" style="2" bestFit="1" customWidth="1"/>
    <col min="13827" max="13827" width="13.7109375" style="2" bestFit="1" customWidth="1"/>
    <col min="13828" max="13828" width="13.140625" style="2" bestFit="1" customWidth="1"/>
    <col min="13829" max="13829" width="17.5703125" style="2" bestFit="1" customWidth="1"/>
    <col min="13830" max="13830" width="23.28515625" style="2" bestFit="1" customWidth="1"/>
    <col min="13831" max="13831" width="15.28515625" style="2" bestFit="1" customWidth="1"/>
    <col min="13832" max="13832" width="20.85546875" style="2" bestFit="1" customWidth="1"/>
    <col min="13833" max="13833" width="18.140625" style="2" bestFit="1" customWidth="1"/>
    <col min="13834" max="13834" width="20.5703125" style="2" bestFit="1" customWidth="1"/>
    <col min="13835" max="13835" width="18.7109375" style="2" bestFit="1" customWidth="1"/>
    <col min="13836" max="13836" width="11.85546875" style="2" bestFit="1" customWidth="1"/>
    <col min="13837" max="13837" width="13.140625" style="2" bestFit="1" customWidth="1"/>
    <col min="13838" max="13838" width="11.28515625" style="2" bestFit="1" customWidth="1"/>
    <col min="13839" max="14077" width="8.7109375" style="2"/>
    <col min="14078" max="14079" width="17.28515625" style="2" bestFit="1" customWidth="1"/>
    <col min="14080" max="14080" width="16.7109375" style="2" customWidth="1"/>
    <col min="14081" max="14081" width="15.5703125" style="2" customWidth="1"/>
    <col min="14082" max="14082" width="12.28515625" style="2" bestFit="1" customWidth="1"/>
    <col min="14083" max="14083" width="13.7109375" style="2" bestFit="1" customWidth="1"/>
    <col min="14084" max="14084" width="13.140625" style="2" bestFit="1" customWidth="1"/>
    <col min="14085" max="14085" width="17.5703125" style="2" bestFit="1" customWidth="1"/>
    <col min="14086" max="14086" width="23.28515625" style="2" bestFit="1" customWidth="1"/>
    <col min="14087" max="14087" width="15.28515625" style="2" bestFit="1" customWidth="1"/>
    <col min="14088" max="14088" width="20.85546875" style="2" bestFit="1" customWidth="1"/>
    <col min="14089" max="14089" width="18.140625" style="2" bestFit="1" customWidth="1"/>
    <col min="14090" max="14090" width="20.5703125" style="2" bestFit="1" customWidth="1"/>
    <col min="14091" max="14091" width="18.7109375" style="2" bestFit="1" customWidth="1"/>
    <col min="14092" max="14092" width="11.85546875" style="2" bestFit="1" customWidth="1"/>
    <col min="14093" max="14093" width="13.140625" style="2" bestFit="1" customWidth="1"/>
    <col min="14094" max="14094" width="11.28515625" style="2" bestFit="1" customWidth="1"/>
    <col min="14095" max="14333" width="8.7109375" style="2"/>
    <col min="14334" max="14335" width="17.28515625" style="2" bestFit="1" customWidth="1"/>
    <col min="14336" max="14336" width="16.7109375" style="2" customWidth="1"/>
    <col min="14337" max="14337" width="15.5703125" style="2" customWidth="1"/>
    <col min="14338" max="14338" width="12.28515625" style="2" bestFit="1" customWidth="1"/>
    <col min="14339" max="14339" width="13.7109375" style="2" bestFit="1" customWidth="1"/>
    <col min="14340" max="14340" width="13.140625" style="2" bestFit="1" customWidth="1"/>
    <col min="14341" max="14341" width="17.5703125" style="2" bestFit="1" customWidth="1"/>
    <col min="14342" max="14342" width="23.28515625" style="2" bestFit="1" customWidth="1"/>
    <col min="14343" max="14343" width="15.28515625" style="2" bestFit="1" customWidth="1"/>
    <col min="14344" max="14344" width="20.85546875" style="2" bestFit="1" customWidth="1"/>
    <col min="14345" max="14345" width="18.140625" style="2" bestFit="1" customWidth="1"/>
    <col min="14346" max="14346" width="20.5703125" style="2" bestFit="1" customWidth="1"/>
    <col min="14347" max="14347" width="18.7109375" style="2" bestFit="1" customWidth="1"/>
    <col min="14348" max="14348" width="11.85546875" style="2" bestFit="1" customWidth="1"/>
    <col min="14349" max="14349" width="13.140625" style="2" bestFit="1" customWidth="1"/>
    <col min="14350" max="14350" width="11.28515625" style="2" bestFit="1" customWidth="1"/>
    <col min="14351" max="14589" width="8.7109375" style="2"/>
    <col min="14590" max="14591" width="17.28515625" style="2" bestFit="1" customWidth="1"/>
    <col min="14592" max="14592" width="16.7109375" style="2" customWidth="1"/>
    <col min="14593" max="14593" width="15.5703125" style="2" customWidth="1"/>
    <col min="14594" max="14594" width="12.28515625" style="2" bestFit="1" customWidth="1"/>
    <col min="14595" max="14595" width="13.7109375" style="2" bestFit="1" customWidth="1"/>
    <col min="14596" max="14596" width="13.140625" style="2" bestFit="1" customWidth="1"/>
    <col min="14597" max="14597" width="17.5703125" style="2" bestFit="1" customWidth="1"/>
    <col min="14598" max="14598" width="23.28515625" style="2" bestFit="1" customWidth="1"/>
    <col min="14599" max="14599" width="15.28515625" style="2" bestFit="1" customWidth="1"/>
    <col min="14600" max="14600" width="20.85546875" style="2" bestFit="1" customWidth="1"/>
    <col min="14601" max="14601" width="18.140625" style="2" bestFit="1" customWidth="1"/>
    <col min="14602" max="14602" width="20.5703125" style="2" bestFit="1" customWidth="1"/>
    <col min="14603" max="14603" width="18.7109375" style="2" bestFit="1" customWidth="1"/>
    <col min="14604" max="14604" width="11.85546875" style="2" bestFit="1" customWidth="1"/>
    <col min="14605" max="14605" width="13.140625" style="2" bestFit="1" customWidth="1"/>
    <col min="14606" max="14606" width="11.28515625" style="2" bestFit="1" customWidth="1"/>
    <col min="14607" max="14845" width="8.7109375" style="2"/>
    <col min="14846" max="14847" width="17.28515625" style="2" bestFit="1" customWidth="1"/>
    <col min="14848" max="14848" width="16.7109375" style="2" customWidth="1"/>
    <col min="14849" max="14849" width="15.5703125" style="2" customWidth="1"/>
    <col min="14850" max="14850" width="12.28515625" style="2" bestFit="1" customWidth="1"/>
    <col min="14851" max="14851" width="13.7109375" style="2" bestFit="1" customWidth="1"/>
    <col min="14852" max="14852" width="13.140625" style="2" bestFit="1" customWidth="1"/>
    <col min="14853" max="14853" width="17.5703125" style="2" bestFit="1" customWidth="1"/>
    <col min="14854" max="14854" width="23.28515625" style="2" bestFit="1" customWidth="1"/>
    <col min="14855" max="14855" width="15.28515625" style="2" bestFit="1" customWidth="1"/>
    <col min="14856" max="14856" width="20.85546875" style="2" bestFit="1" customWidth="1"/>
    <col min="14857" max="14857" width="18.140625" style="2" bestFit="1" customWidth="1"/>
    <col min="14858" max="14858" width="20.5703125" style="2" bestFit="1" customWidth="1"/>
    <col min="14859" max="14859" width="18.7109375" style="2" bestFit="1" customWidth="1"/>
    <col min="14860" max="14860" width="11.85546875" style="2" bestFit="1" customWidth="1"/>
    <col min="14861" max="14861" width="13.140625" style="2" bestFit="1" customWidth="1"/>
    <col min="14862" max="14862" width="11.28515625" style="2" bestFit="1" customWidth="1"/>
    <col min="14863" max="15101" width="8.7109375" style="2"/>
    <col min="15102" max="15103" width="17.28515625" style="2" bestFit="1" customWidth="1"/>
    <col min="15104" max="15104" width="16.7109375" style="2" customWidth="1"/>
    <col min="15105" max="15105" width="15.5703125" style="2" customWidth="1"/>
    <col min="15106" max="15106" width="12.28515625" style="2" bestFit="1" customWidth="1"/>
    <col min="15107" max="15107" width="13.7109375" style="2" bestFit="1" customWidth="1"/>
    <col min="15108" max="15108" width="13.140625" style="2" bestFit="1" customWidth="1"/>
    <col min="15109" max="15109" width="17.5703125" style="2" bestFit="1" customWidth="1"/>
    <col min="15110" max="15110" width="23.28515625" style="2" bestFit="1" customWidth="1"/>
    <col min="15111" max="15111" width="15.28515625" style="2" bestFit="1" customWidth="1"/>
    <col min="15112" max="15112" width="20.85546875" style="2" bestFit="1" customWidth="1"/>
    <col min="15113" max="15113" width="18.140625" style="2" bestFit="1" customWidth="1"/>
    <col min="15114" max="15114" width="20.5703125" style="2" bestFit="1" customWidth="1"/>
    <col min="15115" max="15115" width="18.7109375" style="2" bestFit="1" customWidth="1"/>
    <col min="15116" max="15116" width="11.85546875" style="2" bestFit="1" customWidth="1"/>
    <col min="15117" max="15117" width="13.140625" style="2" bestFit="1" customWidth="1"/>
    <col min="15118" max="15118" width="11.28515625" style="2" bestFit="1" customWidth="1"/>
    <col min="15119" max="15357" width="8.7109375" style="2"/>
    <col min="15358" max="15359" width="17.28515625" style="2" bestFit="1" customWidth="1"/>
    <col min="15360" max="15360" width="16.7109375" style="2" customWidth="1"/>
    <col min="15361" max="15361" width="15.5703125" style="2" customWidth="1"/>
    <col min="15362" max="15362" width="12.28515625" style="2" bestFit="1" customWidth="1"/>
    <col min="15363" max="15363" width="13.7109375" style="2" bestFit="1" customWidth="1"/>
    <col min="15364" max="15364" width="13.140625" style="2" bestFit="1" customWidth="1"/>
    <col min="15365" max="15365" width="17.5703125" style="2" bestFit="1" customWidth="1"/>
    <col min="15366" max="15366" width="23.28515625" style="2" bestFit="1" customWidth="1"/>
    <col min="15367" max="15367" width="15.28515625" style="2" bestFit="1" customWidth="1"/>
    <col min="15368" max="15368" width="20.85546875" style="2" bestFit="1" customWidth="1"/>
    <col min="15369" max="15369" width="18.140625" style="2" bestFit="1" customWidth="1"/>
    <col min="15370" max="15370" width="20.5703125" style="2" bestFit="1" customWidth="1"/>
    <col min="15371" max="15371" width="18.7109375" style="2" bestFit="1" customWidth="1"/>
    <col min="15372" max="15372" width="11.85546875" style="2" bestFit="1" customWidth="1"/>
    <col min="15373" max="15373" width="13.140625" style="2" bestFit="1" customWidth="1"/>
    <col min="15374" max="15374" width="11.28515625" style="2" bestFit="1" customWidth="1"/>
    <col min="15375" max="15613" width="8.7109375" style="2"/>
    <col min="15614" max="15615" width="17.28515625" style="2" bestFit="1" customWidth="1"/>
    <col min="15616" max="15616" width="16.7109375" style="2" customWidth="1"/>
    <col min="15617" max="15617" width="15.5703125" style="2" customWidth="1"/>
    <col min="15618" max="15618" width="12.28515625" style="2" bestFit="1" customWidth="1"/>
    <col min="15619" max="15619" width="13.7109375" style="2" bestFit="1" customWidth="1"/>
    <col min="15620" max="15620" width="13.140625" style="2" bestFit="1" customWidth="1"/>
    <col min="15621" max="15621" width="17.5703125" style="2" bestFit="1" customWidth="1"/>
    <col min="15622" max="15622" width="23.28515625" style="2" bestFit="1" customWidth="1"/>
    <col min="15623" max="15623" width="15.28515625" style="2" bestFit="1" customWidth="1"/>
    <col min="15624" max="15624" width="20.85546875" style="2" bestFit="1" customWidth="1"/>
    <col min="15625" max="15625" width="18.140625" style="2" bestFit="1" customWidth="1"/>
    <col min="15626" max="15626" width="20.5703125" style="2" bestFit="1" customWidth="1"/>
    <col min="15627" max="15627" width="18.7109375" style="2" bestFit="1" customWidth="1"/>
    <col min="15628" max="15628" width="11.85546875" style="2" bestFit="1" customWidth="1"/>
    <col min="15629" max="15629" width="13.140625" style="2" bestFit="1" customWidth="1"/>
    <col min="15630" max="15630" width="11.28515625" style="2" bestFit="1" customWidth="1"/>
    <col min="15631" max="15869" width="8.7109375" style="2"/>
    <col min="15870" max="15871" width="17.28515625" style="2" bestFit="1" customWidth="1"/>
    <col min="15872" max="15872" width="16.7109375" style="2" customWidth="1"/>
    <col min="15873" max="15873" width="15.5703125" style="2" customWidth="1"/>
    <col min="15874" max="15874" width="12.28515625" style="2" bestFit="1" customWidth="1"/>
    <col min="15875" max="15875" width="13.7109375" style="2" bestFit="1" customWidth="1"/>
    <col min="15876" max="15876" width="13.140625" style="2" bestFit="1" customWidth="1"/>
    <col min="15877" max="15877" width="17.5703125" style="2" bestFit="1" customWidth="1"/>
    <col min="15878" max="15878" width="23.28515625" style="2" bestFit="1" customWidth="1"/>
    <col min="15879" max="15879" width="15.28515625" style="2" bestFit="1" customWidth="1"/>
    <col min="15880" max="15880" width="20.85546875" style="2" bestFit="1" customWidth="1"/>
    <col min="15881" max="15881" width="18.140625" style="2" bestFit="1" customWidth="1"/>
    <col min="15882" max="15882" width="20.5703125" style="2" bestFit="1" customWidth="1"/>
    <col min="15883" max="15883" width="18.7109375" style="2" bestFit="1" customWidth="1"/>
    <col min="15884" max="15884" width="11.85546875" style="2" bestFit="1" customWidth="1"/>
    <col min="15885" max="15885" width="13.140625" style="2" bestFit="1" customWidth="1"/>
    <col min="15886" max="15886" width="11.28515625" style="2" bestFit="1" customWidth="1"/>
    <col min="15887" max="16125" width="8.7109375" style="2"/>
    <col min="16126" max="16127" width="17.28515625" style="2" bestFit="1" customWidth="1"/>
    <col min="16128" max="16128" width="16.7109375" style="2" customWidth="1"/>
    <col min="16129" max="16129" width="15.5703125" style="2" customWidth="1"/>
    <col min="16130" max="16130" width="12.28515625" style="2" bestFit="1" customWidth="1"/>
    <col min="16131" max="16131" width="13.7109375" style="2" bestFit="1" customWidth="1"/>
    <col min="16132" max="16132" width="13.140625" style="2" bestFit="1" customWidth="1"/>
    <col min="16133" max="16133" width="17.5703125" style="2" bestFit="1" customWidth="1"/>
    <col min="16134" max="16134" width="23.28515625" style="2" bestFit="1" customWidth="1"/>
    <col min="16135" max="16135" width="15.28515625" style="2" bestFit="1" customWidth="1"/>
    <col min="16136" max="16136" width="20.85546875" style="2" bestFit="1" customWidth="1"/>
    <col min="16137" max="16137" width="18.140625" style="2" bestFit="1" customWidth="1"/>
    <col min="16138" max="16138" width="20.5703125" style="2" bestFit="1" customWidth="1"/>
    <col min="16139" max="16139" width="18.7109375" style="2" bestFit="1" customWidth="1"/>
    <col min="16140" max="16140" width="11.85546875" style="2" bestFit="1" customWidth="1"/>
    <col min="16141" max="16141" width="13.140625" style="2" bestFit="1" customWidth="1"/>
    <col min="16142" max="16142" width="11.28515625" style="2" bestFit="1" customWidth="1"/>
    <col min="16143" max="16384" width="8.7109375" style="2"/>
  </cols>
  <sheetData>
    <row r="1" spans="1:14">
      <c r="A1" s="1" t="s">
        <v>182</v>
      </c>
    </row>
    <row r="2" spans="1:14">
      <c r="A2" s="3" t="s">
        <v>183</v>
      </c>
      <c r="L2" s="4"/>
      <c r="M2" s="5"/>
      <c r="N2" s="4"/>
    </row>
    <row r="3" spans="1:14">
      <c r="A3" s="6" t="s">
        <v>184</v>
      </c>
      <c r="L3" s="4"/>
      <c r="M3" s="4"/>
      <c r="N3" s="4"/>
    </row>
    <row r="4" spans="1:14" ht="15" thickBot="1">
      <c r="A4" s="7"/>
      <c r="L4" s="4"/>
      <c r="M4" s="4"/>
      <c r="N4" s="4"/>
    </row>
    <row r="5" spans="1:14">
      <c r="B5" s="225" t="s">
        <v>185</v>
      </c>
      <c r="C5" s="226"/>
      <c r="D5" s="227" t="s">
        <v>186</v>
      </c>
      <c r="E5" s="227"/>
      <c r="F5" s="228" t="s">
        <v>187</v>
      </c>
      <c r="G5" s="229"/>
      <c r="H5" s="230" t="s">
        <v>188</v>
      </c>
      <c r="I5" s="230"/>
      <c r="J5" s="222" t="s">
        <v>189</v>
      </c>
      <c r="K5" s="223"/>
      <c r="L5" s="4"/>
      <c r="M5" s="4"/>
      <c r="N5" s="4"/>
    </row>
    <row r="6" spans="1:14" ht="15" thickBot="1">
      <c r="B6" s="8" t="s">
        <v>190</v>
      </c>
      <c r="C6" s="9" t="s">
        <v>191</v>
      </c>
      <c r="D6" s="10" t="s">
        <v>112</v>
      </c>
      <c r="E6" s="10" t="s">
        <v>191</v>
      </c>
      <c r="F6" s="8" t="s">
        <v>112</v>
      </c>
      <c r="G6" s="9" t="s">
        <v>191</v>
      </c>
      <c r="H6" s="10" t="s">
        <v>112</v>
      </c>
      <c r="I6" s="10" t="s">
        <v>191</v>
      </c>
      <c r="J6" s="8" t="s">
        <v>190</v>
      </c>
      <c r="K6" s="9" t="s">
        <v>191</v>
      </c>
      <c r="L6" s="4"/>
      <c r="M6" s="4"/>
      <c r="N6" s="4"/>
    </row>
    <row r="7" spans="1:14">
      <c r="L7" s="4"/>
      <c r="M7" s="4"/>
      <c r="N7" s="4"/>
    </row>
    <row r="8" spans="1:14">
      <c r="A8" s="6" t="s">
        <v>47</v>
      </c>
      <c r="B8" s="11">
        <v>224.85645933014354</v>
      </c>
      <c r="C8" s="12">
        <f>B8/$B$12</f>
        <v>6.5479458162534518E-2</v>
      </c>
      <c r="D8" s="13">
        <v>74981</v>
      </c>
      <c r="E8" s="12">
        <f>D8/$D$12</f>
        <v>0.11380311019236083</v>
      </c>
      <c r="F8" s="13">
        <v>253753</v>
      </c>
      <c r="G8" s="12">
        <f>F8/$F$12</f>
        <v>0.1706987074611237</v>
      </c>
      <c r="H8" s="13">
        <v>2451706</v>
      </c>
      <c r="I8" s="12">
        <f>H8/$H$12</f>
        <v>0.29867242460504118</v>
      </c>
      <c r="J8" s="13">
        <v>128.54414963027403</v>
      </c>
      <c r="K8" s="12">
        <f>J8/$J$12</f>
        <v>0.33301593168464777</v>
      </c>
      <c r="L8" s="5"/>
      <c r="M8" s="4"/>
      <c r="N8" s="4"/>
    </row>
    <row r="9" spans="1:14">
      <c r="A9" s="6" t="s">
        <v>48</v>
      </c>
      <c r="B9" s="11">
        <v>2426.1435406698565</v>
      </c>
      <c r="C9" s="12">
        <f t="shared" ref="C9:C11" si="0">B9/$B$12</f>
        <v>0.7065065639690904</v>
      </c>
      <c r="D9" s="13">
        <v>418364.1</v>
      </c>
      <c r="E9" s="12">
        <f t="shared" ref="E9:E11" si="1">D9/$D$12</f>
        <v>0.63497600422544198</v>
      </c>
      <c r="F9" s="13">
        <v>979683.5</v>
      </c>
      <c r="G9" s="12">
        <f t="shared" ref="G9:G11" si="2">F9/$F$12</f>
        <v>0.6590294781578534</v>
      </c>
      <c r="H9" s="13">
        <v>5065903.4000000004</v>
      </c>
      <c r="I9" s="12">
        <f t="shared" ref="I9:I11" si="3">H9/$H$12</f>
        <v>0.61713992268768025</v>
      </c>
      <c r="J9" s="13">
        <v>257.45585036972597</v>
      </c>
      <c r="K9" s="12">
        <f t="shared" ref="K9:K11" si="4">J9/$J$12</f>
        <v>0.66698406831535229</v>
      </c>
      <c r="L9" s="5"/>
      <c r="M9" s="4"/>
      <c r="N9" s="4"/>
    </row>
    <row r="10" spans="1:14">
      <c r="A10" s="6" t="s">
        <v>88</v>
      </c>
      <c r="B10" s="11">
        <v>344</v>
      </c>
      <c r="C10" s="12">
        <f t="shared" si="0"/>
        <v>0.10017472335468841</v>
      </c>
      <c r="D10" s="13">
        <v>108173.2</v>
      </c>
      <c r="E10" s="12">
        <f t="shared" si="1"/>
        <v>0.16418088048252605</v>
      </c>
      <c r="F10" s="13">
        <v>167872.8</v>
      </c>
      <c r="G10" s="12">
        <f t="shared" si="2"/>
        <v>0.11292741357887286</v>
      </c>
      <c r="H10" s="13">
        <v>423297.5</v>
      </c>
      <c r="I10" s="12">
        <f t="shared" si="3"/>
        <v>5.1567068259510893E-2</v>
      </c>
      <c r="J10" s="13">
        <v>0</v>
      </c>
      <c r="K10" s="12">
        <f t="shared" si="4"/>
        <v>0</v>
      </c>
      <c r="L10" s="5"/>
      <c r="M10" s="4"/>
      <c r="N10" s="4"/>
    </row>
    <row r="11" spans="1:14">
      <c r="A11" s="6" t="s">
        <v>89</v>
      </c>
      <c r="B11" s="11">
        <v>439</v>
      </c>
      <c r="C11" s="12">
        <f t="shared" si="0"/>
        <v>0.12783925451368666</v>
      </c>
      <c r="D11" s="13">
        <v>57347.7</v>
      </c>
      <c r="E11" s="12">
        <f t="shared" si="1"/>
        <v>8.7040005099671261E-2</v>
      </c>
      <c r="F11" s="13">
        <v>85245.6</v>
      </c>
      <c r="G11" s="12">
        <f t="shared" si="2"/>
        <v>5.7344400802149989E-2</v>
      </c>
      <c r="H11" s="13">
        <v>267771.90000000002</v>
      </c>
      <c r="I11" s="12">
        <f t="shared" si="3"/>
        <v>3.262058444776765E-2</v>
      </c>
      <c r="J11" s="13">
        <v>0</v>
      </c>
      <c r="K11" s="12">
        <f t="shared" si="4"/>
        <v>0</v>
      </c>
      <c r="L11" s="5"/>
      <c r="M11" s="4"/>
      <c r="N11" s="4"/>
    </row>
    <row r="12" spans="1:14">
      <c r="A12" s="3" t="s">
        <v>4</v>
      </c>
      <c r="B12" s="15">
        <f t="shared" ref="B12:K12" si="5">SUM(B8:B11)</f>
        <v>3434</v>
      </c>
      <c r="C12" s="16">
        <f t="shared" si="5"/>
        <v>1</v>
      </c>
      <c r="D12" s="15">
        <f t="shared" si="5"/>
        <v>658865.99999999988</v>
      </c>
      <c r="E12" s="16">
        <f t="shared" si="5"/>
        <v>1.0000000000000002</v>
      </c>
      <c r="F12" s="15">
        <f t="shared" si="5"/>
        <v>1486554.9000000001</v>
      </c>
      <c r="G12" s="16">
        <f t="shared" si="5"/>
        <v>0.99999999999999989</v>
      </c>
      <c r="H12" s="15">
        <f t="shared" si="5"/>
        <v>8208678.8000000007</v>
      </c>
      <c r="I12" s="16">
        <f t="shared" si="5"/>
        <v>0.99999999999999989</v>
      </c>
      <c r="J12" s="17">
        <f t="shared" si="5"/>
        <v>386</v>
      </c>
      <c r="K12" s="16">
        <f t="shared" si="5"/>
        <v>1</v>
      </c>
      <c r="L12" s="4"/>
      <c r="M12" s="4"/>
      <c r="N12" s="4"/>
    </row>
    <row r="13" spans="1:14">
      <c r="B13" s="18"/>
      <c r="D13" s="18"/>
      <c r="F13" s="18"/>
      <c r="G13" s="19"/>
      <c r="H13" s="18"/>
      <c r="J13" s="20"/>
      <c r="L13" s="4"/>
      <c r="M13" s="4"/>
      <c r="N13" s="4"/>
    </row>
    <row r="14" spans="1:14">
      <c r="L14" s="21"/>
      <c r="M14" s="4"/>
      <c r="N14" s="4"/>
    </row>
    <row r="15" spans="1:14">
      <c r="A15" s="22" t="s">
        <v>90</v>
      </c>
      <c r="B15" s="6"/>
      <c r="C15" s="23">
        <v>0.33333333333333298</v>
      </c>
      <c r="D15" s="24"/>
      <c r="E15" s="25">
        <v>0.33333333333333298</v>
      </c>
      <c r="F15" s="19"/>
      <c r="G15" s="19"/>
      <c r="H15" s="19"/>
      <c r="I15" s="25">
        <v>0.33333333333333298</v>
      </c>
      <c r="J15" s="19"/>
      <c r="K15" s="19"/>
      <c r="L15" s="26"/>
      <c r="M15" s="4"/>
      <c r="N15" s="4"/>
    </row>
    <row r="16" spans="1:14">
      <c r="A16" s="22" t="s">
        <v>91</v>
      </c>
      <c r="B16" s="6"/>
      <c r="C16" s="24"/>
      <c r="D16" s="24"/>
      <c r="E16" s="25">
        <v>0.33333333333333298</v>
      </c>
      <c r="F16" s="19"/>
      <c r="G16" s="25">
        <v>0.33333333333333298</v>
      </c>
      <c r="H16" s="19"/>
      <c r="I16" s="25">
        <v>0.33333333333333298</v>
      </c>
      <c r="J16" s="19"/>
      <c r="K16" s="19"/>
      <c r="L16" s="4"/>
      <c r="M16" s="4"/>
      <c r="N16" s="4"/>
    </row>
    <row r="17" spans="1:15">
      <c r="A17" s="22" t="s">
        <v>92</v>
      </c>
      <c r="B17" s="6"/>
      <c r="C17" s="24"/>
      <c r="D17" s="24"/>
      <c r="E17" s="25">
        <v>0.33333333333333298</v>
      </c>
      <c r="F17" s="19"/>
      <c r="G17" s="25">
        <v>0.33333333333333298</v>
      </c>
      <c r="H17" s="19"/>
      <c r="I17" s="25">
        <v>0.33333333333333298</v>
      </c>
      <c r="J17" s="19"/>
      <c r="K17" s="19"/>
    </row>
    <row r="18" spans="1:15">
      <c r="A18" s="22" t="s">
        <v>93</v>
      </c>
      <c r="B18" s="6"/>
      <c r="C18" s="24"/>
      <c r="D18" s="24"/>
      <c r="E18" s="25">
        <v>0.33333333333333298</v>
      </c>
      <c r="F18" s="19"/>
      <c r="G18" s="25">
        <v>0.33333333333333298</v>
      </c>
      <c r="H18" s="19"/>
      <c r="I18" s="25">
        <v>0.33333333333333298</v>
      </c>
      <c r="J18" s="19"/>
      <c r="K18" s="19"/>
    </row>
    <row r="19" spans="1:15">
      <c r="A19" s="22" t="s">
        <v>94</v>
      </c>
      <c r="B19" s="6"/>
      <c r="C19" s="24"/>
      <c r="D19" s="24"/>
      <c r="E19" s="25">
        <v>0.33333333333333298</v>
      </c>
      <c r="F19" s="19"/>
      <c r="G19" s="25">
        <v>0.33333333333333298</v>
      </c>
      <c r="H19" s="19"/>
      <c r="I19" s="25">
        <v>0.33333333333333298</v>
      </c>
      <c r="J19" s="19"/>
      <c r="K19" s="19"/>
    </row>
    <row r="20" spans="1:15">
      <c r="A20" s="27" t="s">
        <v>193</v>
      </c>
      <c r="B20" s="6"/>
      <c r="C20" s="24"/>
      <c r="D20" s="24"/>
      <c r="E20" s="25">
        <v>0.33333333333333298</v>
      </c>
      <c r="F20" s="19"/>
      <c r="G20" s="25">
        <v>0.33333333333333298</v>
      </c>
      <c r="H20" s="19"/>
      <c r="I20" s="25">
        <v>0.33333333333333298</v>
      </c>
      <c r="J20" s="19"/>
      <c r="K20" s="19"/>
    </row>
    <row r="21" spans="1:15">
      <c r="A21" s="28" t="s">
        <v>194</v>
      </c>
      <c r="B21" s="6"/>
      <c r="C21" s="24"/>
      <c r="D21" s="24"/>
      <c r="E21" s="25">
        <v>0.33333333333333298</v>
      </c>
      <c r="F21" s="19"/>
      <c r="G21" s="25">
        <v>0.33333333333333298</v>
      </c>
      <c r="H21" s="19"/>
      <c r="I21" s="25">
        <v>0.33333333333333298</v>
      </c>
      <c r="J21" s="19"/>
      <c r="K21" s="19"/>
    </row>
    <row r="22" spans="1:15">
      <c r="A22" s="28" t="s">
        <v>195</v>
      </c>
      <c r="B22" s="6"/>
      <c r="C22" s="24"/>
      <c r="D22" s="24"/>
      <c r="E22" s="25">
        <v>0.33333333333333298</v>
      </c>
      <c r="F22" s="19"/>
      <c r="G22" s="25">
        <v>0.33333333333333298</v>
      </c>
      <c r="H22" s="19"/>
      <c r="I22" s="25">
        <v>0.33333333333333298</v>
      </c>
      <c r="J22" s="19"/>
      <c r="K22" s="19"/>
    </row>
    <row r="23" spans="1:15">
      <c r="A23" s="28" t="s">
        <v>196</v>
      </c>
      <c r="B23" s="6"/>
      <c r="C23" s="29">
        <v>0.5</v>
      </c>
      <c r="D23" s="29"/>
      <c r="E23" s="30"/>
      <c r="F23" s="30"/>
      <c r="G23" s="30"/>
      <c r="H23" s="30"/>
      <c r="I23" s="30"/>
      <c r="J23" s="30"/>
      <c r="K23" s="30">
        <v>0.5</v>
      </c>
    </row>
    <row r="24" spans="1:15" ht="28.9">
      <c r="A24" s="27" t="s">
        <v>197</v>
      </c>
      <c r="B24" s="6"/>
      <c r="C24" s="29"/>
      <c r="D24" s="24"/>
      <c r="E24" s="25">
        <v>0.33333333333333298</v>
      </c>
      <c r="F24" s="19"/>
      <c r="G24" s="25">
        <v>0.33333333333333298</v>
      </c>
      <c r="H24" s="19"/>
      <c r="I24" s="25">
        <v>0.33333333333333298</v>
      </c>
      <c r="J24" s="19"/>
      <c r="K24" s="30"/>
    </row>
    <row r="25" spans="1:15" ht="28.9">
      <c r="A25" s="28" t="s">
        <v>198</v>
      </c>
      <c r="B25" s="6"/>
      <c r="C25" s="24"/>
      <c r="D25" s="24"/>
      <c r="E25" s="31">
        <v>0.33333333333333298</v>
      </c>
      <c r="F25" s="19"/>
      <c r="G25" s="31">
        <v>0.33333333333333298</v>
      </c>
      <c r="H25" s="19"/>
      <c r="I25" s="31">
        <v>0.33333333333333298</v>
      </c>
      <c r="J25" s="19"/>
      <c r="K25" s="19"/>
    </row>
    <row r="26" spans="1:15" ht="18.600000000000001" thickBot="1">
      <c r="A26" s="32"/>
      <c r="B26" s="32"/>
      <c r="C26" s="32"/>
      <c r="D26" s="32"/>
      <c r="F26" s="33"/>
      <c r="G26" s="33"/>
      <c r="H26" s="33"/>
      <c r="I26" s="33"/>
      <c r="K26" s="34"/>
    </row>
    <row r="27" spans="1:15" ht="15" thickBot="1">
      <c r="A27" s="35" t="s">
        <v>199</v>
      </c>
      <c r="B27" s="36" t="s">
        <v>47</v>
      </c>
      <c r="C27" s="36" t="s">
        <v>48</v>
      </c>
      <c r="D27" s="36" t="s">
        <v>88</v>
      </c>
      <c r="E27" s="36" t="s">
        <v>89</v>
      </c>
      <c r="F27" s="37" t="s">
        <v>4</v>
      </c>
      <c r="G27" s="26"/>
      <c r="H27" s="38"/>
      <c r="I27" s="39"/>
      <c r="J27" s="39"/>
      <c r="K27" s="39"/>
    </row>
    <row r="28" spans="1:15">
      <c r="A28" s="40" t="s">
        <v>90</v>
      </c>
      <c r="B28" s="41">
        <f>$C$15*C8+$E$15*E8+$I$15*I8</f>
        <v>0.15931833098664533</v>
      </c>
      <c r="C28" s="41">
        <f>$C9*$C$15+$E9*$E$15+$I9*$I$15</f>
        <v>0.65287416362740358</v>
      </c>
      <c r="D28" s="41">
        <f>$C10*$C$15+$E10*$E$15+$I10*$I$15</f>
        <v>0.105307557365575</v>
      </c>
      <c r="E28" s="41">
        <f>$C11*$C$15+$E11*$E$15+$I11*$I$15</f>
        <v>8.2499948020375108E-2</v>
      </c>
      <c r="F28" s="42">
        <f>SUM(B28:E28)</f>
        <v>0.99999999999999889</v>
      </c>
      <c r="G28" s="26"/>
      <c r="H28" s="38"/>
      <c r="I28" s="43"/>
      <c r="J28" s="43"/>
      <c r="K28" s="44"/>
      <c r="L28" s="38"/>
      <c r="M28" s="43"/>
      <c r="N28" s="43"/>
      <c r="O28" s="45"/>
    </row>
    <row r="29" spans="1:15">
      <c r="A29" s="46" t="s">
        <v>91</v>
      </c>
      <c r="B29" s="47">
        <f>E8*$E$16+G8*$G$16+I8*$I$16</f>
        <v>0.19439141408617505</v>
      </c>
      <c r="C29" s="47">
        <f>$E9*$E$16+$G9*$G$16+$I9*$I$16</f>
        <v>0.63704846835699125</v>
      </c>
      <c r="D29" s="47">
        <f>$E10*$E$16+$G10*$G$16+$I10*$I$16</f>
        <v>0.10955845410696981</v>
      </c>
      <c r="E29" s="47">
        <f>$E11*$E$16+$G11*$G$16+$I11*$I$16</f>
        <v>5.9001663449862907E-2</v>
      </c>
      <c r="F29" s="48">
        <f t="shared" ref="F29:F38" si="6">SUM(B29:E29)</f>
        <v>0.99999999999999911</v>
      </c>
      <c r="G29" s="26"/>
      <c r="H29" s="38"/>
      <c r="I29" s="43"/>
      <c r="J29" s="43"/>
      <c r="K29" s="44"/>
      <c r="L29" s="49"/>
      <c r="M29" s="43"/>
      <c r="N29" s="43"/>
      <c r="O29" s="45"/>
    </row>
    <row r="30" spans="1:15">
      <c r="A30" s="46" t="s">
        <v>92</v>
      </c>
      <c r="B30" s="47">
        <f>E8*$E$17+G8*$G$17+I8*$I$17</f>
        <v>0.19439141408617505</v>
      </c>
      <c r="C30" s="47">
        <f>$E9*$E$17+$G9*$G$17+$I9*$I$17</f>
        <v>0.63704846835699125</v>
      </c>
      <c r="D30" s="47">
        <f>$E10*$E$17+$G10*$G$17+$I10*$I$17</f>
        <v>0.10955845410696981</v>
      </c>
      <c r="E30" s="47">
        <f>$E11*$E$17+$G11*$G$17+$I11*$I$17</f>
        <v>5.9001663449862907E-2</v>
      </c>
      <c r="F30" s="48">
        <f t="shared" si="6"/>
        <v>0.99999999999999911</v>
      </c>
      <c r="G30" s="26"/>
      <c r="H30" s="38"/>
      <c r="I30" s="43"/>
      <c r="J30" s="43"/>
      <c r="K30" s="44"/>
      <c r="L30" s="49"/>
      <c r="M30" s="43"/>
      <c r="N30" s="43"/>
      <c r="O30" s="45"/>
    </row>
    <row r="31" spans="1:15">
      <c r="A31" s="46" t="s">
        <v>93</v>
      </c>
      <c r="B31" s="47">
        <f>E8*$E$18+G8*$G$18+I8*$I$18</f>
        <v>0.19439141408617505</v>
      </c>
      <c r="C31" s="47">
        <f>$E9*$E$18+$G9*$G$18+$I9*$I$18</f>
        <v>0.63704846835699125</v>
      </c>
      <c r="D31" s="47">
        <f>$E10*$E$18+$G10*$G$18+$I10*$I$18</f>
        <v>0.10955845410696981</v>
      </c>
      <c r="E31" s="47">
        <f>$E11*$E$18+$G11*$G$18+$I11*$I$18</f>
        <v>5.9001663449862907E-2</v>
      </c>
      <c r="F31" s="48">
        <f t="shared" si="6"/>
        <v>0.99999999999999911</v>
      </c>
      <c r="G31" s="26"/>
      <c r="H31" s="38"/>
      <c r="I31" s="43"/>
      <c r="J31" s="43"/>
      <c r="K31" s="44"/>
      <c r="L31" s="49"/>
      <c r="M31" s="43"/>
      <c r="N31" s="43"/>
      <c r="O31" s="45"/>
    </row>
    <row r="32" spans="1:15">
      <c r="A32" s="46" t="s">
        <v>94</v>
      </c>
      <c r="B32" s="47">
        <f>E8*$E$19+G8*$G$19+I8*$I$19</f>
        <v>0.19439141408617505</v>
      </c>
      <c r="C32" s="47">
        <f>$E9*$E$19+$G9*$G$19+$I9*$I$19</f>
        <v>0.63704846835699125</v>
      </c>
      <c r="D32" s="47">
        <f>$E10*$E$19+$G10*$G$19+$I10*$I$19</f>
        <v>0.10955845410696981</v>
      </c>
      <c r="E32" s="47">
        <f>$E11*$E$19+$G11*$G$19+$I11*$I$19</f>
        <v>5.9001663449862907E-2</v>
      </c>
      <c r="F32" s="48">
        <f t="shared" si="6"/>
        <v>0.99999999999999911</v>
      </c>
      <c r="G32" s="26"/>
      <c r="H32" s="38"/>
      <c r="I32" s="43"/>
      <c r="J32" s="43"/>
      <c r="K32" s="44"/>
      <c r="L32" s="50"/>
      <c r="M32" s="43"/>
      <c r="N32" s="43"/>
      <c r="O32" s="45"/>
    </row>
    <row r="33" spans="1:15">
      <c r="A33" s="51" t="s">
        <v>193</v>
      </c>
      <c r="B33" s="47">
        <f>$E$20*E8+$G$20*G8+$I$20*I8</f>
        <v>0.19439141408617505</v>
      </c>
      <c r="C33" s="47">
        <f>$E9*$E$20+$G9*$G$20+$I9*$I$20</f>
        <v>0.63704846835699125</v>
      </c>
      <c r="D33" s="47">
        <f>$E10*$E$20+$G10*$G$20+$I10*$I$20</f>
        <v>0.10955845410696981</v>
      </c>
      <c r="E33" s="47">
        <f>$E11*$E$20+$G11*$G$20+$I11*$I$20</f>
        <v>5.9001663449862907E-2</v>
      </c>
      <c r="F33" s="48">
        <f t="shared" si="6"/>
        <v>0.99999999999999911</v>
      </c>
      <c r="G33" s="26"/>
      <c r="H33" s="38"/>
      <c r="I33" s="43"/>
      <c r="J33" s="43"/>
      <c r="K33" s="44"/>
      <c r="L33" s="52"/>
      <c r="M33" s="43"/>
      <c r="N33" s="43"/>
      <c r="O33" s="45"/>
    </row>
    <row r="34" spans="1:15">
      <c r="A34" s="53" t="s">
        <v>194</v>
      </c>
      <c r="B34" s="47">
        <f>$E$21*E8+$G$21*G8+$I$21*I8</f>
        <v>0.19439141408617505</v>
      </c>
      <c r="C34" s="47">
        <f>$E9*$E$21+$G$21*$G9+$I$21*$I9</f>
        <v>0.63704846835699125</v>
      </c>
      <c r="D34" s="47">
        <f>$E10*$E$21+$G$21*$G10+$I$21*$I10</f>
        <v>0.10955845410696981</v>
      </c>
      <c r="E34" s="47">
        <f>$E11*$E$21+$G$21*$G11+$I$21*$I11</f>
        <v>5.9001663449862907E-2</v>
      </c>
      <c r="F34" s="48">
        <f t="shared" si="6"/>
        <v>0.99999999999999911</v>
      </c>
      <c r="G34" s="26"/>
      <c r="H34" s="38"/>
      <c r="I34" s="43"/>
      <c r="J34" s="43"/>
      <c r="K34" s="44"/>
      <c r="L34" s="52"/>
      <c r="M34" s="43"/>
      <c r="N34" s="43"/>
      <c r="O34" s="45"/>
    </row>
    <row r="35" spans="1:15">
      <c r="A35" s="53" t="s">
        <v>195</v>
      </c>
      <c r="B35" s="47">
        <f>E8*$E$22+G8*$G$22+I8*$I$22</f>
        <v>0.19439141408617505</v>
      </c>
      <c r="C35" s="47">
        <f>$E9*$E$22+$G9*$G$22+$I9*$I$22</f>
        <v>0.63704846835699125</v>
      </c>
      <c r="D35" s="47">
        <f>$E10*$E$22+$G10*$G$22+$I10*$I$22</f>
        <v>0.10955845410696981</v>
      </c>
      <c r="E35" s="47">
        <f>$E11*$E$22+$G11*$G$22+$I11*$I$22</f>
        <v>5.9001663449862907E-2</v>
      </c>
      <c r="F35" s="48">
        <f t="shared" si="6"/>
        <v>0.99999999999999911</v>
      </c>
      <c r="G35" s="26"/>
      <c r="H35" s="38"/>
      <c r="I35" s="43"/>
      <c r="J35" s="43"/>
      <c r="K35" s="44"/>
      <c r="L35" s="52"/>
      <c r="M35" s="43"/>
      <c r="N35" s="43"/>
      <c r="O35" s="45"/>
    </row>
    <row r="36" spans="1:15">
      <c r="A36" s="53" t="s">
        <v>196</v>
      </c>
      <c r="B36" s="47">
        <f>C8*$C$23+K8*$K$23</f>
        <v>0.19924769492359115</v>
      </c>
      <c r="C36" s="47">
        <f>$C9*$C$23+$K9*$K$23</f>
        <v>0.68674531614222134</v>
      </c>
      <c r="D36" s="47">
        <f>$C10*$C$23+$K10*$K$23</f>
        <v>5.0087361677344205E-2</v>
      </c>
      <c r="E36" s="47">
        <f>$C11*$C$23+$K11*$K$23</f>
        <v>6.3919627256843331E-2</v>
      </c>
      <c r="F36" s="48">
        <f t="shared" si="6"/>
        <v>1</v>
      </c>
      <c r="G36" s="26"/>
      <c r="H36" s="38"/>
      <c r="I36" s="43"/>
      <c r="J36" s="43"/>
      <c r="K36" s="44"/>
      <c r="M36" s="43"/>
      <c r="N36" s="43"/>
      <c r="O36" s="45"/>
    </row>
    <row r="37" spans="1:15" ht="28.9">
      <c r="A37" s="51" t="s">
        <v>197</v>
      </c>
      <c r="B37" s="47">
        <f>E8*$E$24+G8*$G$24+I8*$I$24</f>
        <v>0.19439141408617505</v>
      </c>
      <c r="C37" s="47">
        <f>$E9*$E$24+$G9*$G$24+$I9*$I$24</f>
        <v>0.63704846835699125</v>
      </c>
      <c r="D37" s="47">
        <f>$E10*$E$24+$G10*$G$24+$I10*$I$24</f>
        <v>0.10955845410696981</v>
      </c>
      <c r="E37" s="47">
        <f>$E11*$E$24+$G11*$G$24+$I11*$I$24</f>
        <v>5.9001663449862907E-2</v>
      </c>
      <c r="F37" s="48">
        <f t="shared" si="6"/>
        <v>0.99999999999999911</v>
      </c>
      <c r="G37" s="26"/>
      <c r="H37" s="38"/>
      <c r="I37" s="43"/>
      <c r="J37" s="43"/>
      <c r="K37" s="44"/>
      <c r="M37" s="43"/>
      <c r="N37" s="43"/>
      <c r="O37" s="45"/>
    </row>
    <row r="38" spans="1:15" ht="29.45" thickBot="1">
      <c r="A38" s="54" t="s">
        <v>200</v>
      </c>
      <c r="B38" s="55">
        <f>E8*$E$25+G8*$G$25+I8*$I$25</f>
        <v>0.19439141408617505</v>
      </c>
      <c r="C38" s="55">
        <f>$E9*$E$25+$G9*$G$25+$I9*$I$25</f>
        <v>0.63704846835699125</v>
      </c>
      <c r="D38" s="55">
        <f>$E10*$E$25+$G10*$G$25+$I10*$I$25</f>
        <v>0.10955845410696981</v>
      </c>
      <c r="E38" s="55">
        <f>$E11*$E$25+$G11*$G$25+$I11*$I$25</f>
        <v>5.9001663449862907E-2</v>
      </c>
      <c r="F38" s="56">
        <f t="shared" si="6"/>
        <v>0.99999999999999911</v>
      </c>
      <c r="G38" s="26"/>
      <c r="H38" s="38"/>
      <c r="I38" s="43"/>
      <c r="J38" s="43"/>
      <c r="K38" s="44"/>
      <c r="M38" s="43"/>
      <c r="N38" s="43"/>
      <c r="O38" s="45"/>
    </row>
    <row r="39" spans="1:15">
      <c r="K39" s="57"/>
    </row>
    <row r="40" spans="1:15" ht="32.25" customHeight="1">
      <c r="B40" s="224"/>
      <c r="C40" s="224"/>
      <c r="K40" s="58"/>
    </row>
    <row r="44" spans="1:15">
      <c r="A44" s="3"/>
    </row>
    <row r="104" ht="36.75" customHeight="1"/>
  </sheetData>
  <mergeCells count="6">
    <mergeCell ref="J5:K5"/>
    <mergeCell ref="B40:C40"/>
    <mergeCell ref="B5:C5"/>
    <mergeCell ref="D5:E5"/>
    <mergeCell ref="F5:G5"/>
    <mergeCell ref="H5:I5"/>
  </mergeCells>
  <printOptions horizontalCentered="1"/>
  <pageMargins left="0" right="0" top="0" bottom="0" header="0" footer="0"/>
  <pageSetup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AB23-45F3-42C3-81E0-78A833AF1646}">
  <dimension ref="A1:I71"/>
  <sheetViews>
    <sheetView topLeftCell="A46" workbookViewId="0">
      <selection activeCell="B49" sqref="B49:B66"/>
    </sheetView>
  </sheetViews>
  <sheetFormatPr defaultRowHeight="14.45"/>
  <cols>
    <col min="1" max="1" width="35.5703125" style="2" bestFit="1" customWidth="1"/>
    <col min="2" max="2" width="14.7109375" style="2" customWidth="1"/>
    <col min="3" max="3" width="10.7109375" style="59" customWidth="1"/>
    <col min="4" max="4" width="14.7109375" style="2" customWidth="1"/>
    <col min="5" max="5" width="10.7109375" style="59" customWidth="1"/>
    <col min="6" max="6" width="14.7109375" style="2" customWidth="1"/>
    <col min="7" max="7" width="10.7109375" style="59" customWidth="1"/>
    <col min="8" max="8" width="14.7109375" style="2" customWidth="1"/>
    <col min="9" max="9" width="10.7109375" style="59" customWidth="1"/>
    <col min="10" max="214" width="8.7109375" style="2"/>
    <col min="215" max="216" width="17.28515625" style="2" bestFit="1" customWidth="1"/>
    <col min="217" max="217" width="16.7109375" style="2" customWidth="1"/>
    <col min="218" max="218" width="15.5703125" style="2" customWidth="1"/>
    <col min="219" max="219" width="12.28515625" style="2" bestFit="1" customWidth="1"/>
    <col min="220" max="220" width="13.7109375" style="2" bestFit="1" customWidth="1"/>
    <col min="221" max="221" width="13.140625" style="2" bestFit="1" customWidth="1"/>
    <col min="222" max="222" width="17.5703125" style="2" bestFit="1" customWidth="1"/>
    <col min="223" max="223" width="23.28515625" style="2" bestFit="1" customWidth="1"/>
    <col min="224" max="224" width="15.28515625" style="2" bestFit="1" customWidth="1"/>
    <col min="225" max="225" width="20.85546875" style="2" bestFit="1" customWidth="1"/>
    <col min="226" max="226" width="18.140625" style="2" bestFit="1" customWidth="1"/>
    <col min="227" max="227" width="20.5703125" style="2" bestFit="1" customWidth="1"/>
    <col min="228" max="228" width="18.7109375" style="2" bestFit="1" customWidth="1"/>
    <col min="229" max="229" width="11.85546875" style="2" bestFit="1" customWidth="1"/>
    <col min="230" max="230" width="13.140625" style="2" bestFit="1" customWidth="1"/>
    <col min="231" max="231" width="11.28515625" style="2" bestFit="1" customWidth="1"/>
    <col min="232" max="470" width="8.7109375" style="2"/>
    <col min="471" max="472" width="17.28515625" style="2" bestFit="1" customWidth="1"/>
    <col min="473" max="473" width="16.7109375" style="2" customWidth="1"/>
    <col min="474" max="474" width="15.5703125" style="2" customWidth="1"/>
    <col min="475" max="475" width="12.28515625" style="2" bestFit="1" customWidth="1"/>
    <col min="476" max="476" width="13.7109375" style="2" bestFit="1" customWidth="1"/>
    <col min="477" max="477" width="13.140625" style="2" bestFit="1" customWidth="1"/>
    <col min="478" max="478" width="17.5703125" style="2" bestFit="1" customWidth="1"/>
    <col min="479" max="479" width="23.28515625" style="2" bestFit="1" customWidth="1"/>
    <col min="480" max="480" width="15.28515625" style="2" bestFit="1" customWidth="1"/>
    <col min="481" max="481" width="20.85546875" style="2" bestFit="1" customWidth="1"/>
    <col min="482" max="482" width="18.140625" style="2" bestFit="1" customWidth="1"/>
    <col min="483" max="483" width="20.5703125" style="2" bestFit="1" customWidth="1"/>
    <col min="484" max="484" width="18.7109375" style="2" bestFit="1" customWidth="1"/>
    <col min="485" max="485" width="11.85546875" style="2" bestFit="1" customWidth="1"/>
    <col min="486" max="486" width="13.140625" style="2" bestFit="1" customWidth="1"/>
    <col min="487" max="487" width="11.28515625" style="2" bestFit="1" customWidth="1"/>
    <col min="488" max="726" width="8.7109375" style="2"/>
    <col min="727" max="728" width="17.28515625" style="2" bestFit="1" customWidth="1"/>
    <col min="729" max="729" width="16.7109375" style="2" customWidth="1"/>
    <col min="730" max="730" width="15.5703125" style="2" customWidth="1"/>
    <col min="731" max="731" width="12.28515625" style="2" bestFit="1" customWidth="1"/>
    <col min="732" max="732" width="13.7109375" style="2" bestFit="1" customWidth="1"/>
    <col min="733" max="733" width="13.140625" style="2" bestFit="1" customWidth="1"/>
    <col min="734" max="734" width="17.5703125" style="2" bestFit="1" customWidth="1"/>
    <col min="735" max="735" width="23.28515625" style="2" bestFit="1" customWidth="1"/>
    <col min="736" max="736" width="15.28515625" style="2" bestFit="1" customWidth="1"/>
    <col min="737" max="737" width="20.85546875" style="2" bestFit="1" customWidth="1"/>
    <col min="738" max="738" width="18.140625" style="2" bestFit="1" customWidth="1"/>
    <col min="739" max="739" width="20.5703125" style="2" bestFit="1" customWidth="1"/>
    <col min="740" max="740" width="18.7109375" style="2" bestFit="1" customWidth="1"/>
    <col min="741" max="741" width="11.85546875" style="2" bestFit="1" customWidth="1"/>
    <col min="742" max="742" width="13.140625" style="2" bestFit="1" customWidth="1"/>
    <col min="743" max="743" width="11.28515625" style="2" bestFit="1" customWidth="1"/>
    <col min="744" max="982" width="8.7109375" style="2"/>
    <col min="983" max="984" width="17.28515625" style="2" bestFit="1" customWidth="1"/>
    <col min="985" max="985" width="16.7109375" style="2" customWidth="1"/>
    <col min="986" max="986" width="15.5703125" style="2" customWidth="1"/>
    <col min="987" max="987" width="12.28515625" style="2" bestFit="1" customWidth="1"/>
    <col min="988" max="988" width="13.7109375" style="2" bestFit="1" customWidth="1"/>
    <col min="989" max="989" width="13.140625" style="2" bestFit="1" customWidth="1"/>
    <col min="990" max="990" width="17.5703125" style="2" bestFit="1" customWidth="1"/>
    <col min="991" max="991" width="23.28515625" style="2" bestFit="1" customWidth="1"/>
    <col min="992" max="992" width="15.28515625" style="2" bestFit="1" customWidth="1"/>
    <col min="993" max="993" width="20.85546875" style="2" bestFit="1" customWidth="1"/>
    <col min="994" max="994" width="18.140625" style="2" bestFit="1" customWidth="1"/>
    <col min="995" max="995" width="20.5703125" style="2" bestFit="1" customWidth="1"/>
    <col min="996" max="996" width="18.7109375" style="2" bestFit="1" customWidth="1"/>
    <col min="997" max="997" width="11.85546875" style="2" bestFit="1" customWidth="1"/>
    <col min="998" max="998" width="13.140625" style="2" bestFit="1" customWidth="1"/>
    <col min="999" max="999" width="11.28515625" style="2" bestFit="1" customWidth="1"/>
    <col min="1000" max="1238" width="8.7109375" style="2"/>
    <col min="1239" max="1240" width="17.28515625" style="2" bestFit="1" customWidth="1"/>
    <col min="1241" max="1241" width="16.7109375" style="2" customWidth="1"/>
    <col min="1242" max="1242" width="15.5703125" style="2" customWidth="1"/>
    <col min="1243" max="1243" width="12.28515625" style="2" bestFit="1" customWidth="1"/>
    <col min="1244" max="1244" width="13.7109375" style="2" bestFit="1" customWidth="1"/>
    <col min="1245" max="1245" width="13.140625" style="2" bestFit="1" customWidth="1"/>
    <col min="1246" max="1246" width="17.5703125" style="2" bestFit="1" customWidth="1"/>
    <col min="1247" max="1247" width="23.28515625" style="2" bestFit="1" customWidth="1"/>
    <col min="1248" max="1248" width="15.28515625" style="2" bestFit="1" customWidth="1"/>
    <col min="1249" max="1249" width="20.85546875" style="2" bestFit="1" customWidth="1"/>
    <col min="1250" max="1250" width="18.140625" style="2" bestFit="1" customWidth="1"/>
    <col min="1251" max="1251" width="20.5703125" style="2" bestFit="1" customWidth="1"/>
    <col min="1252" max="1252" width="18.7109375" style="2" bestFit="1" customWidth="1"/>
    <col min="1253" max="1253" width="11.85546875" style="2" bestFit="1" customWidth="1"/>
    <col min="1254" max="1254" width="13.140625" style="2" bestFit="1" customWidth="1"/>
    <col min="1255" max="1255" width="11.28515625" style="2" bestFit="1" customWidth="1"/>
    <col min="1256" max="1494" width="8.7109375" style="2"/>
    <col min="1495" max="1496" width="17.28515625" style="2" bestFit="1" customWidth="1"/>
    <col min="1497" max="1497" width="16.7109375" style="2" customWidth="1"/>
    <col min="1498" max="1498" width="15.5703125" style="2" customWidth="1"/>
    <col min="1499" max="1499" width="12.28515625" style="2" bestFit="1" customWidth="1"/>
    <col min="1500" max="1500" width="13.7109375" style="2" bestFit="1" customWidth="1"/>
    <col min="1501" max="1501" width="13.140625" style="2" bestFit="1" customWidth="1"/>
    <col min="1502" max="1502" width="17.5703125" style="2" bestFit="1" customWidth="1"/>
    <col min="1503" max="1503" width="23.28515625" style="2" bestFit="1" customWidth="1"/>
    <col min="1504" max="1504" width="15.28515625" style="2" bestFit="1" customWidth="1"/>
    <col min="1505" max="1505" width="20.85546875" style="2" bestFit="1" customWidth="1"/>
    <col min="1506" max="1506" width="18.140625" style="2" bestFit="1" customWidth="1"/>
    <col min="1507" max="1507" width="20.5703125" style="2" bestFit="1" customWidth="1"/>
    <col min="1508" max="1508" width="18.7109375" style="2" bestFit="1" customWidth="1"/>
    <col min="1509" max="1509" width="11.85546875" style="2" bestFit="1" customWidth="1"/>
    <col min="1510" max="1510" width="13.140625" style="2" bestFit="1" customWidth="1"/>
    <col min="1511" max="1511" width="11.28515625" style="2" bestFit="1" customWidth="1"/>
    <col min="1512" max="1750" width="8.7109375" style="2"/>
    <col min="1751" max="1752" width="17.28515625" style="2" bestFit="1" customWidth="1"/>
    <col min="1753" max="1753" width="16.7109375" style="2" customWidth="1"/>
    <col min="1754" max="1754" width="15.5703125" style="2" customWidth="1"/>
    <col min="1755" max="1755" width="12.28515625" style="2" bestFit="1" customWidth="1"/>
    <col min="1756" max="1756" width="13.7109375" style="2" bestFit="1" customWidth="1"/>
    <col min="1757" max="1757" width="13.140625" style="2" bestFit="1" customWidth="1"/>
    <col min="1758" max="1758" width="17.5703125" style="2" bestFit="1" customWidth="1"/>
    <col min="1759" max="1759" width="23.28515625" style="2" bestFit="1" customWidth="1"/>
    <col min="1760" max="1760" width="15.28515625" style="2" bestFit="1" customWidth="1"/>
    <col min="1761" max="1761" width="20.85546875" style="2" bestFit="1" customWidth="1"/>
    <col min="1762" max="1762" width="18.140625" style="2" bestFit="1" customWidth="1"/>
    <col min="1763" max="1763" width="20.5703125" style="2" bestFit="1" customWidth="1"/>
    <col min="1764" max="1764" width="18.7109375" style="2" bestFit="1" customWidth="1"/>
    <col min="1765" max="1765" width="11.85546875" style="2" bestFit="1" customWidth="1"/>
    <col min="1766" max="1766" width="13.140625" style="2" bestFit="1" customWidth="1"/>
    <col min="1767" max="1767" width="11.28515625" style="2" bestFit="1" customWidth="1"/>
    <col min="1768" max="2006" width="8.7109375" style="2"/>
    <col min="2007" max="2008" width="17.28515625" style="2" bestFit="1" customWidth="1"/>
    <col min="2009" max="2009" width="16.7109375" style="2" customWidth="1"/>
    <col min="2010" max="2010" width="15.5703125" style="2" customWidth="1"/>
    <col min="2011" max="2011" width="12.28515625" style="2" bestFit="1" customWidth="1"/>
    <col min="2012" max="2012" width="13.7109375" style="2" bestFit="1" customWidth="1"/>
    <col min="2013" max="2013" width="13.140625" style="2" bestFit="1" customWidth="1"/>
    <col min="2014" max="2014" width="17.5703125" style="2" bestFit="1" customWidth="1"/>
    <col min="2015" max="2015" width="23.28515625" style="2" bestFit="1" customWidth="1"/>
    <col min="2016" max="2016" width="15.28515625" style="2" bestFit="1" customWidth="1"/>
    <col min="2017" max="2017" width="20.85546875" style="2" bestFit="1" customWidth="1"/>
    <col min="2018" max="2018" width="18.140625" style="2" bestFit="1" customWidth="1"/>
    <col min="2019" max="2019" width="20.5703125" style="2" bestFit="1" customWidth="1"/>
    <col min="2020" max="2020" width="18.7109375" style="2" bestFit="1" customWidth="1"/>
    <col min="2021" max="2021" width="11.85546875" style="2" bestFit="1" customWidth="1"/>
    <col min="2022" max="2022" width="13.140625" style="2" bestFit="1" customWidth="1"/>
    <col min="2023" max="2023" width="11.28515625" style="2" bestFit="1" customWidth="1"/>
    <col min="2024" max="2262" width="8.7109375" style="2"/>
    <col min="2263" max="2264" width="17.28515625" style="2" bestFit="1" customWidth="1"/>
    <col min="2265" max="2265" width="16.7109375" style="2" customWidth="1"/>
    <col min="2266" max="2266" width="15.5703125" style="2" customWidth="1"/>
    <col min="2267" max="2267" width="12.28515625" style="2" bestFit="1" customWidth="1"/>
    <col min="2268" max="2268" width="13.7109375" style="2" bestFit="1" customWidth="1"/>
    <col min="2269" max="2269" width="13.140625" style="2" bestFit="1" customWidth="1"/>
    <col min="2270" max="2270" width="17.5703125" style="2" bestFit="1" customWidth="1"/>
    <col min="2271" max="2271" width="23.28515625" style="2" bestFit="1" customWidth="1"/>
    <col min="2272" max="2272" width="15.28515625" style="2" bestFit="1" customWidth="1"/>
    <col min="2273" max="2273" width="20.85546875" style="2" bestFit="1" customWidth="1"/>
    <col min="2274" max="2274" width="18.140625" style="2" bestFit="1" customWidth="1"/>
    <col min="2275" max="2275" width="20.5703125" style="2" bestFit="1" customWidth="1"/>
    <col min="2276" max="2276" width="18.7109375" style="2" bestFit="1" customWidth="1"/>
    <col min="2277" max="2277" width="11.85546875" style="2" bestFit="1" customWidth="1"/>
    <col min="2278" max="2278" width="13.140625" style="2" bestFit="1" customWidth="1"/>
    <col min="2279" max="2279" width="11.28515625" style="2" bestFit="1" customWidth="1"/>
    <col min="2280" max="2518" width="8.7109375" style="2"/>
    <col min="2519" max="2520" width="17.28515625" style="2" bestFit="1" customWidth="1"/>
    <col min="2521" max="2521" width="16.7109375" style="2" customWidth="1"/>
    <col min="2522" max="2522" width="15.5703125" style="2" customWidth="1"/>
    <col min="2523" max="2523" width="12.28515625" style="2" bestFit="1" customWidth="1"/>
    <col min="2524" max="2524" width="13.7109375" style="2" bestFit="1" customWidth="1"/>
    <col min="2525" max="2525" width="13.140625" style="2" bestFit="1" customWidth="1"/>
    <col min="2526" max="2526" width="17.5703125" style="2" bestFit="1" customWidth="1"/>
    <col min="2527" max="2527" width="23.28515625" style="2" bestFit="1" customWidth="1"/>
    <col min="2528" max="2528" width="15.28515625" style="2" bestFit="1" customWidth="1"/>
    <col min="2529" max="2529" width="20.85546875" style="2" bestFit="1" customWidth="1"/>
    <col min="2530" max="2530" width="18.140625" style="2" bestFit="1" customWidth="1"/>
    <col min="2531" max="2531" width="20.5703125" style="2" bestFit="1" customWidth="1"/>
    <col min="2532" max="2532" width="18.7109375" style="2" bestFit="1" customWidth="1"/>
    <col min="2533" max="2533" width="11.85546875" style="2" bestFit="1" customWidth="1"/>
    <col min="2534" max="2534" width="13.140625" style="2" bestFit="1" customWidth="1"/>
    <col min="2535" max="2535" width="11.28515625" style="2" bestFit="1" customWidth="1"/>
    <col min="2536" max="2774" width="8.7109375" style="2"/>
    <col min="2775" max="2776" width="17.28515625" style="2" bestFit="1" customWidth="1"/>
    <col min="2777" max="2777" width="16.7109375" style="2" customWidth="1"/>
    <col min="2778" max="2778" width="15.5703125" style="2" customWidth="1"/>
    <col min="2779" max="2779" width="12.28515625" style="2" bestFit="1" customWidth="1"/>
    <col min="2780" max="2780" width="13.7109375" style="2" bestFit="1" customWidth="1"/>
    <col min="2781" max="2781" width="13.140625" style="2" bestFit="1" customWidth="1"/>
    <col min="2782" max="2782" width="17.5703125" style="2" bestFit="1" customWidth="1"/>
    <col min="2783" max="2783" width="23.28515625" style="2" bestFit="1" customWidth="1"/>
    <col min="2784" max="2784" width="15.28515625" style="2" bestFit="1" customWidth="1"/>
    <col min="2785" max="2785" width="20.85546875" style="2" bestFit="1" customWidth="1"/>
    <col min="2786" max="2786" width="18.140625" style="2" bestFit="1" customWidth="1"/>
    <col min="2787" max="2787" width="20.5703125" style="2" bestFit="1" customWidth="1"/>
    <col min="2788" max="2788" width="18.7109375" style="2" bestFit="1" customWidth="1"/>
    <col min="2789" max="2789" width="11.85546875" style="2" bestFit="1" customWidth="1"/>
    <col min="2790" max="2790" width="13.140625" style="2" bestFit="1" customWidth="1"/>
    <col min="2791" max="2791" width="11.28515625" style="2" bestFit="1" customWidth="1"/>
    <col min="2792" max="3030" width="8.7109375" style="2"/>
    <col min="3031" max="3032" width="17.28515625" style="2" bestFit="1" customWidth="1"/>
    <col min="3033" max="3033" width="16.7109375" style="2" customWidth="1"/>
    <col min="3034" max="3034" width="15.5703125" style="2" customWidth="1"/>
    <col min="3035" max="3035" width="12.28515625" style="2" bestFit="1" customWidth="1"/>
    <col min="3036" max="3036" width="13.7109375" style="2" bestFit="1" customWidth="1"/>
    <col min="3037" max="3037" width="13.140625" style="2" bestFit="1" customWidth="1"/>
    <col min="3038" max="3038" width="17.5703125" style="2" bestFit="1" customWidth="1"/>
    <col min="3039" max="3039" width="23.28515625" style="2" bestFit="1" customWidth="1"/>
    <col min="3040" max="3040" width="15.28515625" style="2" bestFit="1" customWidth="1"/>
    <col min="3041" max="3041" width="20.85546875" style="2" bestFit="1" customWidth="1"/>
    <col min="3042" max="3042" width="18.140625" style="2" bestFit="1" customWidth="1"/>
    <col min="3043" max="3043" width="20.5703125" style="2" bestFit="1" customWidth="1"/>
    <col min="3044" max="3044" width="18.7109375" style="2" bestFit="1" customWidth="1"/>
    <col min="3045" max="3045" width="11.85546875" style="2" bestFit="1" customWidth="1"/>
    <col min="3046" max="3046" width="13.140625" style="2" bestFit="1" customWidth="1"/>
    <col min="3047" max="3047" width="11.28515625" style="2" bestFit="1" customWidth="1"/>
    <col min="3048" max="3286" width="8.7109375" style="2"/>
    <col min="3287" max="3288" width="17.28515625" style="2" bestFit="1" customWidth="1"/>
    <col min="3289" max="3289" width="16.7109375" style="2" customWidth="1"/>
    <col min="3290" max="3290" width="15.5703125" style="2" customWidth="1"/>
    <col min="3291" max="3291" width="12.28515625" style="2" bestFit="1" customWidth="1"/>
    <col min="3292" max="3292" width="13.7109375" style="2" bestFit="1" customWidth="1"/>
    <col min="3293" max="3293" width="13.140625" style="2" bestFit="1" customWidth="1"/>
    <col min="3294" max="3294" width="17.5703125" style="2" bestFit="1" customWidth="1"/>
    <col min="3295" max="3295" width="23.28515625" style="2" bestFit="1" customWidth="1"/>
    <col min="3296" max="3296" width="15.28515625" style="2" bestFit="1" customWidth="1"/>
    <col min="3297" max="3297" width="20.85546875" style="2" bestFit="1" customWidth="1"/>
    <col min="3298" max="3298" width="18.140625" style="2" bestFit="1" customWidth="1"/>
    <col min="3299" max="3299" width="20.5703125" style="2" bestFit="1" customWidth="1"/>
    <col min="3300" max="3300" width="18.7109375" style="2" bestFit="1" customWidth="1"/>
    <col min="3301" max="3301" width="11.85546875" style="2" bestFit="1" customWidth="1"/>
    <col min="3302" max="3302" width="13.140625" style="2" bestFit="1" customWidth="1"/>
    <col min="3303" max="3303" width="11.28515625" style="2" bestFit="1" customWidth="1"/>
    <col min="3304" max="3542" width="8.7109375" style="2"/>
    <col min="3543" max="3544" width="17.28515625" style="2" bestFit="1" customWidth="1"/>
    <col min="3545" max="3545" width="16.7109375" style="2" customWidth="1"/>
    <col min="3546" max="3546" width="15.5703125" style="2" customWidth="1"/>
    <col min="3547" max="3547" width="12.28515625" style="2" bestFit="1" customWidth="1"/>
    <col min="3548" max="3548" width="13.7109375" style="2" bestFit="1" customWidth="1"/>
    <col min="3549" max="3549" width="13.140625" style="2" bestFit="1" customWidth="1"/>
    <col min="3550" max="3550" width="17.5703125" style="2" bestFit="1" customWidth="1"/>
    <col min="3551" max="3551" width="23.28515625" style="2" bestFit="1" customWidth="1"/>
    <col min="3552" max="3552" width="15.28515625" style="2" bestFit="1" customWidth="1"/>
    <col min="3553" max="3553" width="20.85546875" style="2" bestFit="1" customWidth="1"/>
    <col min="3554" max="3554" width="18.140625" style="2" bestFit="1" customWidth="1"/>
    <col min="3555" max="3555" width="20.5703125" style="2" bestFit="1" customWidth="1"/>
    <col min="3556" max="3556" width="18.7109375" style="2" bestFit="1" customWidth="1"/>
    <col min="3557" max="3557" width="11.85546875" style="2" bestFit="1" customWidth="1"/>
    <col min="3558" max="3558" width="13.140625" style="2" bestFit="1" customWidth="1"/>
    <col min="3559" max="3559" width="11.28515625" style="2" bestFit="1" customWidth="1"/>
    <col min="3560" max="3798" width="8.7109375" style="2"/>
    <col min="3799" max="3800" width="17.28515625" style="2" bestFit="1" customWidth="1"/>
    <col min="3801" max="3801" width="16.7109375" style="2" customWidth="1"/>
    <col min="3802" max="3802" width="15.5703125" style="2" customWidth="1"/>
    <col min="3803" max="3803" width="12.28515625" style="2" bestFit="1" customWidth="1"/>
    <col min="3804" max="3804" width="13.7109375" style="2" bestFit="1" customWidth="1"/>
    <col min="3805" max="3805" width="13.140625" style="2" bestFit="1" customWidth="1"/>
    <col min="3806" max="3806" width="17.5703125" style="2" bestFit="1" customWidth="1"/>
    <col min="3807" max="3807" width="23.28515625" style="2" bestFit="1" customWidth="1"/>
    <col min="3808" max="3808" width="15.28515625" style="2" bestFit="1" customWidth="1"/>
    <col min="3809" max="3809" width="20.85546875" style="2" bestFit="1" customWidth="1"/>
    <col min="3810" max="3810" width="18.140625" style="2" bestFit="1" customWidth="1"/>
    <col min="3811" max="3811" width="20.5703125" style="2" bestFit="1" customWidth="1"/>
    <col min="3812" max="3812" width="18.7109375" style="2" bestFit="1" customWidth="1"/>
    <col min="3813" max="3813" width="11.85546875" style="2" bestFit="1" customWidth="1"/>
    <col min="3814" max="3814" width="13.140625" style="2" bestFit="1" customWidth="1"/>
    <col min="3815" max="3815" width="11.28515625" style="2" bestFit="1" customWidth="1"/>
    <col min="3816" max="4054" width="8.7109375" style="2"/>
    <col min="4055" max="4056" width="17.28515625" style="2" bestFit="1" customWidth="1"/>
    <col min="4057" max="4057" width="16.7109375" style="2" customWidth="1"/>
    <col min="4058" max="4058" width="15.5703125" style="2" customWidth="1"/>
    <col min="4059" max="4059" width="12.28515625" style="2" bestFit="1" customWidth="1"/>
    <col min="4060" max="4060" width="13.7109375" style="2" bestFit="1" customWidth="1"/>
    <col min="4061" max="4061" width="13.140625" style="2" bestFit="1" customWidth="1"/>
    <col min="4062" max="4062" width="17.5703125" style="2" bestFit="1" customWidth="1"/>
    <col min="4063" max="4063" width="23.28515625" style="2" bestFit="1" customWidth="1"/>
    <col min="4064" max="4064" width="15.28515625" style="2" bestFit="1" customWidth="1"/>
    <col min="4065" max="4065" width="20.85546875" style="2" bestFit="1" customWidth="1"/>
    <col min="4066" max="4066" width="18.140625" style="2" bestFit="1" customWidth="1"/>
    <col min="4067" max="4067" width="20.5703125" style="2" bestFit="1" customWidth="1"/>
    <col min="4068" max="4068" width="18.7109375" style="2" bestFit="1" customWidth="1"/>
    <col min="4069" max="4069" width="11.85546875" style="2" bestFit="1" customWidth="1"/>
    <col min="4070" max="4070" width="13.140625" style="2" bestFit="1" customWidth="1"/>
    <col min="4071" max="4071" width="11.28515625" style="2" bestFit="1" customWidth="1"/>
    <col min="4072" max="4310" width="8.7109375" style="2"/>
    <col min="4311" max="4312" width="17.28515625" style="2" bestFit="1" customWidth="1"/>
    <col min="4313" max="4313" width="16.7109375" style="2" customWidth="1"/>
    <col min="4314" max="4314" width="15.5703125" style="2" customWidth="1"/>
    <col min="4315" max="4315" width="12.28515625" style="2" bestFit="1" customWidth="1"/>
    <col min="4316" max="4316" width="13.7109375" style="2" bestFit="1" customWidth="1"/>
    <col min="4317" max="4317" width="13.140625" style="2" bestFit="1" customWidth="1"/>
    <col min="4318" max="4318" width="17.5703125" style="2" bestFit="1" customWidth="1"/>
    <col min="4319" max="4319" width="23.28515625" style="2" bestFit="1" customWidth="1"/>
    <col min="4320" max="4320" width="15.28515625" style="2" bestFit="1" customWidth="1"/>
    <col min="4321" max="4321" width="20.85546875" style="2" bestFit="1" customWidth="1"/>
    <col min="4322" max="4322" width="18.140625" style="2" bestFit="1" customWidth="1"/>
    <col min="4323" max="4323" width="20.5703125" style="2" bestFit="1" customWidth="1"/>
    <col min="4324" max="4324" width="18.7109375" style="2" bestFit="1" customWidth="1"/>
    <col min="4325" max="4325" width="11.85546875" style="2" bestFit="1" customWidth="1"/>
    <col min="4326" max="4326" width="13.140625" style="2" bestFit="1" customWidth="1"/>
    <col min="4327" max="4327" width="11.28515625" style="2" bestFit="1" customWidth="1"/>
    <col min="4328" max="4566" width="8.7109375" style="2"/>
    <col min="4567" max="4568" width="17.28515625" style="2" bestFit="1" customWidth="1"/>
    <col min="4569" max="4569" width="16.7109375" style="2" customWidth="1"/>
    <col min="4570" max="4570" width="15.5703125" style="2" customWidth="1"/>
    <col min="4571" max="4571" width="12.28515625" style="2" bestFit="1" customWidth="1"/>
    <col min="4572" max="4572" width="13.7109375" style="2" bestFit="1" customWidth="1"/>
    <col min="4573" max="4573" width="13.140625" style="2" bestFit="1" customWidth="1"/>
    <col min="4574" max="4574" width="17.5703125" style="2" bestFit="1" customWidth="1"/>
    <col min="4575" max="4575" width="23.28515625" style="2" bestFit="1" customWidth="1"/>
    <col min="4576" max="4576" width="15.28515625" style="2" bestFit="1" customWidth="1"/>
    <col min="4577" max="4577" width="20.85546875" style="2" bestFit="1" customWidth="1"/>
    <col min="4578" max="4578" width="18.140625" style="2" bestFit="1" customWidth="1"/>
    <col min="4579" max="4579" width="20.5703125" style="2" bestFit="1" customWidth="1"/>
    <col min="4580" max="4580" width="18.7109375" style="2" bestFit="1" customWidth="1"/>
    <col min="4581" max="4581" width="11.85546875" style="2" bestFit="1" customWidth="1"/>
    <col min="4582" max="4582" width="13.140625" style="2" bestFit="1" customWidth="1"/>
    <col min="4583" max="4583" width="11.28515625" style="2" bestFit="1" customWidth="1"/>
    <col min="4584" max="4822" width="8.7109375" style="2"/>
    <col min="4823" max="4824" width="17.28515625" style="2" bestFit="1" customWidth="1"/>
    <col min="4825" max="4825" width="16.7109375" style="2" customWidth="1"/>
    <col min="4826" max="4826" width="15.5703125" style="2" customWidth="1"/>
    <col min="4827" max="4827" width="12.28515625" style="2" bestFit="1" customWidth="1"/>
    <col min="4828" max="4828" width="13.7109375" style="2" bestFit="1" customWidth="1"/>
    <col min="4829" max="4829" width="13.140625" style="2" bestFit="1" customWidth="1"/>
    <col min="4830" max="4830" width="17.5703125" style="2" bestFit="1" customWidth="1"/>
    <col min="4831" max="4831" width="23.28515625" style="2" bestFit="1" customWidth="1"/>
    <col min="4832" max="4832" width="15.28515625" style="2" bestFit="1" customWidth="1"/>
    <col min="4833" max="4833" width="20.85546875" style="2" bestFit="1" customWidth="1"/>
    <col min="4834" max="4834" width="18.140625" style="2" bestFit="1" customWidth="1"/>
    <col min="4835" max="4835" width="20.5703125" style="2" bestFit="1" customWidth="1"/>
    <col min="4836" max="4836" width="18.7109375" style="2" bestFit="1" customWidth="1"/>
    <col min="4837" max="4837" width="11.85546875" style="2" bestFit="1" customWidth="1"/>
    <col min="4838" max="4838" width="13.140625" style="2" bestFit="1" customWidth="1"/>
    <col min="4839" max="4839" width="11.28515625" style="2" bestFit="1" customWidth="1"/>
    <col min="4840" max="5078" width="8.7109375" style="2"/>
    <col min="5079" max="5080" width="17.28515625" style="2" bestFit="1" customWidth="1"/>
    <col min="5081" max="5081" width="16.7109375" style="2" customWidth="1"/>
    <col min="5082" max="5082" width="15.5703125" style="2" customWidth="1"/>
    <col min="5083" max="5083" width="12.28515625" style="2" bestFit="1" customWidth="1"/>
    <col min="5084" max="5084" width="13.7109375" style="2" bestFit="1" customWidth="1"/>
    <col min="5085" max="5085" width="13.140625" style="2" bestFit="1" customWidth="1"/>
    <col min="5086" max="5086" width="17.5703125" style="2" bestFit="1" customWidth="1"/>
    <col min="5087" max="5087" width="23.28515625" style="2" bestFit="1" customWidth="1"/>
    <col min="5088" max="5088" width="15.28515625" style="2" bestFit="1" customWidth="1"/>
    <col min="5089" max="5089" width="20.85546875" style="2" bestFit="1" customWidth="1"/>
    <col min="5090" max="5090" width="18.140625" style="2" bestFit="1" customWidth="1"/>
    <col min="5091" max="5091" width="20.5703125" style="2" bestFit="1" customWidth="1"/>
    <col min="5092" max="5092" width="18.7109375" style="2" bestFit="1" customWidth="1"/>
    <col min="5093" max="5093" width="11.85546875" style="2" bestFit="1" customWidth="1"/>
    <col min="5094" max="5094" width="13.140625" style="2" bestFit="1" customWidth="1"/>
    <col min="5095" max="5095" width="11.28515625" style="2" bestFit="1" customWidth="1"/>
    <col min="5096" max="5334" width="8.7109375" style="2"/>
    <col min="5335" max="5336" width="17.28515625" style="2" bestFit="1" customWidth="1"/>
    <col min="5337" max="5337" width="16.7109375" style="2" customWidth="1"/>
    <col min="5338" max="5338" width="15.5703125" style="2" customWidth="1"/>
    <col min="5339" max="5339" width="12.28515625" style="2" bestFit="1" customWidth="1"/>
    <col min="5340" max="5340" width="13.7109375" style="2" bestFit="1" customWidth="1"/>
    <col min="5341" max="5341" width="13.140625" style="2" bestFit="1" customWidth="1"/>
    <col min="5342" max="5342" width="17.5703125" style="2" bestFit="1" customWidth="1"/>
    <col min="5343" max="5343" width="23.28515625" style="2" bestFit="1" customWidth="1"/>
    <col min="5344" max="5344" width="15.28515625" style="2" bestFit="1" customWidth="1"/>
    <col min="5345" max="5345" width="20.85546875" style="2" bestFit="1" customWidth="1"/>
    <col min="5346" max="5346" width="18.140625" style="2" bestFit="1" customWidth="1"/>
    <col min="5347" max="5347" width="20.5703125" style="2" bestFit="1" customWidth="1"/>
    <col min="5348" max="5348" width="18.7109375" style="2" bestFit="1" customWidth="1"/>
    <col min="5349" max="5349" width="11.85546875" style="2" bestFit="1" customWidth="1"/>
    <col min="5350" max="5350" width="13.140625" style="2" bestFit="1" customWidth="1"/>
    <col min="5351" max="5351" width="11.28515625" style="2" bestFit="1" customWidth="1"/>
    <col min="5352" max="5590" width="8.7109375" style="2"/>
    <col min="5591" max="5592" width="17.28515625" style="2" bestFit="1" customWidth="1"/>
    <col min="5593" max="5593" width="16.7109375" style="2" customWidth="1"/>
    <col min="5594" max="5594" width="15.5703125" style="2" customWidth="1"/>
    <col min="5595" max="5595" width="12.28515625" style="2" bestFit="1" customWidth="1"/>
    <col min="5596" max="5596" width="13.7109375" style="2" bestFit="1" customWidth="1"/>
    <col min="5597" max="5597" width="13.140625" style="2" bestFit="1" customWidth="1"/>
    <col min="5598" max="5598" width="17.5703125" style="2" bestFit="1" customWidth="1"/>
    <col min="5599" max="5599" width="23.28515625" style="2" bestFit="1" customWidth="1"/>
    <col min="5600" max="5600" width="15.28515625" style="2" bestFit="1" customWidth="1"/>
    <col min="5601" max="5601" width="20.85546875" style="2" bestFit="1" customWidth="1"/>
    <col min="5602" max="5602" width="18.140625" style="2" bestFit="1" customWidth="1"/>
    <col min="5603" max="5603" width="20.5703125" style="2" bestFit="1" customWidth="1"/>
    <col min="5604" max="5604" width="18.7109375" style="2" bestFit="1" customWidth="1"/>
    <col min="5605" max="5605" width="11.85546875" style="2" bestFit="1" customWidth="1"/>
    <col min="5606" max="5606" width="13.140625" style="2" bestFit="1" customWidth="1"/>
    <col min="5607" max="5607" width="11.28515625" style="2" bestFit="1" customWidth="1"/>
    <col min="5608" max="5846" width="8.7109375" style="2"/>
    <col min="5847" max="5848" width="17.28515625" style="2" bestFit="1" customWidth="1"/>
    <col min="5849" max="5849" width="16.7109375" style="2" customWidth="1"/>
    <col min="5850" max="5850" width="15.5703125" style="2" customWidth="1"/>
    <col min="5851" max="5851" width="12.28515625" style="2" bestFit="1" customWidth="1"/>
    <col min="5852" max="5852" width="13.7109375" style="2" bestFit="1" customWidth="1"/>
    <col min="5853" max="5853" width="13.140625" style="2" bestFit="1" customWidth="1"/>
    <col min="5854" max="5854" width="17.5703125" style="2" bestFit="1" customWidth="1"/>
    <col min="5855" max="5855" width="23.28515625" style="2" bestFit="1" customWidth="1"/>
    <col min="5856" max="5856" width="15.28515625" style="2" bestFit="1" customWidth="1"/>
    <col min="5857" max="5857" width="20.85546875" style="2" bestFit="1" customWidth="1"/>
    <col min="5858" max="5858" width="18.140625" style="2" bestFit="1" customWidth="1"/>
    <col min="5859" max="5859" width="20.5703125" style="2" bestFit="1" customWidth="1"/>
    <col min="5860" max="5860" width="18.7109375" style="2" bestFit="1" customWidth="1"/>
    <col min="5861" max="5861" width="11.85546875" style="2" bestFit="1" customWidth="1"/>
    <col min="5862" max="5862" width="13.140625" style="2" bestFit="1" customWidth="1"/>
    <col min="5863" max="5863" width="11.28515625" style="2" bestFit="1" customWidth="1"/>
    <col min="5864" max="6102" width="8.7109375" style="2"/>
    <col min="6103" max="6104" width="17.28515625" style="2" bestFit="1" customWidth="1"/>
    <col min="6105" max="6105" width="16.7109375" style="2" customWidth="1"/>
    <col min="6106" max="6106" width="15.5703125" style="2" customWidth="1"/>
    <col min="6107" max="6107" width="12.28515625" style="2" bestFit="1" customWidth="1"/>
    <col min="6108" max="6108" width="13.7109375" style="2" bestFit="1" customWidth="1"/>
    <col min="6109" max="6109" width="13.140625" style="2" bestFit="1" customWidth="1"/>
    <col min="6110" max="6110" width="17.5703125" style="2" bestFit="1" customWidth="1"/>
    <col min="6111" max="6111" width="23.28515625" style="2" bestFit="1" customWidth="1"/>
    <col min="6112" max="6112" width="15.28515625" style="2" bestFit="1" customWidth="1"/>
    <col min="6113" max="6113" width="20.85546875" style="2" bestFit="1" customWidth="1"/>
    <col min="6114" max="6114" width="18.140625" style="2" bestFit="1" customWidth="1"/>
    <col min="6115" max="6115" width="20.5703125" style="2" bestFit="1" customWidth="1"/>
    <col min="6116" max="6116" width="18.7109375" style="2" bestFit="1" customWidth="1"/>
    <col min="6117" max="6117" width="11.85546875" style="2" bestFit="1" customWidth="1"/>
    <col min="6118" max="6118" width="13.140625" style="2" bestFit="1" customWidth="1"/>
    <col min="6119" max="6119" width="11.28515625" style="2" bestFit="1" customWidth="1"/>
    <col min="6120" max="6358" width="8.7109375" style="2"/>
    <col min="6359" max="6360" width="17.28515625" style="2" bestFit="1" customWidth="1"/>
    <col min="6361" max="6361" width="16.7109375" style="2" customWidth="1"/>
    <col min="6362" max="6362" width="15.5703125" style="2" customWidth="1"/>
    <col min="6363" max="6363" width="12.28515625" style="2" bestFit="1" customWidth="1"/>
    <col min="6364" max="6364" width="13.7109375" style="2" bestFit="1" customWidth="1"/>
    <col min="6365" max="6365" width="13.140625" style="2" bestFit="1" customWidth="1"/>
    <col min="6366" max="6366" width="17.5703125" style="2" bestFit="1" customWidth="1"/>
    <col min="6367" max="6367" width="23.28515625" style="2" bestFit="1" customWidth="1"/>
    <col min="6368" max="6368" width="15.28515625" style="2" bestFit="1" customWidth="1"/>
    <col min="6369" max="6369" width="20.85546875" style="2" bestFit="1" customWidth="1"/>
    <col min="6370" max="6370" width="18.140625" style="2" bestFit="1" customWidth="1"/>
    <col min="6371" max="6371" width="20.5703125" style="2" bestFit="1" customWidth="1"/>
    <col min="6372" max="6372" width="18.7109375" style="2" bestFit="1" customWidth="1"/>
    <col min="6373" max="6373" width="11.85546875" style="2" bestFit="1" customWidth="1"/>
    <col min="6374" max="6374" width="13.140625" style="2" bestFit="1" customWidth="1"/>
    <col min="6375" max="6375" width="11.28515625" style="2" bestFit="1" customWidth="1"/>
    <col min="6376" max="6614" width="8.7109375" style="2"/>
    <col min="6615" max="6616" width="17.28515625" style="2" bestFit="1" customWidth="1"/>
    <col min="6617" max="6617" width="16.7109375" style="2" customWidth="1"/>
    <col min="6618" max="6618" width="15.5703125" style="2" customWidth="1"/>
    <col min="6619" max="6619" width="12.28515625" style="2" bestFit="1" customWidth="1"/>
    <col min="6620" max="6620" width="13.7109375" style="2" bestFit="1" customWidth="1"/>
    <col min="6621" max="6621" width="13.140625" style="2" bestFit="1" customWidth="1"/>
    <col min="6622" max="6622" width="17.5703125" style="2" bestFit="1" customWidth="1"/>
    <col min="6623" max="6623" width="23.28515625" style="2" bestFit="1" customWidth="1"/>
    <col min="6624" max="6624" width="15.28515625" style="2" bestFit="1" customWidth="1"/>
    <col min="6625" max="6625" width="20.85546875" style="2" bestFit="1" customWidth="1"/>
    <col min="6626" max="6626" width="18.140625" style="2" bestFit="1" customWidth="1"/>
    <col min="6627" max="6627" width="20.5703125" style="2" bestFit="1" customWidth="1"/>
    <col min="6628" max="6628" width="18.7109375" style="2" bestFit="1" customWidth="1"/>
    <col min="6629" max="6629" width="11.85546875" style="2" bestFit="1" customWidth="1"/>
    <col min="6630" max="6630" width="13.140625" style="2" bestFit="1" customWidth="1"/>
    <col min="6631" max="6631" width="11.28515625" style="2" bestFit="1" customWidth="1"/>
    <col min="6632" max="6870" width="8.7109375" style="2"/>
    <col min="6871" max="6872" width="17.28515625" style="2" bestFit="1" customWidth="1"/>
    <col min="6873" max="6873" width="16.7109375" style="2" customWidth="1"/>
    <col min="6874" max="6874" width="15.5703125" style="2" customWidth="1"/>
    <col min="6875" max="6875" width="12.28515625" style="2" bestFit="1" customWidth="1"/>
    <col min="6876" max="6876" width="13.7109375" style="2" bestFit="1" customWidth="1"/>
    <col min="6877" max="6877" width="13.140625" style="2" bestFit="1" customWidth="1"/>
    <col min="6878" max="6878" width="17.5703125" style="2" bestFit="1" customWidth="1"/>
    <col min="6879" max="6879" width="23.28515625" style="2" bestFit="1" customWidth="1"/>
    <col min="6880" max="6880" width="15.28515625" style="2" bestFit="1" customWidth="1"/>
    <col min="6881" max="6881" width="20.85546875" style="2" bestFit="1" customWidth="1"/>
    <col min="6882" max="6882" width="18.140625" style="2" bestFit="1" customWidth="1"/>
    <col min="6883" max="6883" width="20.5703125" style="2" bestFit="1" customWidth="1"/>
    <col min="6884" max="6884" width="18.7109375" style="2" bestFit="1" customWidth="1"/>
    <col min="6885" max="6885" width="11.85546875" style="2" bestFit="1" customWidth="1"/>
    <col min="6886" max="6886" width="13.140625" style="2" bestFit="1" customWidth="1"/>
    <col min="6887" max="6887" width="11.28515625" style="2" bestFit="1" customWidth="1"/>
    <col min="6888" max="7126" width="8.7109375" style="2"/>
    <col min="7127" max="7128" width="17.28515625" style="2" bestFit="1" customWidth="1"/>
    <col min="7129" max="7129" width="16.7109375" style="2" customWidth="1"/>
    <col min="7130" max="7130" width="15.5703125" style="2" customWidth="1"/>
    <col min="7131" max="7131" width="12.28515625" style="2" bestFit="1" customWidth="1"/>
    <col min="7132" max="7132" width="13.7109375" style="2" bestFit="1" customWidth="1"/>
    <col min="7133" max="7133" width="13.140625" style="2" bestFit="1" customWidth="1"/>
    <col min="7134" max="7134" width="17.5703125" style="2" bestFit="1" customWidth="1"/>
    <col min="7135" max="7135" width="23.28515625" style="2" bestFit="1" customWidth="1"/>
    <col min="7136" max="7136" width="15.28515625" style="2" bestFit="1" customWidth="1"/>
    <col min="7137" max="7137" width="20.85546875" style="2" bestFit="1" customWidth="1"/>
    <col min="7138" max="7138" width="18.140625" style="2" bestFit="1" customWidth="1"/>
    <col min="7139" max="7139" width="20.5703125" style="2" bestFit="1" customWidth="1"/>
    <col min="7140" max="7140" width="18.7109375" style="2" bestFit="1" customWidth="1"/>
    <col min="7141" max="7141" width="11.85546875" style="2" bestFit="1" customWidth="1"/>
    <col min="7142" max="7142" width="13.140625" style="2" bestFit="1" customWidth="1"/>
    <col min="7143" max="7143" width="11.28515625" style="2" bestFit="1" customWidth="1"/>
    <col min="7144" max="7382" width="8.7109375" style="2"/>
    <col min="7383" max="7384" width="17.28515625" style="2" bestFit="1" customWidth="1"/>
    <col min="7385" max="7385" width="16.7109375" style="2" customWidth="1"/>
    <col min="7386" max="7386" width="15.5703125" style="2" customWidth="1"/>
    <col min="7387" max="7387" width="12.28515625" style="2" bestFit="1" customWidth="1"/>
    <col min="7388" max="7388" width="13.7109375" style="2" bestFit="1" customWidth="1"/>
    <col min="7389" max="7389" width="13.140625" style="2" bestFit="1" customWidth="1"/>
    <col min="7390" max="7390" width="17.5703125" style="2" bestFit="1" customWidth="1"/>
    <col min="7391" max="7391" width="23.28515625" style="2" bestFit="1" customWidth="1"/>
    <col min="7392" max="7392" width="15.28515625" style="2" bestFit="1" customWidth="1"/>
    <col min="7393" max="7393" width="20.85546875" style="2" bestFit="1" customWidth="1"/>
    <col min="7394" max="7394" width="18.140625" style="2" bestFit="1" customWidth="1"/>
    <col min="7395" max="7395" width="20.5703125" style="2" bestFit="1" customWidth="1"/>
    <col min="7396" max="7396" width="18.7109375" style="2" bestFit="1" customWidth="1"/>
    <col min="7397" max="7397" width="11.85546875" style="2" bestFit="1" customWidth="1"/>
    <col min="7398" max="7398" width="13.140625" style="2" bestFit="1" customWidth="1"/>
    <col min="7399" max="7399" width="11.28515625" style="2" bestFit="1" customWidth="1"/>
    <col min="7400" max="7638" width="8.7109375" style="2"/>
    <col min="7639" max="7640" width="17.28515625" style="2" bestFit="1" customWidth="1"/>
    <col min="7641" max="7641" width="16.7109375" style="2" customWidth="1"/>
    <col min="7642" max="7642" width="15.5703125" style="2" customWidth="1"/>
    <col min="7643" max="7643" width="12.28515625" style="2" bestFit="1" customWidth="1"/>
    <col min="7644" max="7644" width="13.7109375" style="2" bestFit="1" customWidth="1"/>
    <col min="7645" max="7645" width="13.140625" style="2" bestFit="1" customWidth="1"/>
    <col min="7646" max="7646" width="17.5703125" style="2" bestFit="1" customWidth="1"/>
    <col min="7647" max="7647" width="23.28515625" style="2" bestFit="1" customWidth="1"/>
    <col min="7648" max="7648" width="15.28515625" style="2" bestFit="1" customWidth="1"/>
    <col min="7649" max="7649" width="20.85546875" style="2" bestFit="1" customWidth="1"/>
    <col min="7650" max="7650" width="18.140625" style="2" bestFit="1" customWidth="1"/>
    <col min="7651" max="7651" width="20.5703125" style="2" bestFit="1" customWidth="1"/>
    <col min="7652" max="7652" width="18.7109375" style="2" bestFit="1" customWidth="1"/>
    <col min="7653" max="7653" width="11.85546875" style="2" bestFit="1" customWidth="1"/>
    <col min="7654" max="7654" width="13.140625" style="2" bestFit="1" customWidth="1"/>
    <col min="7655" max="7655" width="11.28515625" style="2" bestFit="1" customWidth="1"/>
    <col min="7656" max="7894" width="8.7109375" style="2"/>
    <col min="7895" max="7896" width="17.28515625" style="2" bestFit="1" customWidth="1"/>
    <col min="7897" max="7897" width="16.7109375" style="2" customWidth="1"/>
    <col min="7898" max="7898" width="15.5703125" style="2" customWidth="1"/>
    <col min="7899" max="7899" width="12.28515625" style="2" bestFit="1" customWidth="1"/>
    <col min="7900" max="7900" width="13.7109375" style="2" bestFit="1" customWidth="1"/>
    <col min="7901" max="7901" width="13.140625" style="2" bestFit="1" customWidth="1"/>
    <col min="7902" max="7902" width="17.5703125" style="2" bestFit="1" customWidth="1"/>
    <col min="7903" max="7903" width="23.28515625" style="2" bestFit="1" customWidth="1"/>
    <col min="7904" max="7904" width="15.28515625" style="2" bestFit="1" customWidth="1"/>
    <col min="7905" max="7905" width="20.85546875" style="2" bestFit="1" customWidth="1"/>
    <col min="7906" max="7906" width="18.140625" style="2" bestFit="1" customWidth="1"/>
    <col min="7907" max="7907" width="20.5703125" style="2" bestFit="1" customWidth="1"/>
    <col min="7908" max="7908" width="18.7109375" style="2" bestFit="1" customWidth="1"/>
    <col min="7909" max="7909" width="11.85546875" style="2" bestFit="1" customWidth="1"/>
    <col min="7910" max="7910" width="13.140625" style="2" bestFit="1" customWidth="1"/>
    <col min="7911" max="7911" width="11.28515625" style="2" bestFit="1" customWidth="1"/>
    <col min="7912" max="8150" width="8.7109375" style="2"/>
    <col min="8151" max="8152" width="17.28515625" style="2" bestFit="1" customWidth="1"/>
    <col min="8153" max="8153" width="16.7109375" style="2" customWidth="1"/>
    <col min="8154" max="8154" width="15.5703125" style="2" customWidth="1"/>
    <col min="8155" max="8155" width="12.28515625" style="2" bestFit="1" customWidth="1"/>
    <col min="8156" max="8156" width="13.7109375" style="2" bestFit="1" customWidth="1"/>
    <col min="8157" max="8157" width="13.140625" style="2" bestFit="1" customWidth="1"/>
    <col min="8158" max="8158" width="17.5703125" style="2" bestFit="1" customWidth="1"/>
    <col min="8159" max="8159" width="23.28515625" style="2" bestFit="1" customWidth="1"/>
    <col min="8160" max="8160" width="15.28515625" style="2" bestFit="1" customWidth="1"/>
    <col min="8161" max="8161" width="20.85546875" style="2" bestFit="1" customWidth="1"/>
    <col min="8162" max="8162" width="18.140625" style="2" bestFit="1" customWidth="1"/>
    <col min="8163" max="8163" width="20.5703125" style="2" bestFit="1" customWidth="1"/>
    <col min="8164" max="8164" width="18.7109375" style="2" bestFit="1" customWidth="1"/>
    <col min="8165" max="8165" width="11.85546875" style="2" bestFit="1" customWidth="1"/>
    <col min="8166" max="8166" width="13.140625" style="2" bestFit="1" customWidth="1"/>
    <col min="8167" max="8167" width="11.28515625" style="2" bestFit="1" customWidth="1"/>
    <col min="8168" max="8406" width="8.7109375" style="2"/>
    <col min="8407" max="8408" width="17.28515625" style="2" bestFit="1" customWidth="1"/>
    <col min="8409" max="8409" width="16.7109375" style="2" customWidth="1"/>
    <col min="8410" max="8410" width="15.5703125" style="2" customWidth="1"/>
    <col min="8411" max="8411" width="12.28515625" style="2" bestFit="1" customWidth="1"/>
    <col min="8412" max="8412" width="13.7109375" style="2" bestFit="1" customWidth="1"/>
    <col min="8413" max="8413" width="13.140625" style="2" bestFit="1" customWidth="1"/>
    <col min="8414" max="8414" width="17.5703125" style="2" bestFit="1" customWidth="1"/>
    <col min="8415" max="8415" width="23.28515625" style="2" bestFit="1" customWidth="1"/>
    <col min="8416" max="8416" width="15.28515625" style="2" bestFit="1" customWidth="1"/>
    <col min="8417" max="8417" width="20.85546875" style="2" bestFit="1" customWidth="1"/>
    <col min="8418" max="8418" width="18.140625" style="2" bestFit="1" customWidth="1"/>
    <col min="8419" max="8419" width="20.5703125" style="2" bestFit="1" customWidth="1"/>
    <col min="8420" max="8420" width="18.7109375" style="2" bestFit="1" customWidth="1"/>
    <col min="8421" max="8421" width="11.85546875" style="2" bestFit="1" customWidth="1"/>
    <col min="8422" max="8422" width="13.140625" style="2" bestFit="1" customWidth="1"/>
    <col min="8423" max="8423" width="11.28515625" style="2" bestFit="1" customWidth="1"/>
    <col min="8424" max="8662" width="8.7109375" style="2"/>
    <col min="8663" max="8664" width="17.28515625" style="2" bestFit="1" customWidth="1"/>
    <col min="8665" max="8665" width="16.7109375" style="2" customWidth="1"/>
    <col min="8666" max="8666" width="15.5703125" style="2" customWidth="1"/>
    <col min="8667" max="8667" width="12.28515625" style="2" bestFit="1" customWidth="1"/>
    <col min="8668" max="8668" width="13.7109375" style="2" bestFit="1" customWidth="1"/>
    <col min="8669" max="8669" width="13.140625" style="2" bestFit="1" customWidth="1"/>
    <col min="8670" max="8670" width="17.5703125" style="2" bestFit="1" customWidth="1"/>
    <col min="8671" max="8671" width="23.28515625" style="2" bestFit="1" customWidth="1"/>
    <col min="8672" max="8672" width="15.28515625" style="2" bestFit="1" customWidth="1"/>
    <col min="8673" max="8673" width="20.85546875" style="2" bestFit="1" customWidth="1"/>
    <col min="8674" max="8674" width="18.140625" style="2" bestFit="1" customWidth="1"/>
    <col min="8675" max="8675" width="20.5703125" style="2" bestFit="1" customWidth="1"/>
    <col min="8676" max="8676" width="18.7109375" style="2" bestFit="1" customWidth="1"/>
    <col min="8677" max="8677" width="11.85546875" style="2" bestFit="1" customWidth="1"/>
    <col min="8678" max="8678" width="13.140625" style="2" bestFit="1" customWidth="1"/>
    <col min="8679" max="8679" width="11.28515625" style="2" bestFit="1" customWidth="1"/>
    <col min="8680" max="8918" width="8.7109375" style="2"/>
    <col min="8919" max="8920" width="17.28515625" style="2" bestFit="1" customWidth="1"/>
    <col min="8921" max="8921" width="16.7109375" style="2" customWidth="1"/>
    <col min="8922" max="8922" width="15.5703125" style="2" customWidth="1"/>
    <col min="8923" max="8923" width="12.28515625" style="2" bestFit="1" customWidth="1"/>
    <col min="8924" max="8924" width="13.7109375" style="2" bestFit="1" customWidth="1"/>
    <col min="8925" max="8925" width="13.140625" style="2" bestFit="1" customWidth="1"/>
    <col min="8926" max="8926" width="17.5703125" style="2" bestFit="1" customWidth="1"/>
    <col min="8927" max="8927" width="23.28515625" style="2" bestFit="1" customWidth="1"/>
    <col min="8928" max="8928" width="15.28515625" style="2" bestFit="1" customWidth="1"/>
    <col min="8929" max="8929" width="20.85546875" style="2" bestFit="1" customWidth="1"/>
    <col min="8930" max="8930" width="18.140625" style="2" bestFit="1" customWidth="1"/>
    <col min="8931" max="8931" width="20.5703125" style="2" bestFit="1" customWidth="1"/>
    <col min="8932" max="8932" width="18.7109375" style="2" bestFit="1" customWidth="1"/>
    <col min="8933" max="8933" width="11.85546875" style="2" bestFit="1" customWidth="1"/>
    <col min="8934" max="8934" width="13.140625" style="2" bestFit="1" customWidth="1"/>
    <col min="8935" max="8935" width="11.28515625" style="2" bestFit="1" customWidth="1"/>
    <col min="8936" max="9174" width="8.7109375" style="2"/>
    <col min="9175" max="9176" width="17.28515625" style="2" bestFit="1" customWidth="1"/>
    <col min="9177" max="9177" width="16.7109375" style="2" customWidth="1"/>
    <col min="9178" max="9178" width="15.5703125" style="2" customWidth="1"/>
    <col min="9179" max="9179" width="12.28515625" style="2" bestFit="1" customWidth="1"/>
    <col min="9180" max="9180" width="13.7109375" style="2" bestFit="1" customWidth="1"/>
    <col min="9181" max="9181" width="13.140625" style="2" bestFit="1" customWidth="1"/>
    <col min="9182" max="9182" width="17.5703125" style="2" bestFit="1" customWidth="1"/>
    <col min="9183" max="9183" width="23.28515625" style="2" bestFit="1" customWidth="1"/>
    <col min="9184" max="9184" width="15.28515625" style="2" bestFit="1" customWidth="1"/>
    <col min="9185" max="9185" width="20.85546875" style="2" bestFit="1" customWidth="1"/>
    <col min="9186" max="9186" width="18.140625" style="2" bestFit="1" customWidth="1"/>
    <col min="9187" max="9187" width="20.5703125" style="2" bestFit="1" customWidth="1"/>
    <col min="9188" max="9188" width="18.7109375" style="2" bestFit="1" customWidth="1"/>
    <col min="9189" max="9189" width="11.85546875" style="2" bestFit="1" customWidth="1"/>
    <col min="9190" max="9190" width="13.140625" style="2" bestFit="1" customWidth="1"/>
    <col min="9191" max="9191" width="11.28515625" style="2" bestFit="1" customWidth="1"/>
    <col min="9192" max="9430" width="8.7109375" style="2"/>
    <col min="9431" max="9432" width="17.28515625" style="2" bestFit="1" customWidth="1"/>
    <col min="9433" max="9433" width="16.7109375" style="2" customWidth="1"/>
    <col min="9434" max="9434" width="15.5703125" style="2" customWidth="1"/>
    <col min="9435" max="9435" width="12.28515625" style="2" bestFit="1" customWidth="1"/>
    <col min="9436" max="9436" width="13.7109375" style="2" bestFit="1" customWidth="1"/>
    <col min="9437" max="9437" width="13.140625" style="2" bestFit="1" customWidth="1"/>
    <col min="9438" max="9438" width="17.5703125" style="2" bestFit="1" customWidth="1"/>
    <col min="9439" max="9439" width="23.28515625" style="2" bestFit="1" customWidth="1"/>
    <col min="9440" max="9440" width="15.28515625" style="2" bestFit="1" customWidth="1"/>
    <col min="9441" max="9441" width="20.85546875" style="2" bestFit="1" customWidth="1"/>
    <col min="9442" max="9442" width="18.140625" style="2" bestFit="1" customWidth="1"/>
    <col min="9443" max="9443" width="20.5703125" style="2" bestFit="1" customWidth="1"/>
    <col min="9444" max="9444" width="18.7109375" style="2" bestFit="1" customWidth="1"/>
    <col min="9445" max="9445" width="11.85546875" style="2" bestFit="1" customWidth="1"/>
    <col min="9446" max="9446" width="13.140625" style="2" bestFit="1" customWidth="1"/>
    <col min="9447" max="9447" width="11.28515625" style="2" bestFit="1" customWidth="1"/>
    <col min="9448" max="9686" width="8.7109375" style="2"/>
    <col min="9687" max="9688" width="17.28515625" style="2" bestFit="1" customWidth="1"/>
    <col min="9689" max="9689" width="16.7109375" style="2" customWidth="1"/>
    <col min="9690" max="9690" width="15.5703125" style="2" customWidth="1"/>
    <col min="9691" max="9691" width="12.28515625" style="2" bestFit="1" customWidth="1"/>
    <col min="9692" max="9692" width="13.7109375" style="2" bestFit="1" customWidth="1"/>
    <col min="9693" max="9693" width="13.140625" style="2" bestFit="1" customWidth="1"/>
    <col min="9694" max="9694" width="17.5703125" style="2" bestFit="1" customWidth="1"/>
    <col min="9695" max="9695" width="23.28515625" style="2" bestFit="1" customWidth="1"/>
    <col min="9696" max="9696" width="15.28515625" style="2" bestFit="1" customWidth="1"/>
    <col min="9697" max="9697" width="20.85546875" style="2" bestFit="1" customWidth="1"/>
    <col min="9698" max="9698" width="18.140625" style="2" bestFit="1" customWidth="1"/>
    <col min="9699" max="9699" width="20.5703125" style="2" bestFit="1" customWidth="1"/>
    <col min="9700" max="9700" width="18.7109375" style="2" bestFit="1" customWidth="1"/>
    <col min="9701" max="9701" width="11.85546875" style="2" bestFit="1" customWidth="1"/>
    <col min="9702" max="9702" width="13.140625" style="2" bestFit="1" customWidth="1"/>
    <col min="9703" max="9703" width="11.28515625" style="2" bestFit="1" customWidth="1"/>
    <col min="9704" max="9942" width="8.7109375" style="2"/>
    <col min="9943" max="9944" width="17.28515625" style="2" bestFit="1" customWidth="1"/>
    <col min="9945" max="9945" width="16.7109375" style="2" customWidth="1"/>
    <col min="9946" max="9946" width="15.5703125" style="2" customWidth="1"/>
    <col min="9947" max="9947" width="12.28515625" style="2" bestFit="1" customWidth="1"/>
    <col min="9948" max="9948" width="13.7109375" style="2" bestFit="1" customWidth="1"/>
    <col min="9949" max="9949" width="13.140625" style="2" bestFit="1" customWidth="1"/>
    <col min="9950" max="9950" width="17.5703125" style="2" bestFit="1" customWidth="1"/>
    <col min="9951" max="9951" width="23.28515625" style="2" bestFit="1" customWidth="1"/>
    <col min="9952" max="9952" width="15.28515625" style="2" bestFit="1" customWidth="1"/>
    <col min="9953" max="9953" width="20.85546875" style="2" bestFit="1" customWidth="1"/>
    <col min="9954" max="9954" width="18.140625" style="2" bestFit="1" customWidth="1"/>
    <col min="9955" max="9955" width="20.5703125" style="2" bestFit="1" customWidth="1"/>
    <col min="9956" max="9956" width="18.7109375" style="2" bestFit="1" customWidth="1"/>
    <col min="9957" max="9957" width="11.85546875" style="2" bestFit="1" customWidth="1"/>
    <col min="9958" max="9958" width="13.140625" style="2" bestFit="1" customWidth="1"/>
    <col min="9959" max="9959" width="11.28515625" style="2" bestFit="1" customWidth="1"/>
    <col min="9960" max="10198" width="8.7109375" style="2"/>
    <col min="10199" max="10200" width="17.28515625" style="2" bestFit="1" customWidth="1"/>
    <col min="10201" max="10201" width="16.7109375" style="2" customWidth="1"/>
    <col min="10202" max="10202" width="15.5703125" style="2" customWidth="1"/>
    <col min="10203" max="10203" width="12.28515625" style="2" bestFit="1" customWidth="1"/>
    <col min="10204" max="10204" width="13.7109375" style="2" bestFit="1" customWidth="1"/>
    <col min="10205" max="10205" width="13.140625" style="2" bestFit="1" customWidth="1"/>
    <col min="10206" max="10206" width="17.5703125" style="2" bestFit="1" customWidth="1"/>
    <col min="10207" max="10207" width="23.28515625" style="2" bestFit="1" customWidth="1"/>
    <col min="10208" max="10208" width="15.28515625" style="2" bestFit="1" customWidth="1"/>
    <col min="10209" max="10209" width="20.85546875" style="2" bestFit="1" customWidth="1"/>
    <col min="10210" max="10210" width="18.140625" style="2" bestFit="1" customWidth="1"/>
    <col min="10211" max="10211" width="20.5703125" style="2" bestFit="1" customWidth="1"/>
    <col min="10212" max="10212" width="18.7109375" style="2" bestFit="1" customWidth="1"/>
    <col min="10213" max="10213" width="11.85546875" style="2" bestFit="1" customWidth="1"/>
    <col min="10214" max="10214" width="13.140625" style="2" bestFit="1" customWidth="1"/>
    <col min="10215" max="10215" width="11.28515625" style="2" bestFit="1" customWidth="1"/>
    <col min="10216" max="10454" width="8.7109375" style="2"/>
    <col min="10455" max="10456" width="17.28515625" style="2" bestFit="1" customWidth="1"/>
    <col min="10457" max="10457" width="16.7109375" style="2" customWidth="1"/>
    <col min="10458" max="10458" width="15.5703125" style="2" customWidth="1"/>
    <col min="10459" max="10459" width="12.28515625" style="2" bestFit="1" customWidth="1"/>
    <col min="10460" max="10460" width="13.7109375" style="2" bestFit="1" customWidth="1"/>
    <col min="10461" max="10461" width="13.140625" style="2" bestFit="1" customWidth="1"/>
    <col min="10462" max="10462" width="17.5703125" style="2" bestFit="1" customWidth="1"/>
    <col min="10463" max="10463" width="23.28515625" style="2" bestFit="1" customWidth="1"/>
    <col min="10464" max="10464" width="15.28515625" style="2" bestFit="1" customWidth="1"/>
    <col min="10465" max="10465" width="20.85546875" style="2" bestFit="1" customWidth="1"/>
    <col min="10466" max="10466" width="18.140625" style="2" bestFit="1" customWidth="1"/>
    <col min="10467" max="10467" width="20.5703125" style="2" bestFit="1" customWidth="1"/>
    <col min="10468" max="10468" width="18.7109375" style="2" bestFit="1" customWidth="1"/>
    <col min="10469" max="10469" width="11.85546875" style="2" bestFit="1" customWidth="1"/>
    <col min="10470" max="10470" width="13.140625" style="2" bestFit="1" customWidth="1"/>
    <col min="10471" max="10471" width="11.28515625" style="2" bestFit="1" customWidth="1"/>
    <col min="10472" max="10710" width="8.7109375" style="2"/>
    <col min="10711" max="10712" width="17.28515625" style="2" bestFit="1" customWidth="1"/>
    <col min="10713" max="10713" width="16.7109375" style="2" customWidth="1"/>
    <col min="10714" max="10714" width="15.5703125" style="2" customWidth="1"/>
    <col min="10715" max="10715" width="12.28515625" style="2" bestFit="1" customWidth="1"/>
    <col min="10716" max="10716" width="13.7109375" style="2" bestFit="1" customWidth="1"/>
    <col min="10717" max="10717" width="13.140625" style="2" bestFit="1" customWidth="1"/>
    <col min="10718" max="10718" width="17.5703125" style="2" bestFit="1" customWidth="1"/>
    <col min="10719" max="10719" width="23.28515625" style="2" bestFit="1" customWidth="1"/>
    <col min="10720" max="10720" width="15.28515625" style="2" bestFit="1" customWidth="1"/>
    <col min="10721" max="10721" width="20.85546875" style="2" bestFit="1" customWidth="1"/>
    <col min="10722" max="10722" width="18.140625" style="2" bestFit="1" customWidth="1"/>
    <col min="10723" max="10723" width="20.5703125" style="2" bestFit="1" customWidth="1"/>
    <col min="10724" max="10724" width="18.7109375" style="2" bestFit="1" customWidth="1"/>
    <col min="10725" max="10725" width="11.85546875" style="2" bestFit="1" customWidth="1"/>
    <col min="10726" max="10726" width="13.140625" style="2" bestFit="1" customWidth="1"/>
    <col min="10727" max="10727" width="11.28515625" style="2" bestFit="1" customWidth="1"/>
    <col min="10728" max="10966" width="8.7109375" style="2"/>
    <col min="10967" max="10968" width="17.28515625" style="2" bestFit="1" customWidth="1"/>
    <col min="10969" max="10969" width="16.7109375" style="2" customWidth="1"/>
    <col min="10970" max="10970" width="15.5703125" style="2" customWidth="1"/>
    <col min="10971" max="10971" width="12.28515625" style="2" bestFit="1" customWidth="1"/>
    <col min="10972" max="10972" width="13.7109375" style="2" bestFit="1" customWidth="1"/>
    <col min="10973" max="10973" width="13.140625" style="2" bestFit="1" customWidth="1"/>
    <col min="10974" max="10974" width="17.5703125" style="2" bestFit="1" customWidth="1"/>
    <col min="10975" max="10975" width="23.28515625" style="2" bestFit="1" customWidth="1"/>
    <col min="10976" max="10976" width="15.28515625" style="2" bestFit="1" customWidth="1"/>
    <col min="10977" max="10977" width="20.85546875" style="2" bestFit="1" customWidth="1"/>
    <col min="10978" max="10978" width="18.140625" style="2" bestFit="1" customWidth="1"/>
    <col min="10979" max="10979" width="20.5703125" style="2" bestFit="1" customWidth="1"/>
    <col min="10980" max="10980" width="18.7109375" style="2" bestFit="1" customWidth="1"/>
    <col min="10981" max="10981" width="11.85546875" style="2" bestFit="1" customWidth="1"/>
    <col min="10982" max="10982" width="13.140625" style="2" bestFit="1" customWidth="1"/>
    <col min="10983" max="10983" width="11.28515625" style="2" bestFit="1" customWidth="1"/>
    <col min="10984" max="11222" width="8.7109375" style="2"/>
    <col min="11223" max="11224" width="17.28515625" style="2" bestFit="1" customWidth="1"/>
    <col min="11225" max="11225" width="16.7109375" style="2" customWidth="1"/>
    <col min="11226" max="11226" width="15.5703125" style="2" customWidth="1"/>
    <col min="11227" max="11227" width="12.28515625" style="2" bestFit="1" customWidth="1"/>
    <col min="11228" max="11228" width="13.7109375" style="2" bestFit="1" customWidth="1"/>
    <col min="11229" max="11229" width="13.140625" style="2" bestFit="1" customWidth="1"/>
    <col min="11230" max="11230" width="17.5703125" style="2" bestFit="1" customWidth="1"/>
    <col min="11231" max="11231" width="23.28515625" style="2" bestFit="1" customWidth="1"/>
    <col min="11232" max="11232" width="15.28515625" style="2" bestFit="1" customWidth="1"/>
    <col min="11233" max="11233" width="20.85546875" style="2" bestFit="1" customWidth="1"/>
    <col min="11234" max="11234" width="18.140625" style="2" bestFit="1" customWidth="1"/>
    <col min="11235" max="11235" width="20.5703125" style="2" bestFit="1" customWidth="1"/>
    <col min="11236" max="11236" width="18.7109375" style="2" bestFit="1" customWidth="1"/>
    <col min="11237" max="11237" width="11.85546875" style="2" bestFit="1" customWidth="1"/>
    <col min="11238" max="11238" width="13.140625" style="2" bestFit="1" customWidth="1"/>
    <col min="11239" max="11239" width="11.28515625" style="2" bestFit="1" customWidth="1"/>
    <col min="11240" max="11478" width="8.7109375" style="2"/>
    <col min="11479" max="11480" width="17.28515625" style="2" bestFit="1" customWidth="1"/>
    <col min="11481" max="11481" width="16.7109375" style="2" customWidth="1"/>
    <col min="11482" max="11482" width="15.5703125" style="2" customWidth="1"/>
    <col min="11483" max="11483" width="12.28515625" style="2" bestFit="1" customWidth="1"/>
    <col min="11484" max="11484" width="13.7109375" style="2" bestFit="1" customWidth="1"/>
    <col min="11485" max="11485" width="13.140625" style="2" bestFit="1" customWidth="1"/>
    <col min="11486" max="11486" width="17.5703125" style="2" bestFit="1" customWidth="1"/>
    <col min="11487" max="11487" width="23.28515625" style="2" bestFit="1" customWidth="1"/>
    <col min="11488" max="11488" width="15.28515625" style="2" bestFit="1" customWidth="1"/>
    <col min="11489" max="11489" width="20.85546875" style="2" bestFit="1" customWidth="1"/>
    <col min="11490" max="11490" width="18.140625" style="2" bestFit="1" customWidth="1"/>
    <col min="11491" max="11491" width="20.5703125" style="2" bestFit="1" customWidth="1"/>
    <col min="11492" max="11492" width="18.7109375" style="2" bestFit="1" customWidth="1"/>
    <col min="11493" max="11493" width="11.85546875" style="2" bestFit="1" customWidth="1"/>
    <col min="11494" max="11494" width="13.140625" style="2" bestFit="1" customWidth="1"/>
    <col min="11495" max="11495" width="11.28515625" style="2" bestFit="1" customWidth="1"/>
    <col min="11496" max="11734" width="8.7109375" style="2"/>
    <col min="11735" max="11736" width="17.28515625" style="2" bestFit="1" customWidth="1"/>
    <col min="11737" max="11737" width="16.7109375" style="2" customWidth="1"/>
    <col min="11738" max="11738" width="15.5703125" style="2" customWidth="1"/>
    <col min="11739" max="11739" width="12.28515625" style="2" bestFit="1" customWidth="1"/>
    <col min="11740" max="11740" width="13.7109375" style="2" bestFit="1" customWidth="1"/>
    <col min="11741" max="11741" width="13.140625" style="2" bestFit="1" customWidth="1"/>
    <col min="11742" max="11742" width="17.5703125" style="2" bestFit="1" customWidth="1"/>
    <col min="11743" max="11743" width="23.28515625" style="2" bestFit="1" customWidth="1"/>
    <col min="11744" max="11744" width="15.28515625" style="2" bestFit="1" customWidth="1"/>
    <col min="11745" max="11745" width="20.85546875" style="2" bestFit="1" customWidth="1"/>
    <col min="11746" max="11746" width="18.140625" style="2" bestFit="1" customWidth="1"/>
    <col min="11747" max="11747" width="20.5703125" style="2" bestFit="1" customWidth="1"/>
    <col min="11748" max="11748" width="18.7109375" style="2" bestFit="1" customWidth="1"/>
    <col min="11749" max="11749" width="11.85546875" style="2" bestFit="1" customWidth="1"/>
    <col min="11750" max="11750" width="13.140625" style="2" bestFit="1" customWidth="1"/>
    <col min="11751" max="11751" width="11.28515625" style="2" bestFit="1" customWidth="1"/>
    <col min="11752" max="11990" width="8.7109375" style="2"/>
    <col min="11991" max="11992" width="17.28515625" style="2" bestFit="1" customWidth="1"/>
    <col min="11993" max="11993" width="16.7109375" style="2" customWidth="1"/>
    <col min="11994" max="11994" width="15.5703125" style="2" customWidth="1"/>
    <col min="11995" max="11995" width="12.28515625" style="2" bestFit="1" customWidth="1"/>
    <col min="11996" max="11996" width="13.7109375" style="2" bestFit="1" customWidth="1"/>
    <col min="11997" max="11997" width="13.140625" style="2" bestFit="1" customWidth="1"/>
    <col min="11998" max="11998" width="17.5703125" style="2" bestFit="1" customWidth="1"/>
    <col min="11999" max="11999" width="23.28515625" style="2" bestFit="1" customWidth="1"/>
    <col min="12000" max="12000" width="15.28515625" style="2" bestFit="1" customWidth="1"/>
    <col min="12001" max="12001" width="20.85546875" style="2" bestFit="1" customWidth="1"/>
    <col min="12002" max="12002" width="18.140625" style="2" bestFit="1" customWidth="1"/>
    <col min="12003" max="12003" width="20.5703125" style="2" bestFit="1" customWidth="1"/>
    <col min="12004" max="12004" width="18.7109375" style="2" bestFit="1" customWidth="1"/>
    <col min="12005" max="12005" width="11.85546875" style="2" bestFit="1" customWidth="1"/>
    <col min="12006" max="12006" width="13.140625" style="2" bestFit="1" customWidth="1"/>
    <col min="12007" max="12007" width="11.28515625" style="2" bestFit="1" customWidth="1"/>
    <col min="12008" max="12246" width="8.7109375" style="2"/>
    <col min="12247" max="12248" width="17.28515625" style="2" bestFit="1" customWidth="1"/>
    <col min="12249" max="12249" width="16.7109375" style="2" customWidth="1"/>
    <col min="12250" max="12250" width="15.5703125" style="2" customWidth="1"/>
    <col min="12251" max="12251" width="12.28515625" style="2" bestFit="1" customWidth="1"/>
    <col min="12252" max="12252" width="13.7109375" style="2" bestFit="1" customWidth="1"/>
    <col min="12253" max="12253" width="13.140625" style="2" bestFit="1" customWidth="1"/>
    <col min="12254" max="12254" width="17.5703125" style="2" bestFit="1" customWidth="1"/>
    <col min="12255" max="12255" width="23.28515625" style="2" bestFit="1" customWidth="1"/>
    <col min="12256" max="12256" width="15.28515625" style="2" bestFit="1" customWidth="1"/>
    <col min="12257" max="12257" width="20.85546875" style="2" bestFit="1" customWidth="1"/>
    <col min="12258" max="12258" width="18.140625" style="2" bestFit="1" customWidth="1"/>
    <col min="12259" max="12259" width="20.5703125" style="2" bestFit="1" customWidth="1"/>
    <col min="12260" max="12260" width="18.7109375" style="2" bestFit="1" customWidth="1"/>
    <col min="12261" max="12261" width="11.85546875" style="2" bestFit="1" customWidth="1"/>
    <col min="12262" max="12262" width="13.140625" style="2" bestFit="1" customWidth="1"/>
    <col min="12263" max="12263" width="11.28515625" style="2" bestFit="1" customWidth="1"/>
    <col min="12264" max="12502" width="8.7109375" style="2"/>
    <col min="12503" max="12504" width="17.28515625" style="2" bestFit="1" customWidth="1"/>
    <col min="12505" max="12505" width="16.7109375" style="2" customWidth="1"/>
    <col min="12506" max="12506" width="15.5703125" style="2" customWidth="1"/>
    <col min="12507" max="12507" width="12.28515625" style="2" bestFit="1" customWidth="1"/>
    <col min="12508" max="12508" width="13.7109375" style="2" bestFit="1" customWidth="1"/>
    <col min="12509" max="12509" width="13.140625" style="2" bestFit="1" customWidth="1"/>
    <col min="12510" max="12510" width="17.5703125" style="2" bestFit="1" customWidth="1"/>
    <col min="12511" max="12511" width="23.28515625" style="2" bestFit="1" customWidth="1"/>
    <col min="12512" max="12512" width="15.28515625" style="2" bestFit="1" customWidth="1"/>
    <col min="12513" max="12513" width="20.85546875" style="2" bestFit="1" customWidth="1"/>
    <col min="12514" max="12514" width="18.140625" style="2" bestFit="1" customWidth="1"/>
    <col min="12515" max="12515" width="20.5703125" style="2" bestFit="1" customWidth="1"/>
    <col min="12516" max="12516" width="18.7109375" style="2" bestFit="1" customWidth="1"/>
    <col min="12517" max="12517" width="11.85546875" style="2" bestFit="1" customWidth="1"/>
    <col min="12518" max="12518" width="13.140625" style="2" bestFit="1" customWidth="1"/>
    <col min="12519" max="12519" width="11.28515625" style="2" bestFit="1" customWidth="1"/>
    <col min="12520" max="12758" width="8.7109375" style="2"/>
    <col min="12759" max="12760" width="17.28515625" style="2" bestFit="1" customWidth="1"/>
    <col min="12761" max="12761" width="16.7109375" style="2" customWidth="1"/>
    <col min="12762" max="12762" width="15.5703125" style="2" customWidth="1"/>
    <col min="12763" max="12763" width="12.28515625" style="2" bestFit="1" customWidth="1"/>
    <col min="12764" max="12764" width="13.7109375" style="2" bestFit="1" customWidth="1"/>
    <col min="12765" max="12765" width="13.140625" style="2" bestFit="1" customWidth="1"/>
    <col min="12766" max="12766" width="17.5703125" style="2" bestFit="1" customWidth="1"/>
    <col min="12767" max="12767" width="23.28515625" style="2" bestFit="1" customWidth="1"/>
    <col min="12768" max="12768" width="15.28515625" style="2" bestFit="1" customWidth="1"/>
    <col min="12769" max="12769" width="20.85546875" style="2" bestFit="1" customWidth="1"/>
    <col min="12770" max="12770" width="18.140625" style="2" bestFit="1" customWidth="1"/>
    <col min="12771" max="12771" width="20.5703125" style="2" bestFit="1" customWidth="1"/>
    <col min="12772" max="12772" width="18.7109375" style="2" bestFit="1" customWidth="1"/>
    <col min="12773" max="12773" width="11.85546875" style="2" bestFit="1" customWidth="1"/>
    <col min="12774" max="12774" width="13.140625" style="2" bestFit="1" customWidth="1"/>
    <col min="12775" max="12775" width="11.28515625" style="2" bestFit="1" customWidth="1"/>
    <col min="12776" max="13014" width="8.7109375" style="2"/>
    <col min="13015" max="13016" width="17.28515625" style="2" bestFit="1" customWidth="1"/>
    <col min="13017" max="13017" width="16.7109375" style="2" customWidth="1"/>
    <col min="13018" max="13018" width="15.5703125" style="2" customWidth="1"/>
    <col min="13019" max="13019" width="12.28515625" style="2" bestFit="1" customWidth="1"/>
    <col min="13020" max="13020" width="13.7109375" style="2" bestFit="1" customWidth="1"/>
    <col min="13021" max="13021" width="13.140625" style="2" bestFit="1" customWidth="1"/>
    <col min="13022" max="13022" width="17.5703125" style="2" bestFit="1" customWidth="1"/>
    <col min="13023" max="13023" width="23.28515625" style="2" bestFit="1" customWidth="1"/>
    <col min="13024" max="13024" width="15.28515625" style="2" bestFit="1" customWidth="1"/>
    <col min="13025" max="13025" width="20.85546875" style="2" bestFit="1" customWidth="1"/>
    <col min="13026" max="13026" width="18.140625" style="2" bestFit="1" customWidth="1"/>
    <col min="13027" max="13027" width="20.5703125" style="2" bestFit="1" customWidth="1"/>
    <col min="13028" max="13028" width="18.7109375" style="2" bestFit="1" customWidth="1"/>
    <col min="13029" max="13029" width="11.85546875" style="2" bestFit="1" customWidth="1"/>
    <col min="13030" max="13030" width="13.140625" style="2" bestFit="1" customWidth="1"/>
    <col min="13031" max="13031" width="11.28515625" style="2" bestFit="1" customWidth="1"/>
    <col min="13032" max="13270" width="8.7109375" style="2"/>
    <col min="13271" max="13272" width="17.28515625" style="2" bestFit="1" customWidth="1"/>
    <col min="13273" max="13273" width="16.7109375" style="2" customWidth="1"/>
    <col min="13274" max="13274" width="15.5703125" style="2" customWidth="1"/>
    <col min="13275" max="13275" width="12.28515625" style="2" bestFit="1" customWidth="1"/>
    <col min="13276" max="13276" width="13.7109375" style="2" bestFit="1" customWidth="1"/>
    <col min="13277" max="13277" width="13.140625" style="2" bestFit="1" customWidth="1"/>
    <col min="13278" max="13278" width="17.5703125" style="2" bestFit="1" customWidth="1"/>
    <col min="13279" max="13279" width="23.28515625" style="2" bestFit="1" customWidth="1"/>
    <col min="13280" max="13280" width="15.28515625" style="2" bestFit="1" customWidth="1"/>
    <col min="13281" max="13281" width="20.85546875" style="2" bestFit="1" customWidth="1"/>
    <col min="13282" max="13282" width="18.140625" style="2" bestFit="1" customWidth="1"/>
    <col min="13283" max="13283" width="20.5703125" style="2" bestFit="1" customWidth="1"/>
    <col min="13284" max="13284" width="18.7109375" style="2" bestFit="1" customWidth="1"/>
    <col min="13285" max="13285" width="11.85546875" style="2" bestFit="1" customWidth="1"/>
    <col min="13286" max="13286" width="13.140625" style="2" bestFit="1" customWidth="1"/>
    <col min="13287" max="13287" width="11.28515625" style="2" bestFit="1" customWidth="1"/>
    <col min="13288" max="13526" width="8.7109375" style="2"/>
    <col min="13527" max="13528" width="17.28515625" style="2" bestFit="1" customWidth="1"/>
    <col min="13529" max="13529" width="16.7109375" style="2" customWidth="1"/>
    <col min="13530" max="13530" width="15.5703125" style="2" customWidth="1"/>
    <col min="13531" max="13531" width="12.28515625" style="2" bestFit="1" customWidth="1"/>
    <col min="13532" max="13532" width="13.7109375" style="2" bestFit="1" customWidth="1"/>
    <col min="13533" max="13533" width="13.140625" style="2" bestFit="1" customWidth="1"/>
    <col min="13534" max="13534" width="17.5703125" style="2" bestFit="1" customWidth="1"/>
    <col min="13535" max="13535" width="23.28515625" style="2" bestFit="1" customWidth="1"/>
    <col min="13536" max="13536" width="15.28515625" style="2" bestFit="1" customWidth="1"/>
    <col min="13537" max="13537" width="20.85546875" style="2" bestFit="1" customWidth="1"/>
    <col min="13538" max="13538" width="18.140625" style="2" bestFit="1" customWidth="1"/>
    <col min="13539" max="13539" width="20.5703125" style="2" bestFit="1" customWidth="1"/>
    <col min="13540" max="13540" width="18.7109375" style="2" bestFit="1" customWidth="1"/>
    <col min="13541" max="13541" width="11.85546875" style="2" bestFit="1" customWidth="1"/>
    <col min="13542" max="13542" width="13.140625" style="2" bestFit="1" customWidth="1"/>
    <col min="13543" max="13543" width="11.28515625" style="2" bestFit="1" customWidth="1"/>
    <col min="13544" max="13782" width="8.7109375" style="2"/>
    <col min="13783" max="13784" width="17.28515625" style="2" bestFit="1" customWidth="1"/>
    <col min="13785" max="13785" width="16.7109375" style="2" customWidth="1"/>
    <col min="13786" max="13786" width="15.5703125" style="2" customWidth="1"/>
    <col min="13787" max="13787" width="12.28515625" style="2" bestFit="1" customWidth="1"/>
    <col min="13788" max="13788" width="13.7109375" style="2" bestFit="1" customWidth="1"/>
    <col min="13789" max="13789" width="13.140625" style="2" bestFit="1" customWidth="1"/>
    <col min="13790" max="13790" width="17.5703125" style="2" bestFit="1" customWidth="1"/>
    <col min="13791" max="13791" width="23.28515625" style="2" bestFit="1" customWidth="1"/>
    <col min="13792" max="13792" width="15.28515625" style="2" bestFit="1" customWidth="1"/>
    <col min="13793" max="13793" width="20.85546875" style="2" bestFit="1" customWidth="1"/>
    <col min="13794" max="13794" width="18.140625" style="2" bestFit="1" customWidth="1"/>
    <col min="13795" max="13795" width="20.5703125" style="2" bestFit="1" customWidth="1"/>
    <col min="13796" max="13796" width="18.7109375" style="2" bestFit="1" customWidth="1"/>
    <col min="13797" max="13797" width="11.85546875" style="2" bestFit="1" customWidth="1"/>
    <col min="13798" max="13798" width="13.140625" style="2" bestFit="1" customWidth="1"/>
    <col min="13799" max="13799" width="11.28515625" style="2" bestFit="1" customWidth="1"/>
    <col min="13800" max="14038" width="8.7109375" style="2"/>
    <col min="14039" max="14040" width="17.28515625" style="2" bestFit="1" customWidth="1"/>
    <col min="14041" max="14041" width="16.7109375" style="2" customWidth="1"/>
    <col min="14042" max="14042" width="15.5703125" style="2" customWidth="1"/>
    <col min="14043" max="14043" width="12.28515625" style="2" bestFit="1" customWidth="1"/>
    <col min="14044" max="14044" width="13.7109375" style="2" bestFit="1" customWidth="1"/>
    <col min="14045" max="14045" width="13.140625" style="2" bestFit="1" customWidth="1"/>
    <col min="14046" max="14046" width="17.5703125" style="2" bestFit="1" customWidth="1"/>
    <col min="14047" max="14047" width="23.28515625" style="2" bestFit="1" customWidth="1"/>
    <col min="14048" max="14048" width="15.28515625" style="2" bestFit="1" customWidth="1"/>
    <col min="14049" max="14049" width="20.85546875" style="2" bestFit="1" customWidth="1"/>
    <col min="14050" max="14050" width="18.140625" style="2" bestFit="1" customWidth="1"/>
    <col min="14051" max="14051" width="20.5703125" style="2" bestFit="1" customWidth="1"/>
    <col min="14052" max="14052" width="18.7109375" style="2" bestFit="1" customWidth="1"/>
    <col min="14053" max="14053" width="11.85546875" style="2" bestFit="1" customWidth="1"/>
    <col min="14054" max="14054" width="13.140625" style="2" bestFit="1" customWidth="1"/>
    <col min="14055" max="14055" width="11.28515625" style="2" bestFit="1" customWidth="1"/>
    <col min="14056" max="14294" width="8.7109375" style="2"/>
    <col min="14295" max="14296" width="17.28515625" style="2" bestFit="1" customWidth="1"/>
    <col min="14297" max="14297" width="16.7109375" style="2" customWidth="1"/>
    <col min="14298" max="14298" width="15.5703125" style="2" customWidth="1"/>
    <col min="14299" max="14299" width="12.28515625" style="2" bestFit="1" customWidth="1"/>
    <col min="14300" max="14300" width="13.7109375" style="2" bestFit="1" customWidth="1"/>
    <col min="14301" max="14301" width="13.140625" style="2" bestFit="1" customWidth="1"/>
    <col min="14302" max="14302" width="17.5703125" style="2" bestFit="1" customWidth="1"/>
    <col min="14303" max="14303" width="23.28515625" style="2" bestFit="1" customWidth="1"/>
    <col min="14304" max="14304" width="15.28515625" style="2" bestFit="1" customWidth="1"/>
    <col min="14305" max="14305" width="20.85546875" style="2" bestFit="1" customWidth="1"/>
    <col min="14306" max="14306" width="18.140625" style="2" bestFit="1" customWidth="1"/>
    <col min="14307" max="14307" width="20.5703125" style="2" bestFit="1" customWidth="1"/>
    <col min="14308" max="14308" width="18.7109375" style="2" bestFit="1" customWidth="1"/>
    <col min="14309" max="14309" width="11.85546875" style="2" bestFit="1" customWidth="1"/>
    <col min="14310" max="14310" width="13.140625" style="2" bestFit="1" customWidth="1"/>
    <col min="14311" max="14311" width="11.28515625" style="2" bestFit="1" customWidth="1"/>
    <col min="14312" max="14550" width="8.7109375" style="2"/>
    <col min="14551" max="14552" width="17.28515625" style="2" bestFit="1" customWidth="1"/>
    <col min="14553" max="14553" width="16.7109375" style="2" customWidth="1"/>
    <col min="14554" max="14554" width="15.5703125" style="2" customWidth="1"/>
    <col min="14555" max="14555" width="12.28515625" style="2" bestFit="1" customWidth="1"/>
    <col min="14556" max="14556" width="13.7109375" style="2" bestFit="1" customWidth="1"/>
    <col min="14557" max="14557" width="13.140625" style="2" bestFit="1" customWidth="1"/>
    <col min="14558" max="14558" width="17.5703125" style="2" bestFit="1" customWidth="1"/>
    <col min="14559" max="14559" width="23.28515625" style="2" bestFit="1" customWidth="1"/>
    <col min="14560" max="14560" width="15.28515625" style="2" bestFit="1" customWidth="1"/>
    <col min="14561" max="14561" width="20.85546875" style="2" bestFit="1" customWidth="1"/>
    <col min="14562" max="14562" width="18.140625" style="2" bestFit="1" customWidth="1"/>
    <col min="14563" max="14563" width="20.5703125" style="2" bestFit="1" customWidth="1"/>
    <col min="14564" max="14564" width="18.7109375" style="2" bestFit="1" customWidth="1"/>
    <col min="14565" max="14565" width="11.85546875" style="2" bestFit="1" customWidth="1"/>
    <col min="14566" max="14566" width="13.140625" style="2" bestFit="1" customWidth="1"/>
    <col min="14567" max="14567" width="11.28515625" style="2" bestFit="1" customWidth="1"/>
    <col min="14568" max="14806" width="8.7109375" style="2"/>
    <col min="14807" max="14808" width="17.28515625" style="2" bestFit="1" customWidth="1"/>
    <col min="14809" max="14809" width="16.7109375" style="2" customWidth="1"/>
    <col min="14810" max="14810" width="15.5703125" style="2" customWidth="1"/>
    <col min="14811" max="14811" width="12.28515625" style="2" bestFit="1" customWidth="1"/>
    <col min="14812" max="14812" width="13.7109375" style="2" bestFit="1" customWidth="1"/>
    <col min="14813" max="14813" width="13.140625" style="2" bestFit="1" customWidth="1"/>
    <col min="14814" max="14814" width="17.5703125" style="2" bestFit="1" customWidth="1"/>
    <col min="14815" max="14815" width="23.28515625" style="2" bestFit="1" customWidth="1"/>
    <col min="14816" max="14816" width="15.28515625" style="2" bestFit="1" customWidth="1"/>
    <col min="14817" max="14817" width="20.85546875" style="2" bestFit="1" customWidth="1"/>
    <col min="14818" max="14818" width="18.140625" style="2" bestFit="1" customWidth="1"/>
    <col min="14819" max="14819" width="20.5703125" style="2" bestFit="1" customWidth="1"/>
    <col min="14820" max="14820" width="18.7109375" style="2" bestFit="1" customWidth="1"/>
    <col min="14821" max="14821" width="11.85546875" style="2" bestFit="1" customWidth="1"/>
    <col min="14822" max="14822" width="13.140625" style="2" bestFit="1" customWidth="1"/>
    <col min="14823" max="14823" width="11.28515625" style="2" bestFit="1" customWidth="1"/>
    <col min="14824" max="15062" width="8.7109375" style="2"/>
    <col min="15063" max="15064" width="17.28515625" style="2" bestFit="1" customWidth="1"/>
    <col min="15065" max="15065" width="16.7109375" style="2" customWidth="1"/>
    <col min="15066" max="15066" width="15.5703125" style="2" customWidth="1"/>
    <col min="15067" max="15067" width="12.28515625" style="2" bestFit="1" customWidth="1"/>
    <col min="15068" max="15068" width="13.7109375" style="2" bestFit="1" customWidth="1"/>
    <col min="15069" max="15069" width="13.140625" style="2" bestFit="1" customWidth="1"/>
    <col min="15070" max="15070" width="17.5703125" style="2" bestFit="1" customWidth="1"/>
    <col min="15071" max="15071" width="23.28515625" style="2" bestFit="1" customWidth="1"/>
    <col min="15072" max="15072" width="15.28515625" style="2" bestFit="1" customWidth="1"/>
    <col min="15073" max="15073" width="20.85546875" style="2" bestFit="1" customWidth="1"/>
    <col min="15074" max="15074" width="18.140625" style="2" bestFit="1" customWidth="1"/>
    <col min="15075" max="15075" width="20.5703125" style="2" bestFit="1" customWidth="1"/>
    <col min="15076" max="15076" width="18.7109375" style="2" bestFit="1" customWidth="1"/>
    <col min="15077" max="15077" width="11.85546875" style="2" bestFit="1" customWidth="1"/>
    <col min="15078" max="15078" width="13.140625" style="2" bestFit="1" customWidth="1"/>
    <col min="15079" max="15079" width="11.28515625" style="2" bestFit="1" customWidth="1"/>
    <col min="15080" max="15318" width="8.7109375" style="2"/>
    <col min="15319" max="15320" width="17.28515625" style="2" bestFit="1" customWidth="1"/>
    <col min="15321" max="15321" width="16.7109375" style="2" customWidth="1"/>
    <col min="15322" max="15322" width="15.5703125" style="2" customWidth="1"/>
    <col min="15323" max="15323" width="12.28515625" style="2" bestFit="1" customWidth="1"/>
    <col min="15324" max="15324" width="13.7109375" style="2" bestFit="1" customWidth="1"/>
    <col min="15325" max="15325" width="13.140625" style="2" bestFit="1" customWidth="1"/>
    <col min="15326" max="15326" width="17.5703125" style="2" bestFit="1" customWidth="1"/>
    <col min="15327" max="15327" width="23.28515625" style="2" bestFit="1" customWidth="1"/>
    <col min="15328" max="15328" width="15.28515625" style="2" bestFit="1" customWidth="1"/>
    <col min="15329" max="15329" width="20.85546875" style="2" bestFit="1" customWidth="1"/>
    <col min="15330" max="15330" width="18.140625" style="2" bestFit="1" customWidth="1"/>
    <col min="15331" max="15331" width="20.5703125" style="2" bestFit="1" customWidth="1"/>
    <col min="15332" max="15332" width="18.7109375" style="2" bestFit="1" customWidth="1"/>
    <col min="15333" max="15333" width="11.85546875" style="2" bestFit="1" customWidth="1"/>
    <col min="15334" max="15334" width="13.140625" style="2" bestFit="1" customWidth="1"/>
    <col min="15335" max="15335" width="11.28515625" style="2" bestFit="1" customWidth="1"/>
    <col min="15336" max="15574" width="8.7109375" style="2"/>
    <col min="15575" max="15576" width="17.28515625" style="2" bestFit="1" customWidth="1"/>
    <col min="15577" max="15577" width="16.7109375" style="2" customWidth="1"/>
    <col min="15578" max="15578" width="15.5703125" style="2" customWidth="1"/>
    <col min="15579" max="15579" width="12.28515625" style="2" bestFit="1" customWidth="1"/>
    <col min="15580" max="15580" width="13.7109375" style="2" bestFit="1" customWidth="1"/>
    <col min="15581" max="15581" width="13.140625" style="2" bestFit="1" customWidth="1"/>
    <col min="15582" max="15582" width="17.5703125" style="2" bestFit="1" customWidth="1"/>
    <col min="15583" max="15583" width="23.28515625" style="2" bestFit="1" customWidth="1"/>
    <col min="15584" max="15584" width="15.28515625" style="2" bestFit="1" customWidth="1"/>
    <col min="15585" max="15585" width="20.85546875" style="2" bestFit="1" customWidth="1"/>
    <col min="15586" max="15586" width="18.140625" style="2" bestFit="1" customWidth="1"/>
    <col min="15587" max="15587" width="20.5703125" style="2" bestFit="1" customWidth="1"/>
    <col min="15588" max="15588" width="18.7109375" style="2" bestFit="1" customWidth="1"/>
    <col min="15589" max="15589" width="11.85546875" style="2" bestFit="1" customWidth="1"/>
    <col min="15590" max="15590" width="13.140625" style="2" bestFit="1" customWidth="1"/>
    <col min="15591" max="15591" width="11.28515625" style="2" bestFit="1" customWidth="1"/>
    <col min="15592" max="15830" width="8.7109375" style="2"/>
    <col min="15831" max="15832" width="17.28515625" style="2" bestFit="1" customWidth="1"/>
    <col min="15833" max="15833" width="16.7109375" style="2" customWidth="1"/>
    <col min="15834" max="15834" width="15.5703125" style="2" customWidth="1"/>
    <col min="15835" max="15835" width="12.28515625" style="2" bestFit="1" customWidth="1"/>
    <col min="15836" max="15836" width="13.7109375" style="2" bestFit="1" customWidth="1"/>
    <col min="15837" max="15837" width="13.140625" style="2" bestFit="1" customWidth="1"/>
    <col min="15838" max="15838" width="17.5703125" style="2" bestFit="1" customWidth="1"/>
    <col min="15839" max="15839" width="23.28515625" style="2" bestFit="1" customWidth="1"/>
    <col min="15840" max="15840" width="15.28515625" style="2" bestFit="1" customWidth="1"/>
    <col min="15841" max="15841" width="20.85546875" style="2" bestFit="1" customWidth="1"/>
    <col min="15842" max="15842" width="18.140625" style="2" bestFit="1" customWidth="1"/>
    <col min="15843" max="15843" width="20.5703125" style="2" bestFit="1" customWidth="1"/>
    <col min="15844" max="15844" width="18.7109375" style="2" bestFit="1" customWidth="1"/>
    <col min="15845" max="15845" width="11.85546875" style="2" bestFit="1" customWidth="1"/>
    <col min="15846" max="15846" width="13.140625" style="2" bestFit="1" customWidth="1"/>
    <col min="15847" max="15847" width="11.28515625" style="2" bestFit="1" customWidth="1"/>
    <col min="15848" max="16086" width="8.7109375" style="2"/>
    <col min="16087" max="16088" width="17.28515625" style="2" bestFit="1" customWidth="1"/>
    <col min="16089" max="16089" width="16.7109375" style="2" customWidth="1"/>
    <col min="16090" max="16090" width="15.5703125" style="2" customWidth="1"/>
    <col min="16091" max="16091" width="12.28515625" style="2" bestFit="1" customWidth="1"/>
    <col min="16092" max="16092" width="13.7109375" style="2" bestFit="1" customWidth="1"/>
    <col min="16093" max="16093" width="13.140625" style="2" bestFit="1" customWidth="1"/>
    <col min="16094" max="16094" width="17.5703125" style="2" bestFit="1" customWidth="1"/>
    <col min="16095" max="16095" width="23.28515625" style="2" bestFit="1" customWidth="1"/>
    <col min="16096" max="16096" width="15.28515625" style="2" bestFit="1" customWidth="1"/>
    <col min="16097" max="16097" width="20.85546875" style="2" bestFit="1" customWidth="1"/>
    <col min="16098" max="16098" width="18.140625" style="2" bestFit="1" customWidth="1"/>
    <col min="16099" max="16099" width="20.5703125" style="2" bestFit="1" customWidth="1"/>
    <col min="16100" max="16100" width="18.7109375" style="2" bestFit="1" customWidth="1"/>
    <col min="16101" max="16101" width="11.85546875" style="2" bestFit="1" customWidth="1"/>
    <col min="16102" max="16102" width="13.140625" style="2" bestFit="1" customWidth="1"/>
    <col min="16103" max="16103" width="11.28515625" style="2" bestFit="1" customWidth="1"/>
    <col min="16104" max="16345" width="8.7109375" style="2"/>
    <col min="16346" max="16350" width="9.140625" style="2" customWidth="1"/>
    <col min="16351" max="16384" width="8.7109375" style="2"/>
  </cols>
  <sheetData>
    <row r="1" spans="1:9">
      <c r="A1" s="1" t="s">
        <v>201</v>
      </c>
    </row>
    <row r="2" spans="1:9" ht="13.15" customHeight="1">
      <c r="A2" s="3" t="s">
        <v>183</v>
      </c>
      <c r="B2" s="60"/>
      <c r="C2" s="60"/>
      <c r="D2" s="60"/>
      <c r="E2" s="60"/>
      <c r="F2" s="60"/>
      <c r="G2" s="60"/>
      <c r="H2" s="60"/>
      <c r="I2" s="60"/>
    </row>
    <row r="3" spans="1:9" ht="13.9" customHeight="1">
      <c r="A3" s="6" t="s">
        <v>184</v>
      </c>
      <c r="B3" s="60"/>
      <c r="C3" s="60"/>
      <c r="D3" s="60"/>
      <c r="E3" s="60"/>
      <c r="F3" s="60"/>
      <c r="G3" s="60"/>
      <c r="H3" s="60"/>
      <c r="I3" s="60"/>
    </row>
    <row r="4" spans="1:9" ht="13.9" customHeight="1" thickBot="1">
      <c r="A4" s="6"/>
      <c r="B4" s="60"/>
      <c r="C4" s="60"/>
      <c r="D4" s="60"/>
      <c r="E4" s="60"/>
      <c r="F4" s="60"/>
      <c r="G4" s="60"/>
      <c r="H4" s="60"/>
      <c r="I4" s="60"/>
    </row>
    <row r="5" spans="1:9">
      <c r="B5" s="225" t="s">
        <v>202</v>
      </c>
      <c r="C5" s="227"/>
      <c r="D5" s="225" t="s">
        <v>203</v>
      </c>
      <c r="E5" s="226"/>
      <c r="F5" s="230" t="s">
        <v>204</v>
      </c>
      <c r="G5" s="230"/>
      <c r="H5" s="228" t="s">
        <v>188</v>
      </c>
      <c r="I5" s="229"/>
    </row>
    <row r="6" spans="1:9" ht="15" thickBot="1">
      <c r="B6" s="8" t="s">
        <v>205</v>
      </c>
      <c r="C6" s="10" t="s">
        <v>191</v>
      </c>
      <c r="D6" s="8" t="s">
        <v>206</v>
      </c>
      <c r="E6" s="9" t="s">
        <v>191</v>
      </c>
      <c r="F6" s="10" t="s">
        <v>206</v>
      </c>
      <c r="G6" s="10" t="s">
        <v>191</v>
      </c>
      <c r="H6" s="8" t="s">
        <v>206</v>
      </c>
      <c r="I6" s="9" t="s">
        <v>191</v>
      </c>
    </row>
    <row r="7" spans="1:9">
      <c r="A7" s="2" t="s">
        <v>16</v>
      </c>
      <c r="B7" s="11">
        <v>77751</v>
      </c>
      <c r="C7" s="61">
        <f>B7/B26</f>
        <v>9.6329848983996436E-2</v>
      </c>
      <c r="D7" s="11">
        <v>5186150.53</v>
      </c>
      <c r="E7" s="61">
        <f>D7/D26</f>
        <v>3.3369908850241548E-2</v>
      </c>
      <c r="F7" s="11">
        <v>15806701.129999999</v>
      </c>
      <c r="G7" s="61">
        <f>F7/F26</f>
        <v>6.118303942572819E-2</v>
      </c>
      <c r="H7" s="11">
        <v>208114385.27000016</v>
      </c>
      <c r="I7" s="62">
        <f>H7/H26</f>
        <v>4.1732902286289307E-2</v>
      </c>
    </row>
    <row r="8" spans="1:9">
      <c r="A8" s="2" t="s">
        <v>17</v>
      </c>
      <c r="B8" s="11">
        <v>9176</v>
      </c>
      <c r="C8" s="61">
        <f>B8/B26</f>
        <v>1.136863441341142E-2</v>
      </c>
      <c r="D8" s="11">
        <v>1148229.29</v>
      </c>
      <c r="E8" s="61">
        <f>D8/D26</f>
        <v>7.3881979562358683E-3</v>
      </c>
      <c r="F8" s="11">
        <v>3708179.5299999993</v>
      </c>
      <c r="G8" s="61">
        <f>F8/F26</f>
        <v>1.4353260210068147E-2</v>
      </c>
      <c r="H8" s="11">
        <v>26139008.690000005</v>
      </c>
      <c r="I8" s="62">
        <f>H8/H26</f>
        <v>5.2416208235917892E-3</v>
      </c>
    </row>
    <row r="9" spans="1:9">
      <c r="A9" s="2" t="s">
        <v>18</v>
      </c>
      <c r="B9" s="11">
        <v>50085</v>
      </c>
      <c r="C9" s="61">
        <f t="shared" ref="C9:C24" si="0">B9/B$26</f>
        <v>6.2052970204414887E-2</v>
      </c>
      <c r="D9" s="11">
        <v>10394743.93</v>
      </c>
      <c r="E9" s="61">
        <f>D9/D26</f>
        <v>6.6884224717191451E-2</v>
      </c>
      <c r="F9" s="11">
        <v>17576792.300000001</v>
      </c>
      <c r="G9" s="61">
        <f>F9/F26</f>
        <v>6.8034535949294289E-2</v>
      </c>
      <c r="H9" s="11">
        <v>440666937.69</v>
      </c>
      <c r="I9" s="62">
        <f>H9/H26</f>
        <v>8.836635789282983E-2</v>
      </c>
    </row>
    <row r="10" spans="1:9">
      <c r="A10" s="2" t="s">
        <v>19</v>
      </c>
      <c r="B10" s="11">
        <v>44966</v>
      </c>
      <c r="C10" s="61">
        <f t="shared" si="0"/>
        <v>5.5710768857177191E-2</v>
      </c>
      <c r="D10" s="11">
        <v>9317407.9419999998</v>
      </c>
      <c r="E10" s="61">
        <f t="shared" ref="E10:E24" si="1">D10/D$26</f>
        <v>5.9952184562806481E-2</v>
      </c>
      <c r="F10" s="11">
        <v>6599773.4299999997</v>
      </c>
      <c r="G10" s="61">
        <f t="shared" ref="G10:G24" si="2">F10/F$26</f>
        <v>2.5545760285312826E-2</v>
      </c>
      <c r="H10" s="11">
        <v>195395944.486</v>
      </c>
      <c r="I10" s="62">
        <f t="shared" ref="I10:I24" si="3">H10/H$26</f>
        <v>3.9182490185828187E-2</v>
      </c>
    </row>
    <row r="11" spans="1:9">
      <c r="A11" s="2" t="s">
        <v>20</v>
      </c>
      <c r="B11" s="11">
        <v>95417</v>
      </c>
      <c r="C11" s="61">
        <f t="shared" si="0"/>
        <v>0.11821719592681751</v>
      </c>
      <c r="D11" s="11">
        <v>21476171.447999999</v>
      </c>
      <c r="E11" s="61">
        <f t="shared" si="1"/>
        <v>0.13818686509894265</v>
      </c>
      <c r="F11" s="11">
        <v>15495985.410000002</v>
      </c>
      <c r="G11" s="61">
        <f t="shared" si="2"/>
        <v>5.998035127526568E-2</v>
      </c>
      <c r="H11" s="11">
        <v>527675913.35400009</v>
      </c>
      <c r="I11" s="62">
        <f t="shared" si="3"/>
        <v>0.10581415264620515</v>
      </c>
    </row>
    <row r="12" spans="1:9">
      <c r="A12" s="2" t="s">
        <v>21</v>
      </c>
      <c r="B12" s="11">
        <v>80606</v>
      </c>
      <c r="C12" s="61">
        <f t="shared" si="0"/>
        <v>9.9867060323391557E-2</v>
      </c>
      <c r="D12" s="11">
        <v>11246931.23</v>
      </c>
      <c r="E12" s="61">
        <f t="shared" si="1"/>
        <v>7.2367561994008497E-2</v>
      </c>
      <c r="F12" s="11">
        <v>8991731.7699999996</v>
      </c>
      <c r="G12" s="61">
        <f t="shared" si="2"/>
        <v>3.4804319691055151E-2</v>
      </c>
      <c r="H12" s="11">
        <v>212579530.25000003</v>
      </c>
      <c r="I12" s="62">
        <f t="shared" si="3"/>
        <v>4.2628291900528102E-2</v>
      </c>
    </row>
    <row r="13" spans="1:9">
      <c r="A13" s="2" t="s">
        <v>22</v>
      </c>
      <c r="B13" s="11">
        <v>8161</v>
      </c>
      <c r="C13" s="61">
        <f t="shared" si="0"/>
        <v>1.0111096931980231E-2</v>
      </c>
      <c r="D13" s="11">
        <v>201166.27999999997</v>
      </c>
      <c r="E13" s="61">
        <f t="shared" si="1"/>
        <v>1.294389815434487E-3</v>
      </c>
      <c r="F13" s="11">
        <v>2722348.8</v>
      </c>
      <c r="G13" s="61">
        <f t="shared" si="2"/>
        <v>1.0537402623806289E-2</v>
      </c>
      <c r="H13" s="11">
        <v>23098878.359999999</v>
      </c>
      <c r="I13" s="62">
        <f t="shared" si="3"/>
        <v>4.631987511435719E-3</v>
      </c>
    </row>
    <row r="14" spans="1:9">
      <c r="A14" s="63" t="s">
        <v>207</v>
      </c>
      <c r="B14" s="11">
        <v>18576</v>
      </c>
      <c r="C14" s="61">
        <f t="shared" si="0"/>
        <v>2.3014794339966275E-2</v>
      </c>
      <c r="D14" s="11">
        <v>1896078.7599999998</v>
      </c>
      <c r="E14" s="61">
        <f t="shared" si="1"/>
        <v>1.2200181045280806E-2</v>
      </c>
      <c r="F14" s="11">
        <v>3843370.1500000018</v>
      </c>
      <c r="G14" s="61">
        <f t="shared" si="2"/>
        <v>1.4876542896659234E-2</v>
      </c>
      <c r="H14" s="11">
        <v>41023817.489999995</v>
      </c>
      <c r="I14" s="62">
        <f t="shared" si="3"/>
        <v>8.2264518356075806E-3</v>
      </c>
    </row>
    <row r="15" spans="1:9">
      <c r="A15" s="63" t="s">
        <v>24</v>
      </c>
      <c r="B15" s="11">
        <v>431</v>
      </c>
      <c r="C15" s="61">
        <f t="shared" si="0"/>
        <v>5.3398882216437683E-4</v>
      </c>
      <c r="D15" s="11">
        <v>39001.97</v>
      </c>
      <c r="E15" s="61">
        <f t="shared" si="1"/>
        <v>2.5095534276361531E-4</v>
      </c>
      <c r="F15" s="11">
        <v>117209.05</v>
      </c>
      <c r="G15" s="61">
        <f t="shared" si="2"/>
        <v>4.5368137653920124E-4</v>
      </c>
      <c r="H15" s="11">
        <v>1782407.1699999997</v>
      </c>
      <c r="I15" s="62">
        <f t="shared" si="3"/>
        <v>3.5742375119089903E-4</v>
      </c>
    </row>
    <row r="16" spans="1:9">
      <c r="A16" s="63" t="s">
        <v>208</v>
      </c>
      <c r="B16" s="11">
        <v>62118</v>
      </c>
      <c r="C16" s="61">
        <f t="shared" si="0"/>
        <v>7.696129386358877E-2</v>
      </c>
      <c r="D16" s="11">
        <v>7804964.8400000008</v>
      </c>
      <c r="E16" s="61">
        <f t="shared" si="1"/>
        <v>5.0220479290665726E-2</v>
      </c>
      <c r="F16" s="11">
        <v>7732315.3399999999</v>
      </c>
      <c r="G16" s="61">
        <f t="shared" si="2"/>
        <v>2.9929493219903937E-2</v>
      </c>
      <c r="H16" s="11">
        <v>219213458.31000006</v>
      </c>
      <c r="I16" s="62">
        <f t="shared" si="3"/>
        <v>4.3958584715909771E-2</v>
      </c>
    </row>
    <row r="17" spans="1:9">
      <c r="A17" s="63" t="s">
        <v>26</v>
      </c>
      <c r="B17" s="11">
        <v>57172</v>
      </c>
      <c r="C17" s="61">
        <f t="shared" si="0"/>
        <v>7.0833431417127043E-2</v>
      </c>
      <c r="D17" s="11">
        <v>15480554.359999998</v>
      </c>
      <c r="E17" s="61">
        <f t="shared" si="1"/>
        <v>9.9608502482940703E-2</v>
      </c>
      <c r="F17" s="11">
        <v>6673064.3100000024</v>
      </c>
      <c r="G17" s="61">
        <f t="shared" si="2"/>
        <v>2.5829447486311132E-2</v>
      </c>
      <c r="H17" s="11">
        <v>236993071.54000008</v>
      </c>
      <c r="I17" s="62">
        <f t="shared" si="3"/>
        <v>4.7523907029660306E-2</v>
      </c>
    </row>
    <row r="18" spans="1:9">
      <c r="A18" s="63" t="s">
        <v>27</v>
      </c>
      <c r="B18" s="11">
        <v>1964</v>
      </c>
      <c r="C18" s="61">
        <f t="shared" si="0"/>
        <v>2.433304052739759E-3</v>
      </c>
      <c r="D18" s="11">
        <v>94987.16</v>
      </c>
      <c r="E18" s="61">
        <f t="shared" si="1"/>
        <v>6.1118798091333256E-4</v>
      </c>
      <c r="F18" s="11">
        <v>577213.79000000015</v>
      </c>
      <c r="G18" s="61">
        <f t="shared" si="2"/>
        <v>2.2342229273644779E-3</v>
      </c>
      <c r="H18" s="11">
        <v>3138461.5100000007</v>
      </c>
      <c r="I18" s="62">
        <f t="shared" si="3"/>
        <v>6.2935153356258864E-4</v>
      </c>
    </row>
    <row r="19" spans="1:9">
      <c r="A19" s="63" t="s">
        <v>28</v>
      </c>
      <c r="B19" s="11">
        <v>1873</v>
      </c>
      <c r="C19" s="61">
        <f t="shared" si="0"/>
        <v>2.3205593130252388E-3</v>
      </c>
      <c r="D19" s="11">
        <v>112212.88</v>
      </c>
      <c r="E19" s="61">
        <f t="shared" si="1"/>
        <v>7.2202562493362346E-4</v>
      </c>
      <c r="F19" s="11">
        <v>741025.78000000038</v>
      </c>
      <c r="G19" s="61">
        <f t="shared" si="2"/>
        <v>2.8682904257088973E-3</v>
      </c>
      <c r="H19" s="11">
        <v>4216390.12</v>
      </c>
      <c r="I19" s="62">
        <f t="shared" si="3"/>
        <v>8.4550713133332215E-4</v>
      </c>
    </row>
    <row r="20" spans="1:9">
      <c r="A20" s="63" t="s">
        <v>209</v>
      </c>
      <c r="B20" s="11">
        <v>49986</v>
      </c>
      <c r="C20" s="61">
        <f t="shared" si="0"/>
        <v>6.1930313839230956E-2</v>
      </c>
      <c r="D20" s="11">
        <v>7190613.3400000008</v>
      </c>
      <c r="E20" s="61">
        <f t="shared" si="1"/>
        <v>4.626747919195684E-2</v>
      </c>
      <c r="F20" s="11">
        <v>13299722.539999999</v>
      </c>
      <c r="G20" s="61">
        <f t="shared" si="2"/>
        <v>5.1479270837334154E-2</v>
      </c>
      <c r="H20" s="11">
        <v>257483324.97999996</v>
      </c>
      <c r="I20" s="62">
        <f t="shared" si="3"/>
        <v>5.1632790437808281E-2</v>
      </c>
    </row>
    <row r="21" spans="1:9">
      <c r="A21" s="6" t="s">
        <v>30</v>
      </c>
      <c r="B21" s="11">
        <v>218581</v>
      </c>
      <c r="C21" s="61">
        <f t="shared" si="0"/>
        <v>0.27081162584109436</v>
      </c>
      <c r="D21" s="11">
        <v>55608116.626800038</v>
      </c>
      <c r="E21" s="61">
        <f t="shared" si="1"/>
        <v>0.35780638692142214</v>
      </c>
      <c r="F21" s="11">
        <v>133700578.068</v>
      </c>
      <c r="G21" s="61">
        <f t="shared" si="2"/>
        <v>0.51751517738585184</v>
      </c>
      <c r="H21" s="11">
        <v>2316315215.1600003</v>
      </c>
      <c r="I21" s="62">
        <f t="shared" si="3"/>
        <v>0.46448762498135698</v>
      </c>
    </row>
    <row r="22" spans="1:9">
      <c r="A22" s="6" t="s">
        <v>210</v>
      </c>
      <c r="B22" s="11">
        <v>12111</v>
      </c>
      <c r="C22" s="61">
        <f t="shared" si="0"/>
        <v>1.5004962007500622E-2</v>
      </c>
      <c r="D22" s="11">
        <v>2566163.0352586503</v>
      </c>
      <c r="E22" s="61">
        <f t="shared" si="1"/>
        <v>1.6511789637822242E-2</v>
      </c>
      <c r="F22" s="11">
        <v>11497357.763102867</v>
      </c>
      <c r="G22" s="61">
        <f t="shared" si="2"/>
        <v>4.4502852779100079E-2</v>
      </c>
      <c r="H22" s="11">
        <v>210124850.1021046</v>
      </c>
      <c r="I22" s="62">
        <f t="shared" si="3"/>
        <v>4.2136058138679731E-2</v>
      </c>
    </row>
    <row r="23" spans="1:9">
      <c r="A23" s="6" t="s">
        <v>32</v>
      </c>
      <c r="B23" s="64">
        <v>18159</v>
      </c>
      <c r="C23" s="61">
        <f t="shared" si="0"/>
        <v>2.2498150862373365E-2</v>
      </c>
      <c r="D23" s="11">
        <v>5625020.8700000001</v>
      </c>
      <c r="E23" s="61">
        <f t="shared" si="1"/>
        <v>3.6193788172324104E-2</v>
      </c>
      <c r="F23" s="11">
        <v>8498454.8200000059</v>
      </c>
      <c r="G23" s="61">
        <f t="shared" si="2"/>
        <v>3.2894991309918575E-2</v>
      </c>
      <c r="H23" s="11">
        <v>50683116.189999998</v>
      </c>
      <c r="I23" s="62">
        <f t="shared" si="3"/>
        <v>1.0163418222040695E-2</v>
      </c>
    </row>
    <row r="24" spans="1:9">
      <c r="A24" s="6" t="s">
        <v>33</v>
      </c>
      <c r="B24" s="64">
        <v>0</v>
      </c>
      <c r="C24" s="61">
        <f t="shared" si="0"/>
        <v>0</v>
      </c>
      <c r="D24" s="11">
        <v>25471.002314654801</v>
      </c>
      <c r="E24" s="61">
        <f t="shared" si="1"/>
        <v>1.6389131411585195E-4</v>
      </c>
      <c r="F24" s="11">
        <v>769203.98945421039</v>
      </c>
      <c r="G24" s="61">
        <f t="shared" si="2"/>
        <v>2.9773598947780175E-3</v>
      </c>
      <c r="H24" s="11">
        <v>12173216.399622988</v>
      </c>
      <c r="I24" s="62">
        <f t="shared" si="3"/>
        <v>2.4410789761420333E-3</v>
      </c>
    </row>
    <row r="25" spans="1:9">
      <c r="A25" s="6"/>
      <c r="B25" s="64"/>
      <c r="C25" s="61"/>
      <c r="D25" s="11"/>
      <c r="E25" s="61"/>
      <c r="F25" s="11"/>
      <c r="G25" s="61"/>
      <c r="H25" s="11"/>
      <c r="I25" s="62"/>
    </row>
    <row r="26" spans="1:9">
      <c r="A26" s="3" t="s">
        <v>4</v>
      </c>
      <c r="B26" s="68">
        <f>SUM(B7:B24)</f>
        <v>807133</v>
      </c>
      <c r="C26" s="69">
        <f>SUM(C7:C24)</f>
        <v>1</v>
      </c>
      <c r="D26" s="68">
        <f>SUM(D7:D24)</f>
        <v>155413985.49437335</v>
      </c>
      <c r="E26" s="69">
        <f t="shared" ref="E26" si="4">SUM(E7:E23)</f>
        <v>0.99983610868588424</v>
      </c>
      <c r="F26" s="68">
        <f>SUM(F7:F24)</f>
        <v>258351027.97055706</v>
      </c>
      <c r="G26" s="69">
        <f>SUM(G7:G24)</f>
        <v>1.0000000000000002</v>
      </c>
      <c r="H26" s="68">
        <f>SUM(H7:H24)</f>
        <v>4986817927.0717268</v>
      </c>
      <c r="I26" s="69">
        <f>SUM(I7:I24)</f>
        <v>1.0000000000000002</v>
      </c>
    </row>
    <row r="27" spans="1:9">
      <c r="A27" s="3"/>
      <c r="B27" s="70"/>
      <c r="C27" s="71"/>
      <c r="D27" s="70"/>
      <c r="E27" s="71"/>
      <c r="F27" s="70"/>
      <c r="G27" s="71"/>
      <c r="H27" s="70"/>
      <c r="I27" s="71"/>
    </row>
    <row r="28" spans="1:9">
      <c r="A28" s="3" t="s">
        <v>213</v>
      </c>
      <c r="B28" s="72"/>
      <c r="D28" s="20"/>
      <c r="E28" s="73"/>
      <c r="F28" s="74"/>
      <c r="G28" s="75"/>
      <c r="H28" s="74"/>
    </row>
    <row r="29" spans="1:9">
      <c r="A29" s="2" t="s">
        <v>16</v>
      </c>
      <c r="C29" s="76">
        <v>0.4</v>
      </c>
      <c r="D29" s="77"/>
      <c r="E29" s="76">
        <v>0.2</v>
      </c>
      <c r="F29" s="77"/>
      <c r="G29" s="76">
        <v>0.2</v>
      </c>
      <c r="H29" s="77"/>
      <c r="I29" s="76">
        <v>0.2</v>
      </c>
    </row>
    <row r="30" spans="1:9">
      <c r="A30" s="2" t="s">
        <v>17</v>
      </c>
      <c r="C30" s="76">
        <v>0.4</v>
      </c>
      <c r="D30" s="77"/>
      <c r="E30" s="76">
        <v>0.2</v>
      </c>
      <c r="F30" s="77"/>
      <c r="G30" s="76">
        <v>0.2</v>
      </c>
      <c r="H30" s="77"/>
      <c r="I30" s="76">
        <v>0.2</v>
      </c>
    </row>
    <row r="31" spans="1:9">
      <c r="A31" s="2" t="s">
        <v>18</v>
      </c>
      <c r="C31" s="76">
        <v>0.4</v>
      </c>
      <c r="D31" s="77"/>
      <c r="E31" s="76">
        <v>0.2</v>
      </c>
      <c r="F31" s="77"/>
      <c r="G31" s="76">
        <v>0.2</v>
      </c>
      <c r="H31" s="77"/>
      <c r="I31" s="76">
        <v>0.2</v>
      </c>
    </row>
    <row r="32" spans="1:9">
      <c r="A32" s="2" t="s">
        <v>19</v>
      </c>
      <c r="C32" s="76">
        <v>0.4</v>
      </c>
      <c r="D32" s="77"/>
      <c r="E32" s="76">
        <v>0.2</v>
      </c>
      <c r="F32" s="77"/>
      <c r="G32" s="76">
        <v>0.2</v>
      </c>
      <c r="H32" s="77"/>
      <c r="I32" s="76">
        <v>0.2</v>
      </c>
    </row>
    <row r="33" spans="1:9">
      <c r="A33" s="2" t="s">
        <v>20</v>
      </c>
      <c r="C33" s="76">
        <v>0.4</v>
      </c>
      <c r="D33" s="77"/>
      <c r="E33" s="76">
        <v>0.2</v>
      </c>
      <c r="F33" s="77"/>
      <c r="G33" s="76">
        <v>0.2</v>
      </c>
      <c r="H33" s="77"/>
      <c r="I33" s="76">
        <v>0.2</v>
      </c>
    </row>
    <row r="34" spans="1:9">
      <c r="A34" s="2" t="s">
        <v>21</v>
      </c>
      <c r="B34" s="78"/>
      <c r="C34" s="76">
        <v>0.4</v>
      </c>
      <c r="D34" s="77"/>
      <c r="E34" s="76">
        <v>0.2</v>
      </c>
      <c r="F34" s="77"/>
      <c r="G34" s="76">
        <v>0.2</v>
      </c>
      <c r="H34" s="77"/>
      <c r="I34" s="76">
        <v>0.2</v>
      </c>
    </row>
    <row r="35" spans="1:9">
      <c r="A35" s="2" t="s">
        <v>22</v>
      </c>
      <c r="C35" s="76">
        <v>0.4</v>
      </c>
      <c r="D35" s="77"/>
      <c r="E35" s="76">
        <v>0.2</v>
      </c>
      <c r="F35" s="77"/>
      <c r="G35" s="76">
        <v>0.2</v>
      </c>
      <c r="H35" s="77"/>
      <c r="I35" s="76">
        <v>0.2</v>
      </c>
    </row>
    <row r="36" spans="1:9">
      <c r="A36" s="63" t="s">
        <v>207</v>
      </c>
      <c r="C36" s="76">
        <v>0.4</v>
      </c>
      <c r="D36" s="77"/>
      <c r="E36" s="76">
        <v>0.2</v>
      </c>
      <c r="F36" s="77"/>
      <c r="G36" s="76">
        <v>0.2</v>
      </c>
      <c r="H36" s="77"/>
      <c r="I36" s="76">
        <v>0.2</v>
      </c>
    </row>
    <row r="37" spans="1:9">
      <c r="A37" s="63" t="s">
        <v>24</v>
      </c>
      <c r="C37" s="76">
        <v>0.4</v>
      </c>
      <c r="D37" s="77"/>
      <c r="E37" s="76">
        <v>0.2</v>
      </c>
      <c r="F37" s="77"/>
      <c r="G37" s="76">
        <v>0.2</v>
      </c>
      <c r="H37" s="77"/>
      <c r="I37" s="76">
        <v>0.2</v>
      </c>
    </row>
    <row r="38" spans="1:9">
      <c r="A38" s="63" t="s">
        <v>25</v>
      </c>
      <c r="C38" s="76">
        <v>0.4</v>
      </c>
      <c r="D38" s="77"/>
      <c r="E38" s="76">
        <v>0.2</v>
      </c>
      <c r="F38" s="77"/>
      <c r="G38" s="76">
        <v>0.2</v>
      </c>
      <c r="H38" s="77"/>
      <c r="I38" s="76">
        <v>0.2</v>
      </c>
    </row>
    <row r="39" spans="1:9">
      <c r="A39" s="63" t="s">
        <v>26</v>
      </c>
      <c r="C39" s="76">
        <v>0.4</v>
      </c>
      <c r="D39" s="77"/>
      <c r="E39" s="76">
        <v>0.2</v>
      </c>
      <c r="F39" s="77"/>
      <c r="G39" s="76">
        <v>0.2</v>
      </c>
      <c r="H39" s="77"/>
      <c r="I39" s="76">
        <v>0.2</v>
      </c>
    </row>
    <row r="40" spans="1:9">
      <c r="A40" s="63" t="s">
        <v>27</v>
      </c>
      <c r="C40" s="76">
        <v>0.4</v>
      </c>
      <c r="D40" s="77"/>
      <c r="E40" s="76">
        <v>0.2</v>
      </c>
      <c r="F40" s="77"/>
      <c r="G40" s="76">
        <v>0.2</v>
      </c>
      <c r="H40" s="77"/>
      <c r="I40" s="76">
        <v>0.2</v>
      </c>
    </row>
    <row r="41" spans="1:9">
      <c r="A41" s="63" t="s">
        <v>28</v>
      </c>
      <c r="C41" s="76">
        <v>0.4</v>
      </c>
      <c r="D41" s="77"/>
      <c r="E41" s="76">
        <v>0.2</v>
      </c>
      <c r="F41" s="77"/>
      <c r="G41" s="76">
        <v>0.2</v>
      </c>
      <c r="H41" s="77"/>
      <c r="I41" s="76">
        <v>0.2</v>
      </c>
    </row>
    <row r="42" spans="1:9">
      <c r="A42" s="79" t="s">
        <v>215</v>
      </c>
      <c r="C42" s="76">
        <v>0.4</v>
      </c>
      <c r="D42" s="77"/>
      <c r="E42" s="76">
        <v>0.2</v>
      </c>
      <c r="F42" s="77"/>
      <c r="G42" s="76">
        <v>0.2</v>
      </c>
      <c r="H42" s="77"/>
      <c r="I42" s="76">
        <v>0.2</v>
      </c>
    </row>
    <row r="43" spans="1:9">
      <c r="A43" s="79" t="s">
        <v>30</v>
      </c>
      <c r="C43" s="76">
        <v>0.4</v>
      </c>
      <c r="D43" s="77"/>
      <c r="E43" s="76">
        <v>0.2</v>
      </c>
      <c r="F43" s="77"/>
      <c r="G43" s="76">
        <v>0.2</v>
      </c>
      <c r="H43" s="77"/>
      <c r="I43" s="76">
        <v>0.2</v>
      </c>
    </row>
    <row r="44" spans="1:9">
      <c r="A44" s="79" t="s">
        <v>210</v>
      </c>
      <c r="C44" s="80">
        <v>0.4</v>
      </c>
      <c r="D44" s="77"/>
      <c r="E44" s="80">
        <v>0.2</v>
      </c>
      <c r="F44" s="77"/>
      <c r="G44" s="80">
        <v>0.2</v>
      </c>
      <c r="H44" s="77"/>
      <c r="I44" s="80">
        <v>0.2</v>
      </c>
    </row>
    <row r="45" spans="1:9">
      <c r="A45" s="79" t="s">
        <v>32</v>
      </c>
      <c r="C45" s="80">
        <v>0.4</v>
      </c>
      <c r="D45" s="77"/>
      <c r="E45" s="80">
        <v>0.2</v>
      </c>
      <c r="F45" s="77"/>
      <c r="G45" s="80">
        <v>0.2</v>
      </c>
      <c r="H45" s="77"/>
      <c r="I45" s="80">
        <v>0.2</v>
      </c>
    </row>
    <row r="46" spans="1:9">
      <c r="A46" s="79" t="s">
        <v>33</v>
      </c>
      <c r="C46" s="80">
        <v>0.4</v>
      </c>
      <c r="D46" s="77"/>
      <c r="E46" s="80">
        <v>0.2</v>
      </c>
      <c r="F46" s="77"/>
      <c r="G46" s="80">
        <v>0.2</v>
      </c>
      <c r="H46" s="77"/>
      <c r="I46" s="80">
        <v>0.2</v>
      </c>
    </row>
    <row r="47" spans="1:9" ht="15" thickBot="1">
      <c r="A47" s="6"/>
      <c r="C47" s="25"/>
      <c r="E47" s="25"/>
      <c r="G47" s="25"/>
      <c r="I47" s="25"/>
    </row>
    <row r="48" spans="1:9" ht="15" thickBot="1">
      <c r="A48" s="84" t="s">
        <v>216</v>
      </c>
      <c r="B48" s="37" t="s">
        <v>4</v>
      </c>
      <c r="D48" s="38"/>
      <c r="E48" s="39"/>
    </row>
    <row r="49" spans="1:8">
      <c r="A49" s="85" t="s">
        <v>16</v>
      </c>
      <c r="B49" s="48">
        <f t="shared" ref="B49:B66" si="5">C7*C29+E7*E29+G7*G29+I7*I29</f>
        <v>6.5789109706050383E-2</v>
      </c>
      <c r="C49" s="19"/>
      <c r="D49" s="86"/>
      <c r="E49" s="87"/>
      <c r="G49" s="19"/>
      <c r="H49" s="88"/>
    </row>
    <row r="50" spans="1:8">
      <c r="A50" s="85" t="s">
        <v>17</v>
      </c>
      <c r="B50" s="48">
        <f t="shared" si="5"/>
        <v>9.9440695633437309E-3</v>
      </c>
      <c r="C50" s="19"/>
      <c r="D50" s="86"/>
      <c r="E50" s="87"/>
      <c r="G50" s="19"/>
      <c r="H50" s="88"/>
    </row>
    <row r="51" spans="1:8">
      <c r="A51" s="85" t="s">
        <v>18</v>
      </c>
      <c r="B51" s="48">
        <f t="shared" si="5"/>
        <v>6.9478211793629077E-2</v>
      </c>
      <c r="C51" s="89"/>
      <c r="D51" s="86"/>
      <c r="E51" s="87"/>
      <c r="G51" s="19"/>
      <c r="H51" s="88"/>
    </row>
    <row r="52" spans="1:8">
      <c r="A52" s="85" t="s">
        <v>19</v>
      </c>
      <c r="B52" s="48">
        <f t="shared" si="5"/>
        <v>4.7220394549660379E-2</v>
      </c>
      <c r="C52" s="89"/>
      <c r="D52" s="86"/>
      <c r="E52" s="87"/>
      <c r="G52" s="19"/>
      <c r="H52" s="88"/>
    </row>
    <row r="53" spans="1:8">
      <c r="A53" s="85" t="s">
        <v>20</v>
      </c>
      <c r="B53" s="48">
        <f t="shared" si="5"/>
        <v>0.10808315217480971</v>
      </c>
      <c r="C53" s="89"/>
      <c r="D53" s="86"/>
      <c r="E53" s="87"/>
      <c r="G53" s="19"/>
      <c r="H53" s="88"/>
    </row>
    <row r="54" spans="1:8">
      <c r="A54" s="85" t="s">
        <v>21</v>
      </c>
      <c r="B54" s="48">
        <f t="shared" si="5"/>
        <v>6.9906858846474976E-2</v>
      </c>
      <c r="C54" s="90"/>
      <c r="D54" s="86"/>
      <c r="E54" s="87"/>
      <c r="G54" s="19"/>
      <c r="H54" s="88"/>
    </row>
    <row r="55" spans="1:8">
      <c r="A55" s="85" t="s">
        <v>22</v>
      </c>
      <c r="B55" s="48">
        <f t="shared" si="5"/>
        <v>7.3371947629273923E-3</v>
      </c>
      <c r="C55" s="90"/>
      <c r="D55" s="86"/>
      <c r="E55" s="87"/>
      <c r="G55" s="19"/>
      <c r="H55" s="88"/>
    </row>
    <row r="56" spans="1:8">
      <c r="A56" s="85" t="s">
        <v>23</v>
      </c>
      <c r="B56" s="48">
        <f t="shared" si="5"/>
        <v>1.6266552891496033E-2</v>
      </c>
      <c r="C56" s="91"/>
      <c r="D56" s="92"/>
      <c r="E56" s="87"/>
      <c r="G56" s="19"/>
      <c r="H56" s="88"/>
    </row>
    <row r="57" spans="1:8">
      <c r="A57" s="85" t="s">
        <v>24</v>
      </c>
      <c r="B57" s="48">
        <f t="shared" si="5"/>
        <v>4.260076229644939E-4</v>
      </c>
      <c r="C57" s="91"/>
      <c r="D57" s="92"/>
      <c r="E57" s="87"/>
      <c r="G57" s="19"/>
      <c r="H57" s="88"/>
    </row>
    <row r="58" spans="1:8">
      <c r="A58" s="85" t="s">
        <v>25</v>
      </c>
      <c r="B58" s="48">
        <f t="shared" si="5"/>
        <v>5.56062289907314E-2</v>
      </c>
      <c r="C58" s="91"/>
      <c r="D58" s="92"/>
      <c r="E58" s="87"/>
      <c r="G58" s="19"/>
      <c r="H58" s="88"/>
    </row>
    <row r="59" spans="1:8">
      <c r="A59" s="85" t="s">
        <v>26</v>
      </c>
      <c r="B59" s="48">
        <f t="shared" si="5"/>
        <v>6.2925743966633252E-2</v>
      </c>
      <c r="C59" s="91"/>
      <c r="D59" s="92"/>
      <c r="E59" s="87"/>
      <c r="G59" s="19"/>
      <c r="H59" s="88"/>
    </row>
    <row r="60" spans="1:8">
      <c r="A60" s="85" t="s">
        <v>27</v>
      </c>
      <c r="B60" s="48">
        <f t="shared" si="5"/>
        <v>1.6682741094639836E-3</v>
      </c>
      <c r="C60" s="19"/>
      <c r="D60" s="92"/>
      <c r="E60" s="87"/>
      <c r="G60" s="19"/>
      <c r="H60" s="88"/>
    </row>
    <row r="61" spans="1:8">
      <c r="A61" s="85" t="s">
        <v>28</v>
      </c>
      <c r="B61" s="48">
        <f t="shared" si="5"/>
        <v>1.8153883616052642E-3</v>
      </c>
      <c r="C61" s="19"/>
      <c r="D61" s="92"/>
      <c r="E61" s="87"/>
      <c r="G61" s="19"/>
      <c r="H61" s="88"/>
    </row>
    <row r="62" spans="1:8">
      <c r="A62" s="85" t="s">
        <v>29</v>
      </c>
      <c r="B62" s="48">
        <f t="shared" si="5"/>
        <v>5.4648033629112247E-2</v>
      </c>
      <c r="C62" s="19"/>
      <c r="D62" s="92"/>
      <c r="E62" s="87"/>
      <c r="G62" s="19"/>
      <c r="H62" s="88"/>
    </row>
    <row r="63" spans="1:8">
      <c r="A63" s="85" t="s">
        <v>30</v>
      </c>
      <c r="B63" s="48">
        <f t="shared" si="5"/>
        <v>0.37628648819416394</v>
      </c>
      <c r="C63" s="19"/>
      <c r="D63" s="92"/>
      <c r="E63" s="87"/>
      <c r="G63" s="19"/>
      <c r="H63" s="88"/>
    </row>
    <row r="64" spans="1:8">
      <c r="A64" s="85" t="s">
        <v>210</v>
      </c>
      <c r="B64" s="48">
        <f t="shared" si="5"/>
        <v>2.6632124914120661E-2</v>
      </c>
      <c r="C64" s="19"/>
      <c r="D64" s="92"/>
      <c r="E64" s="87"/>
      <c r="G64" s="19"/>
      <c r="H64" s="88"/>
    </row>
    <row r="65" spans="1:8">
      <c r="A65" s="93" t="s">
        <v>32</v>
      </c>
      <c r="B65" s="48">
        <f t="shared" si="5"/>
        <v>2.4849699885806022E-2</v>
      </c>
      <c r="C65" s="19"/>
      <c r="D65" s="92"/>
      <c r="E65" s="87"/>
      <c r="G65" s="19"/>
      <c r="H65" s="88"/>
    </row>
    <row r="66" spans="1:8" ht="15" thickBot="1">
      <c r="A66" s="133" t="s">
        <v>33</v>
      </c>
      <c r="B66" s="56">
        <f t="shared" si="5"/>
        <v>1.1164660370071805E-3</v>
      </c>
      <c r="D66" s="92"/>
      <c r="E66" s="87"/>
      <c r="G66" s="19"/>
    </row>
    <row r="67" spans="1:8">
      <c r="B67" s="19">
        <f>SUM(B49:B66)</f>
        <v>1</v>
      </c>
      <c r="E67" s="19"/>
      <c r="G67" s="19"/>
    </row>
    <row r="69" spans="1:8">
      <c r="E69" s="98"/>
    </row>
    <row r="71" spans="1:8">
      <c r="A71" s="3"/>
    </row>
  </sheetData>
  <mergeCells count="4">
    <mergeCell ref="B5:C5"/>
    <mergeCell ref="D5:E5"/>
    <mergeCell ref="F5:G5"/>
    <mergeCell ref="H5:I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4FE35-D740-4D92-A1FF-2B57D3B8FFAD}">
  <dimension ref="A1:Q73"/>
  <sheetViews>
    <sheetView topLeftCell="A53" zoomScaleNormal="100" workbookViewId="0">
      <selection activeCell="B14" sqref="B14"/>
    </sheetView>
  </sheetViews>
  <sheetFormatPr defaultRowHeight="14.45"/>
  <cols>
    <col min="1" max="1" width="35.5703125" style="2" customWidth="1"/>
    <col min="2" max="2" width="14.7109375" style="2" customWidth="1"/>
    <col min="3" max="3" width="10.7109375" style="2" customWidth="1"/>
    <col min="4" max="4" width="14.7109375" style="2" customWidth="1"/>
    <col min="5" max="5" width="10.7109375" style="2" customWidth="1"/>
    <col min="6" max="6" width="14.7109375" style="2" customWidth="1"/>
    <col min="7" max="7" width="10.7109375" style="2" customWidth="1"/>
    <col min="8" max="8" width="14.7109375" style="2" customWidth="1"/>
    <col min="9" max="9" width="10.7109375" style="2" customWidth="1"/>
    <col min="10" max="222" width="8.7109375" style="2"/>
    <col min="223" max="224" width="17.28515625" style="2" bestFit="1" customWidth="1"/>
    <col min="225" max="225" width="16.7109375" style="2" customWidth="1"/>
    <col min="226" max="226" width="15.5703125" style="2" customWidth="1"/>
    <col min="227" max="227" width="12.28515625" style="2" bestFit="1" customWidth="1"/>
    <col min="228" max="228" width="13.7109375" style="2" bestFit="1" customWidth="1"/>
    <col min="229" max="229" width="13.140625" style="2" bestFit="1" customWidth="1"/>
    <col min="230" max="230" width="17.5703125" style="2" bestFit="1" customWidth="1"/>
    <col min="231" max="231" width="23.28515625" style="2" bestFit="1" customWidth="1"/>
    <col min="232" max="232" width="15.28515625" style="2" bestFit="1" customWidth="1"/>
    <col min="233" max="233" width="20.85546875" style="2" bestFit="1" customWidth="1"/>
    <col min="234" max="234" width="18.140625" style="2" bestFit="1" customWidth="1"/>
    <col min="235" max="235" width="20.5703125" style="2" bestFit="1" customWidth="1"/>
    <col min="236" max="236" width="18.7109375" style="2" bestFit="1" customWidth="1"/>
    <col min="237" max="237" width="11.85546875" style="2" bestFit="1" customWidth="1"/>
    <col min="238" max="238" width="13.140625" style="2" bestFit="1" customWidth="1"/>
    <col min="239" max="239" width="11.28515625" style="2" bestFit="1" customWidth="1"/>
    <col min="240" max="478" width="8.7109375" style="2"/>
    <col min="479" max="480" width="17.28515625" style="2" bestFit="1" customWidth="1"/>
    <col min="481" max="481" width="16.7109375" style="2" customWidth="1"/>
    <col min="482" max="482" width="15.5703125" style="2" customWidth="1"/>
    <col min="483" max="483" width="12.28515625" style="2" bestFit="1" customWidth="1"/>
    <col min="484" max="484" width="13.7109375" style="2" bestFit="1" customWidth="1"/>
    <col min="485" max="485" width="13.140625" style="2" bestFit="1" customWidth="1"/>
    <col min="486" max="486" width="17.5703125" style="2" bestFit="1" customWidth="1"/>
    <col min="487" max="487" width="23.28515625" style="2" bestFit="1" customWidth="1"/>
    <col min="488" max="488" width="15.28515625" style="2" bestFit="1" customWidth="1"/>
    <col min="489" max="489" width="20.85546875" style="2" bestFit="1" customWidth="1"/>
    <col min="490" max="490" width="18.140625" style="2" bestFit="1" customWidth="1"/>
    <col min="491" max="491" width="20.5703125" style="2" bestFit="1" customWidth="1"/>
    <col min="492" max="492" width="18.7109375" style="2" bestFit="1" customWidth="1"/>
    <col min="493" max="493" width="11.85546875" style="2" bestFit="1" customWidth="1"/>
    <col min="494" max="494" width="13.140625" style="2" bestFit="1" customWidth="1"/>
    <col min="495" max="495" width="11.28515625" style="2" bestFit="1" customWidth="1"/>
    <col min="496" max="734" width="8.7109375" style="2"/>
    <col min="735" max="736" width="17.28515625" style="2" bestFit="1" customWidth="1"/>
    <col min="737" max="737" width="16.7109375" style="2" customWidth="1"/>
    <col min="738" max="738" width="15.5703125" style="2" customWidth="1"/>
    <col min="739" max="739" width="12.28515625" style="2" bestFit="1" customWidth="1"/>
    <col min="740" max="740" width="13.7109375" style="2" bestFit="1" customWidth="1"/>
    <col min="741" max="741" width="13.140625" style="2" bestFit="1" customWidth="1"/>
    <col min="742" max="742" width="17.5703125" style="2" bestFit="1" customWidth="1"/>
    <col min="743" max="743" width="23.28515625" style="2" bestFit="1" customWidth="1"/>
    <col min="744" max="744" width="15.28515625" style="2" bestFit="1" customWidth="1"/>
    <col min="745" max="745" width="20.85546875" style="2" bestFit="1" customWidth="1"/>
    <col min="746" max="746" width="18.140625" style="2" bestFit="1" customWidth="1"/>
    <col min="747" max="747" width="20.5703125" style="2" bestFit="1" customWidth="1"/>
    <col min="748" max="748" width="18.7109375" style="2" bestFit="1" customWidth="1"/>
    <col min="749" max="749" width="11.85546875" style="2" bestFit="1" customWidth="1"/>
    <col min="750" max="750" width="13.140625" style="2" bestFit="1" customWidth="1"/>
    <col min="751" max="751" width="11.28515625" style="2" bestFit="1" customWidth="1"/>
    <col min="752" max="990" width="8.7109375" style="2"/>
    <col min="991" max="992" width="17.28515625" style="2" bestFit="1" customWidth="1"/>
    <col min="993" max="993" width="16.7109375" style="2" customWidth="1"/>
    <col min="994" max="994" width="15.5703125" style="2" customWidth="1"/>
    <col min="995" max="995" width="12.28515625" style="2" bestFit="1" customWidth="1"/>
    <col min="996" max="996" width="13.7109375" style="2" bestFit="1" customWidth="1"/>
    <col min="997" max="997" width="13.140625" style="2" bestFit="1" customWidth="1"/>
    <col min="998" max="998" width="17.5703125" style="2" bestFit="1" customWidth="1"/>
    <col min="999" max="999" width="23.28515625" style="2" bestFit="1" customWidth="1"/>
    <col min="1000" max="1000" width="15.28515625" style="2" bestFit="1" customWidth="1"/>
    <col min="1001" max="1001" width="20.85546875" style="2" bestFit="1" customWidth="1"/>
    <col min="1002" max="1002" width="18.140625" style="2" bestFit="1" customWidth="1"/>
    <col min="1003" max="1003" width="20.5703125" style="2" bestFit="1" customWidth="1"/>
    <col min="1004" max="1004" width="18.7109375" style="2" bestFit="1" customWidth="1"/>
    <col min="1005" max="1005" width="11.85546875" style="2" bestFit="1" customWidth="1"/>
    <col min="1006" max="1006" width="13.140625" style="2" bestFit="1" customWidth="1"/>
    <col min="1007" max="1007" width="11.28515625" style="2" bestFit="1" customWidth="1"/>
    <col min="1008" max="1246" width="8.7109375" style="2"/>
    <col min="1247" max="1248" width="17.28515625" style="2" bestFit="1" customWidth="1"/>
    <col min="1249" max="1249" width="16.7109375" style="2" customWidth="1"/>
    <col min="1250" max="1250" width="15.5703125" style="2" customWidth="1"/>
    <col min="1251" max="1251" width="12.28515625" style="2" bestFit="1" customWidth="1"/>
    <col min="1252" max="1252" width="13.7109375" style="2" bestFit="1" customWidth="1"/>
    <col min="1253" max="1253" width="13.140625" style="2" bestFit="1" customWidth="1"/>
    <col min="1254" max="1254" width="17.5703125" style="2" bestFit="1" customWidth="1"/>
    <col min="1255" max="1255" width="23.28515625" style="2" bestFit="1" customWidth="1"/>
    <col min="1256" max="1256" width="15.28515625" style="2" bestFit="1" customWidth="1"/>
    <col min="1257" max="1257" width="20.85546875" style="2" bestFit="1" customWidth="1"/>
    <col min="1258" max="1258" width="18.140625" style="2" bestFit="1" customWidth="1"/>
    <col min="1259" max="1259" width="20.5703125" style="2" bestFit="1" customWidth="1"/>
    <col min="1260" max="1260" width="18.7109375" style="2" bestFit="1" customWidth="1"/>
    <col min="1261" max="1261" width="11.85546875" style="2" bestFit="1" customWidth="1"/>
    <col min="1262" max="1262" width="13.140625" style="2" bestFit="1" customWidth="1"/>
    <col min="1263" max="1263" width="11.28515625" style="2" bestFit="1" customWidth="1"/>
    <col min="1264" max="1502" width="8.7109375" style="2"/>
    <col min="1503" max="1504" width="17.28515625" style="2" bestFit="1" customWidth="1"/>
    <col min="1505" max="1505" width="16.7109375" style="2" customWidth="1"/>
    <col min="1506" max="1506" width="15.5703125" style="2" customWidth="1"/>
    <col min="1507" max="1507" width="12.28515625" style="2" bestFit="1" customWidth="1"/>
    <col min="1508" max="1508" width="13.7109375" style="2" bestFit="1" customWidth="1"/>
    <col min="1509" max="1509" width="13.140625" style="2" bestFit="1" customWidth="1"/>
    <col min="1510" max="1510" width="17.5703125" style="2" bestFit="1" customWidth="1"/>
    <col min="1511" max="1511" width="23.28515625" style="2" bestFit="1" customWidth="1"/>
    <col min="1512" max="1512" width="15.28515625" style="2" bestFit="1" customWidth="1"/>
    <col min="1513" max="1513" width="20.85546875" style="2" bestFit="1" customWidth="1"/>
    <col min="1514" max="1514" width="18.140625" style="2" bestFit="1" customWidth="1"/>
    <col min="1515" max="1515" width="20.5703125" style="2" bestFit="1" customWidth="1"/>
    <col min="1516" max="1516" width="18.7109375" style="2" bestFit="1" customWidth="1"/>
    <col min="1517" max="1517" width="11.85546875" style="2" bestFit="1" customWidth="1"/>
    <col min="1518" max="1518" width="13.140625" style="2" bestFit="1" customWidth="1"/>
    <col min="1519" max="1519" width="11.28515625" style="2" bestFit="1" customWidth="1"/>
    <col min="1520" max="1758" width="8.7109375" style="2"/>
    <col min="1759" max="1760" width="17.28515625" style="2" bestFit="1" customWidth="1"/>
    <col min="1761" max="1761" width="16.7109375" style="2" customWidth="1"/>
    <col min="1762" max="1762" width="15.5703125" style="2" customWidth="1"/>
    <col min="1763" max="1763" width="12.28515625" style="2" bestFit="1" customWidth="1"/>
    <col min="1764" max="1764" width="13.7109375" style="2" bestFit="1" customWidth="1"/>
    <col min="1765" max="1765" width="13.140625" style="2" bestFit="1" customWidth="1"/>
    <col min="1766" max="1766" width="17.5703125" style="2" bestFit="1" customWidth="1"/>
    <col min="1767" max="1767" width="23.28515625" style="2" bestFit="1" customWidth="1"/>
    <col min="1768" max="1768" width="15.28515625" style="2" bestFit="1" customWidth="1"/>
    <col min="1769" max="1769" width="20.85546875" style="2" bestFit="1" customWidth="1"/>
    <col min="1770" max="1770" width="18.140625" style="2" bestFit="1" customWidth="1"/>
    <col min="1771" max="1771" width="20.5703125" style="2" bestFit="1" customWidth="1"/>
    <col min="1772" max="1772" width="18.7109375" style="2" bestFit="1" customWidth="1"/>
    <col min="1773" max="1773" width="11.85546875" style="2" bestFit="1" customWidth="1"/>
    <col min="1774" max="1774" width="13.140625" style="2" bestFit="1" customWidth="1"/>
    <col min="1775" max="1775" width="11.28515625" style="2" bestFit="1" customWidth="1"/>
    <col min="1776" max="2014" width="8.7109375" style="2"/>
    <col min="2015" max="2016" width="17.28515625" style="2" bestFit="1" customWidth="1"/>
    <col min="2017" max="2017" width="16.7109375" style="2" customWidth="1"/>
    <col min="2018" max="2018" width="15.5703125" style="2" customWidth="1"/>
    <col min="2019" max="2019" width="12.28515625" style="2" bestFit="1" customWidth="1"/>
    <col min="2020" max="2020" width="13.7109375" style="2" bestFit="1" customWidth="1"/>
    <col min="2021" max="2021" width="13.140625" style="2" bestFit="1" customWidth="1"/>
    <col min="2022" max="2022" width="17.5703125" style="2" bestFit="1" customWidth="1"/>
    <col min="2023" max="2023" width="23.28515625" style="2" bestFit="1" customWidth="1"/>
    <col min="2024" max="2024" width="15.28515625" style="2" bestFit="1" customWidth="1"/>
    <col min="2025" max="2025" width="20.85546875" style="2" bestFit="1" customWidth="1"/>
    <col min="2026" max="2026" width="18.140625" style="2" bestFit="1" customWidth="1"/>
    <col min="2027" max="2027" width="20.5703125" style="2" bestFit="1" customWidth="1"/>
    <col min="2028" max="2028" width="18.7109375" style="2" bestFit="1" customWidth="1"/>
    <col min="2029" max="2029" width="11.85546875" style="2" bestFit="1" customWidth="1"/>
    <col min="2030" max="2030" width="13.140625" style="2" bestFit="1" customWidth="1"/>
    <col min="2031" max="2031" width="11.28515625" style="2" bestFit="1" customWidth="1"/>
    <col min="2032" max="2270" width="8.7109375" style="2"/>
    <col min="2271" max="2272" width="17.28515625" style="2" bestFit="1" customWidth="1"/>
    <col min="2273" max="2273" width="16.7109375" style="2" customWidth="1"/>
    <col min="2274" max="2274" width="15.5703125" style="2" customWidth="1"/>
    <col min="2275" max="2275" width="12.28515625" style="2" bestFit="1" customWidth="1"/>
    <col min="2276" max="2276" width="13.7109375" style="2" bestFit="1" customWidth="1"/>
    <col min="2277" max="2277" width="13.140625" style="2" bestFit="1" customWidth="1"/>
    <col min="2278" max="2278" width="17.5703125" style="2" bestFit="1" customWidth="1"/>
    <col min="2279" max="2279" width="23.28515625" style="2" bestFit="1" customWidth="1"/>
    <col min="2280" max="2280" width="15.28515625" style="2" bestFit="1" customWidth="1"/>
    <col min="2281" max="2281" width="20.85546875" style="2" bestFit="1" customWidth="1"/>
    <col min="2282" max="2282" width="18.140625" style="2" bestFit="1" customWidth="1"/>
    <col min="2283" max="2283" width="20.5703125" style="2" bestFit="1" customWidth="1"/>
    <col min="2284" max="2284" width="18.7109375" style="2" bestFit="1" customWidth="1"/>
    <col min="2285" max="2285" width="11.85546875" style="2" bestFit="1" customWidth="1"/>
    <col min="2286" max="2286" width="13.140625" style="2" bestFit="1" customWidth="1"/>
    <col min="2287" max="2287" width="11.28515625" style="2" bestFit="1" customWidth="1"/>
    <col min="2288" max="2526" width="8.7109375" style="2"/>
    <col min="2527" max="2528" width="17.28515625" style="2" bestFit="1" customWidth="1"/>
    <col min="2529" max="2529" width="16.7109375" style="2" customWidth="1"/>
    <col min="2530" max="2530" width="15.5703125" style="2" customWidth="1"/>
    <col min="2531" max="2531" width="12.28515625" style="2" bestFit="1" customWidth="1"/>
    <col min="2532" max="2532" width="13.7109375" style="2" bestFit="1" customWidth="1"/>
    <col min="2533" max="2533" width="13.140625" style="2" bestFit="1" customWidth="1"/>
    <col min="2534" max="2534" width="17.5703125" style="2" bestFit="1" customWidth="1"/>
    <col min="2535" max="2535" width="23.28515625" style="2" bestFit="1" customWidth="1"/>
    <col min="2536" max="2536" width="15.28515625" style="2" bestFit="1" customWidth="1"/>
    <col min="2537" max="2537" width="20.85546875" style="2" bestFit="1" customWidth="1"/>
    <col min="2538" max="2538" width="18.140625" style="2" bestFit="1" customWidth="1"/>
    <col min="2539" max="2539" width="20.5703125" style="2" bestFit="1" customWidth="1"/>
    <col min="2540" max="2540" width="18.7109375" style="2" bestFit="1" customWidth="1"/>
    <col min="2541" max="2541" width="11.85546875" style="2" bestFit="1" customWidth="1"/>
    <col min="2542" max="2542" width="13.140625" style="2" bestFit="1" customWidth="1"/>
    <col min="2543" max="2543" width="11.28515625" style="2" bestFit="1" customWidth="1"/>
    <col min="2544" max="2782" width="8.7109375" style="2"/>
    <col min="2783" max="2784" width="17.28515625" style="2" bestFit="1" customWidth="1"/>
    <col min="2785" max="2785" width="16.7109375" style="2" customWidth="1"/>
    <col min="2786" max="2786" width="15.5703125" style="2" customWidth="1"/>
    <col min="2787" max="2787" width="12.28515625" style="2" bestFit="1" customWidth="1"/>
    <col min="2788" max="2788" width="13.7109375" style="2" bestFit="1" customWidth="1"/>
    <col min="2789" max="2789" width="13.140625" style="2" bestFit="1" customWidth="1"/>
    <col min="2790" max="2790" width="17.5703125" style="2" bestFit="1" customWidth="1"/>
    <col min="2791" max="2791" width="23.28515625" style="2" bestFit="1" customWidth="1"/>
    <col min="2792" max="2792" width="15.28515625" style="2" bestFit="1" customWidth="1"/>
    <col min="2793" max="2793" width="20.85546875" style="2" bestFit="1" customWidth="1"/>
    <col min="2794" max="2794" width="18.140625" style="2" bestFit="1" customWidth="1"/>
    <col min="2795" max="2795" width="20.5703125" style="2" bestFit="1" customWidth="1"/>
    <col min="2796" max="2796" width="18.7109375" style="2" bestFit="1" customWidth="1"/>
    <col min="2797" max="2797" width="11.85546875" style="2" bestFit="1" customWidth="1"/>
    <col min="2798" max="2798" width="13.140625" style="2" bestFit="1" customWidth="1"/>
    <col min="2799" max="2799" width="11.28515625" style="2" bestFit="1" customWidth="1"/>
    <col min="2800" max="3038" width="8.7109375" style="2"/>
    <col min="3039" max="3040" width="17.28515625" style="2" bestFit="1" customWidth="1"/>
    <col min="3041" max="3041" width="16.7109375" style="2" customWidth="1"/>
    <col min="3042" max="3042" width="15.5703125" style="2" customWidth="1"/>
    <col min="3043" max="3043" width="12.28515625" style="2" bestFit="1" customWidth="1"/>
    <col min="3044" max="3044" width="13.7109375" style="2" bestFit="1" customWidth="1"/>
    <col min="3045" max="3045" width="13.140625" style="2" bestFit="1" customWidth="1"/>
    <col min="3046" max="3046" width="17.5703125" style="2" bestFit="1" customWidth="1"/>
    <col min="3047" max="3047" width="23.28515625" style="2" bestFit="1" customWidth="1"/>
    <col min="3048" max="3048" width="15.28515625" style="2" bestFit="1" customWidth="1"/>
    <col min="3049" max="3049" width="20.85546875" style="2" bestFit="1" customWidth="1"/>
    <col min="3050" max="3050" width="18.140625" style="2" bestFit="1" customWidth="1"/>
    <col min="3051" max="3051" width="20.5703125" style="2" bestFit="1" customWidth="1"/>
    <col min="3052" max="3052" width="18.7109375" style="2" bestFit="1" customWidth="1"/>
    <col min="3053" max="3053" width="11.85546875" style="2" bestFit="1" customWidth="1"/>
    <col min="3054" max="3054" width="13.140625" style="2" bestFit="1" customWidth="1"/>
    <col min="3055" max="3055" width="11.28515625" style="2" bestFit="1" customWidth="1"/>
    <col min="3056" max="3294" width="8.7109375" style="2"/>
    <col min="3295" max="3296" width="17.28515625" style="2" bestFit="1" customWidth="1"/>
    <col min="3297" max="3297" width="16.7109375" style="2" customWidth="1"/>
    <col min="3298" max="3298" width="15.5703125" style="2" customWidth="1"/>
    <col min="3299" max="3299" width="12.28515625" style="2" bestFit="1" customWidth="1"/>
    <col min="3300" max="3300" width="13.7109375" style="2" bestFit="1" customWidth="1"/>
    <col min="3301" max="3301" width="13.140625" style="2" bestFit="1" customWidth="1"/>
    <col min="3302" max="3302" width="17.5703125" style="2" bestFit="1" customWidth="1"/>
    <col min="3303" max="3303" width="23.28515625" style="2" bestFit="1" customWidth="1"/>
    <col min="3304" max="3304" width="15.28515625" style="2" bestFit="1" customWidth="1"/>
    <col min="3305" max="3305" width="20.85546875" style="2" bestFit="1" customWidth="1"/>
    <col min="3306" max="3306" width="18.140625" style="2" bestFit="1" customWidth="1"/>
    <col min="3307" max="3307" width="20.5703125" style="2" bestFit="1" customWidth="1"/>
    <col min="3308" max="3308" width="18.7109375" style="2" bestFit="1" customWidth="1"/>
    <col min="3309" max="3309" width="11.85546875" style="2" bestFit="1" customWidth="1"/>
    <col min="3310" max="3310" width="13.140625" style="2" bestFit="1" customWidth="1"/>
    <col min="3311" max="3311" width="11.28515625" style="2" bestFit="1" customWidth="1"/>
    <col min="3312" max="3550" width="8.7109375" style="2"/>
    <col min="3551" max="3552" width="17.28515625" style="2" bestFit="1" customWidth="1"/>
    <col min="3553" max="3553" width="16.7109375" style="2" customWidth="1"/>
    <col min="3554" max="3554" width="15.5703125" style="2" customWidth="1"/>
    <col min="3555" max="3555" width="12.28515625" style="2" bestFit="1" customWidth="1"/>
    <col min="3556" max="3556" width="13.7109375" style="2" bestFit="1" customWidth="1"/>
    <col min="3557" max="3557" width="13.140625" style="2" bestFit="1" customWidth="1"/>
    <col min="3558" max="3558" width="17.5703125" style="2" bestFit="1" customWidth="1"/>
    <col min="3559" max="3559" width="23.28515625" style="2" bestFit="1" customWidth="1"/>
    <col min="3560" max="3560" width="15.28515625" style="2" bestFit="1" customWidth="1"/>
    <col min="3561" max="3561" width="20.85546875" style="2" bestFit="1" customWidth="1"/>
    <col min="3562" max="3562" width="18.140625" style="2" bestFit="1" customWidth="1"/>
    <col min="3563" max="3563" width="20.5703125" style="2" bestFit="1" customWidth="1"/>
    <col min="3564" max="3564" width="18.7109375" style="2" bestFit="1" customWidth="1"/>
    <col min="3565" max="3565" width="11.85546875" style="2" bestFit="1" customWidth="1"/>
    <col min="3566" max="3566" width="13.140625" style="2" bestFit="1" customWidth="1"/>
    <col min="3567" max="3567" width="11.28515625" style="2" bestFit="1" customWidth="1"/>
    <col min="3568" max="3806" width="8.7109375" style="2"/>
    <col min="3807" max="3808" width="17.28515625" style="2" bestFit="1" customWidth="1"/>
    <col min="3809" max="3809" width="16.7109375" style="2" customWidth="1"/>
    <col min="3810" max="3810" width="15.5703125" style="2" customWidth="1"/>
    <col min="3811" max="3811" width="12.28515625" style="2" bestFit="1" customWidth="1"/>
    <col min="3812" max="3812" width="13.7109375" style="2" bestFit="1" customWidth="1"/>
    <col min="3813" max="3813" width="13.140625" style="2" bestFit="1" customWidth="1"/>
    <col min="3814" max="3814" width="17.5703125" style="2" bestFit="1" customWidth="1"/>
    <col min="3815" max="3815" width="23.28515625" style="2" bestFit="1" customWidth="1"/>
    <col min="3816" max="3816" width="15.28515625" style="2" bestFit="1" customWidth="1"/>
    <col min="3817" max="3817" width="20.85546875" style="2" bestFit="1" customWidth="1"/>
    <col min="3818" max="3818" width="18.140625" style="2" bestFit="1" customWidth="1"/>
    <col min="3819" max="3819" width="20.5703125" style="2" bestFit="1" customWidth="1"/>
    <col min="3820" max="3820" width="18.7109375" style="2" bestFit="1" customWidth="1"/>
    <col min="3821" max="3821" width="11.85546875" style="2" bestFit="1" customWidth="1"/>
    <col min="3822" max="3822" width="13.140625" style="2" bestFit="1" customWidth="1"/>
    <col min="3823" max="3823" width="11.28515625" style="2" bestFit="1" customWidth="1"/>
    <col min="3824" max="4062" width="8.7109375" style="2"/>
    <col min="4063" max="4064" width="17.28515625" style="2" bestFit="1" customWidth="1"/>
    <col min="4065" max="4065" width="16.7109375" style="2" customWidth="1"/>
    <col min="4066" max="4066" width="15.5703125" style="2" customWidth="1"/>
    <col min="4067" max="4067" width="12.28515625" style="2" bestFit="1" customWidth="1"/>
    <col min="4068" max="4068" width="13.7109375" style="2" bestFit="1" customWidth="1"/>
    <col min="4069" max="4069" width="13.140625" style="2" bestFit="1" customWidth="1"/>
    <col min="4070" max="4070" width="17.5703125" style="2" bestFit="1" customWidth="1"/>
    <col min="4071" max="4071" width="23.28515625" style="2" bestFit="1" customWidth="1"/>
    <col min="4072" max="4072" width="15.28515625" style="2" bestFit="1" customWidth="1"/>
    <col min="4073" max="4073" width="20.85546875" style="2" bestFit="1" customWidth="1"/>
    <col min="4074" max="4074" width="18.140625" style="2" bestFit="1" customWidth="1"/>
    <col min="4075" max="4075" width="20.5703125" style="2" bestFit="1" customWidth="1"/>
    <col min="4076" max="4076" width="18.7109375" style="2" bestFit="1" customWidth="1"/>
    <col min="4077" max="4077" width="11.85546875" style="2" bestFit="1" customWidth="1"/>
    <col min="4078" max="4078" width="13.140625" style="2" bestFit="1" customWidth="1"/>
    <col min="4079" max="4079" width="11.28515625" style="2" bestFit="1" customWidth="1"/>
    <col min="4080" max="4318" width="8.7109375" style="2"/>
    <col min="4319" max="4320" width="17.28515625" style="2" bestFit="1" customWidth="1"/>
    <col min="4321" max="4321" width="16.7109375" style="2" customWidth="1"/>
    <col min="4322" max="4322" width="15.5703125" style="2" customWidth="1"/>
    <col min="4323" max="4323" width="12.28515625" style="2" bestFit="1" customWidth="1"/>
    <col min="4324" max="4324" width="13.7109375" style="2" bestFit="1" customWidth="1"/>
    <col min="4325" max="4325" width="13.140625" style="2" bestFit="1" customWidth="1"/>
    <col min="4326" max="4326" width="17.5703125" style="2" bestFit="1" customWidth="1"/>
    <col min="4327" max="4327" width="23.28515625" style="2" bestFit="1" customWidth="1"/>
    <col min="4328" max="4328" width="15.28515625" style="2" bestFit="1" customWidth="1"/>
    <col min="4329" max="4329" width="20.85546875" style="2" bestFit="1" customWidth="1"/>
    <col min="4330" max="4330" width="18.140625" style="2" bestFit="1" customWidth="1"/>
    <col min="4331" max="4331" width="20.5703125" style="2" bestFit="1" customWidth="1"/>
    <col min="4332" max="4332" width="18.7109375" style="2" bestFit="1" customWidth="1"/>
    <col min="4333" max="4333" width="11.85546875" style="2" bestFit="1" customWidth="1"/>
    <col min="4334" max="4334" width="13.140625" style="2" bestFit="1" customWidth="1"/>
    <col min="4335" max="4335" width="11.28515625" style="2" bestFit="1" customWidth="1"/>
    <col min="4336" max="4574" width="8.7109375" style="2"/>
    <col min="4575" max="4576" width="17.28515625" style="2" bestFit="1" customWidth="1"/>
    <col min="4577" max="4577" width="16.7109375" style="2" customWidth="1"/>
    <col min="4578" max="4578" width="15.5703125" style="2" customWidth="1"/>
    <col min="4579" max="4579" width="12.28515625" style="2" bestFit="1" customWidth="1"/>
    <col min="4580" max="4580" width="13.7109375" style="2" bestFit="1" customWidth="1"/>
    <col min="4581" max="4581" width="13.140625" style="2" bestFit="1" customWidth="1"/>
    <col min="4582" max="4582" width="17.5703125" style="2" bestFit="1" customWidth="1"/>
    <col min="4583" max="4583" width="23.28515625" style="2" bestFit="1" customWidth="1"/>
    <col min="4584" max="4584" width="15.28515625" style="2" bestFit="1" customWidth="1"/>
    <col min="4585" max="4585" width="20.85546875" style="2" bestFit="1" customWidth="1"/>
    <col min="4586" max="4586" width="18.140625" style="2" bestFit="1" customWidth="1"/>
    <col min="4587" max="4587" width="20.5703125" style="2" bestFit="1" customWidth="1"/>
    <col min="4588" max="4588" width="18.7109375" style="2" bestFit="1" customWidth="1"/>
    <col min="4589" max="4589" width="11.85546875" style="2" bestFit="1" customWidth="1"/>
    <col min="4590" max="4590" width="13.140625" style="2" bestFit="1" customWidth="1"/>
    <col min="4591" max="4591" width="11.28515625" style="2" bestFit="1" customWidth="1"/>
    <col min="4592" max="4830" width="8.7109375" style="2"/>
    <col min="4831" max="4832" width="17.28515625" style="2" bestFit="1" customWidth="1"/>
    <col min="4833" max="4833" width="16.7109375" style="2" customWidth="1"/>
    <col min="4834" max="4834" width="15.5703125" style="2" customWidth="1"/>
    <col min="4835" max="4835" width="12.28515625" style="2" bestFit="1" customWidth="1"/>
    <col min="4836" max="4836" width="13.7109375" style="2" bestFit="1" customWidth="1"/>
    <col min="4837" max="4837" width="13.140625" style="2" bestFit="1" customWidth="1"/>
    <col min="4838" max="4838" width="17.5703125" style="2" bestFit="1" customWidth="1"/>
    <col min="4839" max="4839" width="23.28515625" style="2" bestFit="1" customWidth="1"/>
    <col min="4840" max="4840" width="15.28515625" style="2" bestFit="1" customWidth="1"/>
    <col min="4841" max="4841" width="20.85546875" style="2" bestFit="1" customWidth="1"/>
    <col min="4842" max="4842" width="18.140625" style="2" bestFit="1" customWidth="1"/>
    <col min="4843" max="4843" width="20.5703125" style="2" bestFit="1" customWidth="1"/>
    <col min="4844" max="4844" width="18.7109375" style="2" bestFit="1" customWidth="1"/>
    <col min="4845" max="4845" width="11.85546875" style="2" bestFit="1" customWidth="1"/>
    <col min="4846" max="4846" width="13.140625" style="2" bestFit="1" customWidth="1"/>
    <col min="4847" max="4847" width="11.28515625" style="2" bestFit="1" customWidth="1"/>
    <col min="4848" max="5086" width="8.7109375" style="2"/>
    <col min="5087" max="5088" width="17.28515625" style="2" bestFit="1" customWidth="1"/>
    <col min="5089" max="5089" width="16.7109375" style="2" customWidth="1"/>
    <col min="5090" max="5090" width="15.5703125" style="2" customWidth="1"/>
    <col min="5091" max="5091" width="12.28515625" style="2" bestFit="1" customWidth="1"/>
    <col min="5092" max="5092" width="13.7109375" style="2" bestFit="1" customWidth="1"/>
    <col min="5093" max="5093" width="13.140625" style="2" bestFit="1" customWidth="1"/>
    <col min="5094" max="5094" width="17.5703125" style="2" bestFit="1" customWidth="1"/>
    <col min="5095" max="5095" width="23.28515625" style="2" bestFit="1" customWidth="1"/>
    <col min="5096" max="5096" width="15.28515625" style="2" bestFit="1" customWidth="1"/>
    <col min="5097" max="5097" width="20.85546875" style="2" bestFit="1" customWidth="1"/>
    <col min="5098" max="5098" width="18.140625" style="2" bestFit="1" customWidth="1"/>
    <col min="5099" max="5099" width="20.5703125" style="2" bestFit="1" customWidth="1"/>
    <col min="5100" max="5100" width="18.7109375" style="2" bestFit="1" customWidth="1"/>
    <col min="5101" max="5101" width="11.85546875" style="2" bestFit="1" customWidth="1"/>
    <col min="5102" max="5102" width="13.140625" style="2" bestFit="1" customWidth="1"/>
    <col min="5103" max="5103" width="11.28515625" style="2" bestFit="1" customWidth="1"/>
    <col min="5104" max="5342" width="8.7109375" style="2"/>
    <col min="5343" max="5344" width="17.28515625" style="2" bestFit="1" customWidth="1"/>
    <col min="5345" max="5345" width="16.7109375" style="2" customWidth="1"/>
    <col min="5346" max="5346" width="15.5703125" style="2" customWidth="1"/>
    <col min="5347" max="5347" width="12.28515625" style="2" bestFit="1" customWidth="1"/>
    <col min="5348" max="5348" width="13.7109375" style="2" bestFit="1" customWidth="1"/>
    <col min="5349" max="5349" width="13.140625" style="2" bestFit="1" customWidth="1"/>
    <col min="5350" max="5350" width="17.5703125" style="2" bestFit="1" customWidth="1"/>
    <col min="5351" max="5351" width="23.28515625" style="2" bestFit="1" customWidth="1"/>
    <col min="5352" max="5352" width="15.28515625" style="2" bestFit="1" customWidth="1"/>
    <col min="5353" max="5353" width="20.85546875" style="2" bestFit="1" customWidth="1"/>
    <col min="5354" max="5354" width="18.140625" style="2" bestFit="1" customWidth="1"/>
    <col min="5355" max="5355" width="20.5703125" style="2" bestFit="1" customWidth="1"/>
    <col min="5356" max="5356" width="18.7109375" style="2" bestFit="1" customWidth="1"/>
    <col min="5357" max="5357" width="11.85546875" style="2" bestFit="1" customWidth="1"/>
    <col min="5358" max="5358" width="13.140625" style="2" bestFit="1" customWidth="1"/>
    <col min="5359" max="5359" width="11.28515625" style="2" bestFit="1" customWidth="1"/>
    <col min="5360" max="5598" width="8.7109375" style="2"/>
    <col min="5599" max="5600" width="17.28515625" style="2" bestFit="1" customWidth="1"/>
    <col min="5601" max="5601" width="16.7109375" style="2" customWidth="1"/>
    <col min="5602" max="5602" width="15.5703125" style="2" customWidth="1"/>
    <col min="5603" max="5603" width="12.28515625" style="2" bestFit="1" customWidth="1"/>
    <col min="5604" max="5604" width="13.7109375" style="2" bestFit="1" customWidth="1"/>
    <col min="5605" max="5605" width="13.140625" style="2" bestFit="1" customWidth="1"/>
    <col min="5606" max="5606" width="17.5703125" style="2" bestFit="1" customWidth="1"/>
    <col min="5607" max="5607" width="23.28515625" style="2" bestFit="1" customWidth="1"/>
    <col min="5608" max="5608" width="15.28515625" style="2" bestFit="1" customWidth="1"/>
    <col min="5609" max="5609" width="20.85546875" style="2" bestFit="1" customWidth="1"/>
    <col min="5610" max="5610" width="18.140625" style="2" bestFit="1" customWidth="1"/>
    <col min="5611" max="5611" width="20.5703125" style="2" bestFit="1" customWidth="1"/>
    <col min="5612" max="5612" width="18.7109375" style="2" bestFit="1" customWidth="1"/>
    <col min="5613" max="5613" width="11.85546875" style="2" bestFit="1" customWidth="1"/>
    <col min="5614" max="5614" width="13.140625" style="2" bestFit="1" customWidth="1"/>
    <col min="5615" max="5615" width="11.28515625" style="2" bestFit="1" customWidth="1"/>
    <col min="5616" max="5854" width="8.7109375" style="2"/>
    <col min="5855" max="5856" width="17.28515625" style="2" bestFit="1" customWidth="1"/>
    <col min="5857" max="5857" width="16.7109375" style="2" customWidth="1"/>
    <col min="5858" max="5858" width="15.5703125" style="2" customWidth="1"/>
    <col min="5859" max="5859" width="12.28515625" style="2" bestFit="1" customWidth="1"/>
    <col min="5860" max="5860" width="13.7109375" style="2" bestFit="1" customWidth="1"/>
    <col min="5861" max="5861" width="13.140625" style="2" bestFit="1" customWidth="1"/>
    <col min="5862" max="5862" width="17.5703125" style="2" bestFit="1" customWidth="1"/>
    <col min="5863" max="5863" width="23.28515625" style="2" bestFit="1" customWidth="1"/>
    <col min="5864" max="5864" width="15.28515625" style="2" bestFit="1" customWidth="1"/>
    <col min="5865" max="5865" width="20.85546875" style="2" bestFit="1" customWidth="1"/>
    <col min="5866" max="5866" width="18.140625" style="2" bestFit="1" customWidth="1"/>
    <col min="5867" max="5867" width="20.5703125" style="2" bestFit="1" customWidth="1"/>
    <col min="5868" max="5868" width="18.7109375" style="2" bestFit="1" customWidth="1"/>
    <col min="5869" max="5869" width="11.85546875" style="2" bestFit="1" customWidth="1"/>
    <col min="5870" max="5870" width="13.140625" style="2" bestFit="1" customWidth="1"/>
    <col min="5871" max="5871" width="11.28515625" style="2" bestFit="1" customWidth="1"/>
    <col min="5872" max="6110" width="8.7109375" style="2"/>
    <col min="6111" max="6112" width="17.28515625" style="2" bestFit="1" customWidth="1"/>
    <col min="6113" max="6113" width="16.7109375" style="2" customWidth="1"/>
    <col min="6114" max="6114" width="15.5703125" style="2" customWidth="1"/>
    <col min="6115" max="6115" width="12.28515625" style="2" bestFit="1" customWidth="1"/>
    <col min="6116" max="6116" width="13.7109375" style="2" bestFit="1" customWidth="1"/>
    <col min="6117" max="6117" width="13.140625" style="2" bestFit="1" customWidth="1"/>
    <col min="6118" max="6118" width="17.5703125" style="2" bestFit="1" customWidth="1"/>
    <col min="6119" max="6119" width="23.28515625" style="2" bestFit="1" customWidth="1"/>
    <col min="6120" max="6120" width="15.28515625" style="2" bestFit="1" customWidth="1"/>
    <col min="6121" max="6121" width="20.85546875" style="2" bestFit="1" customWidth="1"/>
    <col min="6122" max="6122" width="18.140625" style="2" bestFit="1" customWidth="1"/>
    <col min="6123" max="6123" width="20.5703125" style="2" bestFit="1" customWidth="1"/>
    <col min="6124" max="6124" width="18.7109375" style="2" bestFit="1" customWidth="1"/>
    <col min="6125" max="6125" width="11.85546875" style="2" bestFit="1" customWidth="1"/>
    <col min="6126" max="6126" width="13.140625" style="2" bestFit="1" customWidth="1"/>
    <col min="6127" max="6127" width="11.28515625" style="2" bestFit="1" customWidth="1"/>
    <col min="6128" max="6366" width="8.7109375" style="2"/>
    <col min="6367" max="6368" width="17.28515625" style="2" bestFit="1" customWidth="1"/>
    <col min="6369" max="6369" width="16.7109375" style="2" customWidth="1"/>
    <col min="6370" max="6370" width="15.5703125" style="2" customWidth="1"/>
    <col min="6371" max="6371" width="12.28515625" style="2" bestFit="1" customWidth="1"/>
    <col min="6372" max="6372" width="13.7109375" style="2" bestFit="1" customWidth="1"/>
    <col min="6373" max="6373" width="13.140625" style="2" bestFit="1" customWidth="1"/>
    <col min="6374" max="6374" width="17.5703125" style="2" bestFit="1" customWidth="1"/>
    <col min="6375" max="6375" width="23.28515625" style="2" bestFit="1" customWidth="1"/>
    <col min="6376" max="6376" width="15.28515625" style="2" bestFit="1" customWidth="1"/>
    <col min="6377" max="6377" width="20.85546875" style="2" bestFit="1" customWidth="1"/>
    <col min="6378" max="6378" width="18.140625" style="2" bestFit="1" customWidth="1"/>
    <col min="6379" max="6379" width="20.5703125" style="2" bestFit="1" customWidth="1"/>
    <col min="6380" max="6380" width="18.7109375" style="2" bestFit="1" customWidth="1"/>
    <col min="6381" max="6381" width="11.85546875" style="2" bestFit="1" customWidth="1"/>
    <col min="6382" max="6382" width="13.140625" style="2" bestFit="1" customWidth="1"/>
    <col min="6383" max="6383" width="11.28515625" style="2" bestFit="1" customWidth="1"/>
    <col min="6384" max="6622" width="8.7109375" style="2"/>
    <col min="6623" max="6624" width="17.28515625" style="2" bestFit="1" customWidth="1"/>
    <col min="6625" max="6625" width="16.7109375" style="2" customWidth="1"/>
    <col min="6626" max="6626" width="15.5703125" style="2" customWidth="1"/>
    <col min="6627" max="6627" width="12.28515625" style="2" bestFit="1" customWidth="1"/>
    <col min="6628" max="6628" width="13.7109375" style="2" bestFit="1" customWidth="1"/>
    <col min="6629" max="6629" width="13.140625" style="2" bestFit="1" customWidth="1"/>
    <col min="6630" max="6630" width="17.5703125" style="2" bestFit="1" customWidth="1"/>
    <col min="6631" max="6631" width="23.28515625" style="2" bestFit="1" customWidth="1"/>
    <col min="6632" max="6632" width="15.28515625" style="2" bestFit="1" customWidth="1"/>
    <col min="6633" max="6633" width="20.85546875" style="2" bestFit="1" customWidth="1"/>
    <col min="6634" max="6634" width="18.140625" style="2" bestFit="1" customWidth="1"/>
    <col min="6635" max="6635" width="20.5703125" style="2" bestFit="1" customWidth="1"/>
    <col min="6636" max="6636" width="18.7109375" style="2" bestFit="1" customWidth="1"/>
    <col min="6637" max="6637" width="11.85546875" style="2" bestFit="1" customWidth="1"/>
    <col min="6638" max="6638" width="13.140625" style="2" bestFit="1" customWidth="1"/>
    <col min="6639" max="6639" width="11.28515625" style="2" bestFit="1" customWidth="1"/>
    <col min="6640" max="6878" width="8.7109375" style="2"/>
    <col min="6879" max="6880" width="17.28515625" style="2" bestFit="1" customWidth="1"/>
    <col min="6881" max="6881" width="16.7109375" style="2" customWidth="1"/>
    <col min="6882" max="6882" width="15.5703125" style="2" customWidth="1"/>
    <col min="6883" max="6883" width="12.28515625" style="2" bestFit="1" customWidth="1"/>
    <col min="6884" max="6884" width="13.7109375" style="2" bestFit="1" customWidth="1"/>
    <col min="6885" max="6885" width="13.140625" style="2" bestFit="1" customWidth="1"/>
    <col min="6886" max="6886" width="17.5703125" style="2" bestFit="1" customWidth="1"/>
    <col min="6887" max="6887" width="23.28515625" style="2" bestFit="1" customWidth="1"/>
    <col min="6888" max="6888" width="15.28515625" style="2" bestFit="1" customWidth="1"/>
    <col min="6889" max="6889" width="20.85546875" style="2" bestFit="1" customWidth="1"/>
    <col min="6890" max="6890" width="18.140625" style="2" bestFit="1" customWidth="1"/>
    <col min="6891" max="6891" width="20.5703125" style="2" bestFit="1" customWidth="1"/>
    <col min="6892" max="6892" width="18.7109375" style="2" bestFit="1" customWidth="1"/>
    <col min="6893" max="6893" width="11.85546875" style="2" bestFit="1" customWidth="1"/>
    <col min="6894" max="6894" width="13.140625" style="2" bestFit="1" customWidth="1"/>
    <col min="6895" max="6895" width="11.28515625" style="2" bestFit="1" customWidth="1"/>
    <col min="6896" max="7134" width="8.7109375" style="2"/>
    <col min="7135" max="7136" width="17.28515625" style="2" bestFit="1" customWidth="1"/>
    <col min="7137" max="7137" width="16.7109375" style="2" customWidth="1"/>
    <col min="7138" max="7138" width="15.5703125" style="2" customWidth="1"/>
    <col min="7139" max="7139" width="12.28515625" style="2" bestFit="1" customWidth="1"/>
    <col min="7140" max="7140" width="13.7109375" style="2" bestFit="1" customWidth="1"/>
    <col min="7141" max="7141" width="13.140625" style="2" bestFit="1" customWidth="1"/>
    <col min="7142" max="7142" width="17.5703125" style="2" bestFit="1" customWidth="1"/>
    <col min="7143" max="7143" width="23.28515625" style="2" bestFit="1" customWidth="1"/>
    <col min="7144" max="7144" width="15.28515625" style="2" bestFit="1" customWidth="1"/>
    <col min="7145" max="7145" width="20.85546875" style="2" bestFit="1" customWidth="1"/>
    <col min="7146" max="7146" width="18.140625" style="2" bestFit="1" customWidth="1"/>
    <col min="7147" max="7147" width="20.5703125" style="2" bestFit="1" customWidth="1"/>
    <col min="7148" max="7148" width="18.7109375" style="2" bestFit="1" customWidth="1"/>
    <col min="7149" max="7149" width="11.85546875" style="2" bestFit="1" customWidth="1"/>
    <col min="7150" max="7150" width="13.140625" style="2" bestFit="1" customWidth="1"/>
    <col min="7151" max="7151" width="11.28515625" style="2" bestFit="1" customWidth="1"/>
    <col min="7152" max="7390" width="8.7109375" style="2"/>
    <col min="7391" max="7392" width="17.28515625" style="2" bestFit="1" customWidth="1"/>
    <col min="7393" max="7393" width="16.7109375" style="2" customWidth="1"/>
    <col min="7394" max="7394" width="15.5703125" style="2" customWidth="1"/>
    <col min="7395" max="7395" width="12.28515625" style="2" bestFit="1" customWidth="1"/>
    <col min="7396" max="7396" width="13.7109375" style="2" bestFit="1" customWidth="1"/>
    <col min="7397" max="7397" width="13.140625" style="2" bestFit="1" customWidth="1"/>
    <col min="7398" max="7398" width="17.5703125" style="2" bestFit="1" customWidth="1"/>
    <col min="7399" max="7399" width="23.28515625" style="2" bestFit="1" customWidth="1"/>
    <col min="7400" max="7400" width="15.28515625" style="2" bestFit="1" customWidth="1"/>
    <col min="7401" max="7401" width="20.85546875" style="2" bestFit="1" customWidth="1"/>
    <col min="7402" max="7402" width="18.140625" style="2" bestFit="1" customWidth="1"/>
    <col min="7403" max="7403" width="20.5703125" style="2" bestFit="1" customWidth="1"/>
    <col min="7404" max="7404" width="18.7109375" style="2" bestFit="1" customWidth="1"/>
    <col min="7405" max="7405" width="11.85546875" style="2" bestFit="1" customWidth="1"/>
    <col min="7406" max="7406" width="13.140625" style="2" bestFit="1" customWidth="1"/>
    <col min="7407" max="7407" width="11.28515625" style="2" bestFit="1" customWidth="1"/>
    <col min="7408" max="7646" width="8.7109375" style="2"/>
    <col min="7647" max="7648" width="17.28515625" style="2" bestFit="1" customWidth="1"/>
    <col min="7649" max="7649" width="16.7109375" style="2" customWidth="1"/>
    <col min="7650" max="7650" width="15.5703125" style="2" customWidth="1"/>
    <col min="7651" max="7651" width="12.28515625" style="2" bestFit="1" customWidth="1"/>
    <col min="7652" max="7652" width="13.7109375" style="2" bestFit="1" customWidth="1"/>
    <col min="7653" max="7653" width="13.140625" style="2" bestFit="1" customWidth="1"/>
    <col min="7654" max="7654" width="17.5703125" style="2" bestFit="1" customWidth="1"/>
    <col min="7655" max="7655" width="23.28515625" style="2" bestFit="1" customWidth="1"/>
    <col min="7656" max="7656" width="15.28515625" style="2" bestFit="1" customWidth="1"/>
    <col min="7657" max="7657" width="20.85546875" style="2" bestFit="1" customWidth="1"/>
    <col min="7658" max="7658" width="18.140625" style="2" bestFit="1" customWidth="1"/>
    <col min="7659" max="7659" width="20.5703125" style="2" bestFit="1" customWidth="1"/>
    <col min="7660" max="7660" width="18.7109375" style="2" bestFit="1" customWidth="1"/>
    <col min="7661" max="7661" width="11.85546875" style="2" bestFit="1" customWidth="1"/>
    <col min="7662" max="7662" width="13.140625" style="2" bestFit="1" customWidth="1"/>
    <col min="7663" max="7663" width="11.28515625" style="2" bestFit="1" customWidth="1"/>
    <col min="7664" max="7902" width="8.7109375" style="2"/>
    <col min="7903" max="7904" width="17.28515625" style="2" bestFit="1" customWidth="1"/>
    <col min="7905" max="7905" width="16.7109375" style="2" customWidth="1"/>
    <col min="7906" max="7906" width="15.5703125" style="2" customWidth="1"/>
    <col min="7907" max="7907" width="12.28515625" style="2" bestFit="1" customWidth="1"/>
    <col min="7908" max="7908" width="13.7109375" style="2" bestFit="1" customWidth="1"/>
    <col min="7909" max="7909" width="13.140625" style="2" bestFit="1" customWidth="1"/>
    <col min="7910" max="7910" width="17.5703125" style="2" bestFit="1" customWidth="1"/>
    <col min="7911" max="7911" width="23.28515625" style="2" bestFit="1" customWidth="1"/>
    <col min="7912" max="7912" width="15.28515625" style="2" bestFit="1" customWidth="1"/>
    <col min="7913" max="7913" width="20.85546875" style="2" bestFit="1" customWidth="1"/>
    <col min="7914" max="7914" width="18.140625" style="2" bestFit="1" customWidth="1"/>
    <col min="7915" max="7915" width="20.5703125" style="2" bestFit="1" customWidth="1"/>
    <col min="7916" max="7916" width="18.7109375" style="2" bestFit="1" customWidth="1"/>
    <col min="7917" max="7917" width="11.85546875" style="2" bestFit="1" customWidth="1"/>
    <col min="7918" max="7918" width="13.140625" style="2" bestFit="1" customWidth="1"/>
    <col min="7919" max="7919" width="11.28515625" style="2" bestFit="1" customWidth="1"/>
    <col min="7920" max="8158" width="8.7109375" style="2"/>
    <col min="8159" max="8160" width="17.28515625" style="2" bestFit="1" customWidth="1"/>
    <col min="8161" max="8161" width="16.7109375" style="2" customWidth="1"/>
    <col min="8162" max="8162" width="15.5703125" style="2" customWidth="1"/>
    <col min="8163" max="8163" width="12.28515625" style="2" bestFit="1" customWidth="1"/>
    <col min="8164" max="8164" width="13.7109375" style="2" bestFit="1" customWidth="1"/>
    <col min="8165" max="8165" width="13.140625" style="2" bestFit="1" customWidth="1"/>
    <col min="8166" max="8166" width="17.5703125" style="2" bestFit="1" customWidth="1"/>
    <col min="8167" max="8167" width="23.28515625" style="2" bestFit="1" customWidth="1"/>
    <col min="8168" max="8168" width="15.28515625" style="2" bestFit="1" customWidth="1"/>
    <col min="8169" max="8169" width="20.85546875" style="2" bestFit="1" customWidth="1"/>
    <col min="8170" max="8170" width="18.140625" style="2" bestFit="1" customWidth="1"/>
    <col min="8171" max="8171" width="20.5703125" style="2" bestFit="1" customWidth="1"/>
    <col min="8172" max="8172" width="18.7109375" style="2" bestFit="1" customWidth="1"/>
    <col min="8173" max="8173" width="11.85546875" style="2" bestFit="1" customWidth="1"/>
    <col min="8174" max="8174" width="13.140625" style="2" bestFit="1" customWidth="1"/>
    <col min="8175" max="8175" width="11.28515625" style="2" bestFit="1" customWidth="1"/>
    <col min="8176" max="8414" width="8.7109375" style="2"/>
    <col min="8415" max="8416" width="17.28515625" style="2" bestFit="1" customWidth="1"/>
    <col min="8417" max="8417" width="16.7109375" style="2" customWidth="1"/>
    <col min="8418" max="8418" width="15.5703125" style="2" customWidth="1"/>
    <col min="8419" max="8419" width="12.28515625" style="2" bestFit="1" customWidth="1"/>
    <col min="8420" max="8420" width="13.7109375" style="2" bestFit="1" customWidth="1"/>
    <col min="8421" max="8421" width="13.140625" style="2" bestFit="1" customWidth="1"/>
    <col min="8422" max="8422" width="17.5703125" style="2" bestFit="1" customWidth="1"/>
    <col min="8423" max="8423" width="23.28515625" style="2" bestFit="1" customWidth="1"/>
    <col min="8424" max="8424" width="15.28515625" style="2" bestFit="1" customWidth="1"/>
    <col min="8425" max="8425" width="20.85546875" style="2" bestFit="1" customWidth="1"/>
    <col min="8426" max="8426" width="18.140625" style="2" bestFit="1" customWidth="1"/>
    <col min="8427" max="8427" width="20.5703125" style="2" bestFit="1" customWidth="1"/>
    <col min="8428" max="8428" width="18.7109375" style="2" bestFit="1" customWidth="1"/>
    <col min="8429" max="8429" width="11.85546875" style="2" bestFit="1" customWidth="1"/>
    <col min="8430" max="8430" width="13.140625" style="2" bestFit="1" customWidth="1"/>
    <col min="8431" max="8431" width="11.28515625" style="2" bestFit="1" customWidth="1"/>
    <col min="8432" max="8670" width="8.7109375" style="2"/>
    <col min="8671" max="8672" width="17.28515625" style="2" bestFit="1" customWidth="1"/>
    <col min="8673" max="8673" width="16.7109375" style="2" customWidth="1"/>
    <col min="8674" max="8674" width="15.5703125" style="2" customWidth="1"/>
    <col min="8675" max="8675" width="12.28515625" style="2" bestFit="1" customWidth="1"/>
    <col min="8676" max="8676" width="13.7109375" style="2" bestFit="1" customWidth="1"/>
    <col min="8677" max="8677" width="13.140625" style="2" bestFit="1" customWidth="1"/>
    <col min="8678" max="8678" width="17.5703125" style="2" bestFit="1" customWidth="1"/>
    <col min="8679" max="8679" width="23.28515625" style="2" bestFit="1" customWidth="1"/>
    <col min="8680" max="8680" width="15.28515625" style="2" bestFit="1" customWidth="1"/>
    <col min="8681" max="8681" width="20.85546875" style="2" bestFit="1" customWidth="1"/>
    <col min="8682" max="8682" width="18.140625" style="2" bestFit="1" customWidth="1"/>
    <col min="8683" max="8683" width="20.5703125" style="2" bestFit="1" customWidth="1"/>
    <col min="8684" max="8684" width="18.7109375" style="2" bestFit="1" customWidth="1"/>
    <col min="8685" max="8685" width="11.85546875" style="2" bestFit="1" customWidth="1"/>
    <col min="8686" max="8686" width="13.140625" style="2" bestFit="1" customWidth="1"/>
    <col min="8687" max="8687" width="11.28515625" style="2" bestFit="1" customWidth="1"/>
    <col min="8688" max="8926" width="8.7109375" style="2"/>
    <col min="8927" max="8928" width="17.28515625" style="2" bestFit="1" customWidth="1"/>
    <col min="8929" max="8929" width="16.7109375" style="2" customWidth="1"/>
    <col min="8930" max="8930" width="15.5703125" style="2" customWidth="1"/>
    <col min="8931" max="8931" width="12.28515625" style="2" bestFit="1" customWidth="1"/>
    <col min="8932" max="8932" width="13.7109375" style="2" bestFit="1" customWidth="1"/>
    <col min="8933" max="8933" width="13.140625" style="2" bestFit="1" customWidth="1"/>
    <col min="8934" max="8934" width="17.5703125" style="2" bestFit="1" customWidth="1"/>
    <col min="8935" max="8935" width="23.28515625" style="2" bestFit="1" customWidth="1"/>
    <col min="8936" max="8936" width="15.28515625" style="2" bestFit="1" customWidth="1"/>
    <col min="8937" max="8937" width="20.85546875" style="2" bestFit="1" customWidth="1"/>
    <col min="8938" max="8938" width="18.140625" style="2" bestFit="1" customWidth="1"/>
    <col min="8939" max="8939" width="20.5703125" style="2" bestFit="1" customWidth="1"/>
    <col min="8940" max="8940" width="18.7109375" style="2" bestFit="1" customWidth="1"/>
    <col min="8941" max="8941" width="11.85546875" style="2" bestFit="1" customWidth="1"/>
    <col min="8942" max="8942" width="13.140625" style="2" bestFit="1" customWidth="1"/>
    <col min="8943" max="8943" width="11.28515625" style="2" bestFit="1" customWidth="1"/>
    <col min="8944" max="9182" width="8.7109375" style="2"/>
    <col min="9183" max="9184" width="17.28515625" style="2" bestFit="1" customWidth="1"/>
    <col min="9185" max="9185" width="16.7109375" style="2" customWidth="1"/>
    <col min="9186" max="9186" width="15.5703125" style="2" customWidth="1"/>
    <col min="9187" max="9187" width="12.28515625" style="2" bestFit="1" customWidth="1"/>
    <col min="9188" max="9188" width="13.7109375" style="2" bestFit="1" customWidth="1"/>
    <col min="9189" max="9189" width="13.140625" style="2" bestFit="1" customWidth="1"/>
    <col min="9190" max="9190" width="17.5703125" style="2" bestFit="1" customWidth="1"/>
    <col min="9191" max="9191" width="23.28515625" style="2" bestFit="1" customWidth="1"/>
    <col min="9192" max="9192" width="15.28515625" style="2" bestFit="1" customWidth="1"/>
    <col min="9193" max="9193" width="20.85546875" style="2" bestFit="1" customWidth="1"/>
    <col min="9194" max="9194" width="18.140625" style="2" bestFit="1" customWidth="1"/>
    <col min="9195" max="9195" width="20.5703125" style="2" bestFit="1" customWidth="1"/>
    <col min="9196" max="9196" width="18.7109375" style="2" bestFit="1" customWidth="1"/>
    <col min="9197" max="9197" width="11.85546875" style="2" bestFit="1" customWidth="1"/>
    <col min="9198" max="9198" width="13.140625" style="2" bestFit="1" customWidth="1"/>
    <col min="9199" max="9199" width="11.28515625" style="2" bestFit="1" customWidth="1"/>
    <col min="9200" max="9438" width="8.7109375" style="2"/>
    <col min="9439" max="9440" width="17.28515625" style="2" bestFit="1" customWidth="1"/>
    <col min="9441" max="9441" width="16.7109375" style="2" customWidth="1"/>
    <col min="9442" max="9442" width="15.5703125" style="2" customWidth="1"/>
    <col min="9443" max="9443" width="12.28515625" style="2" bestFit="1" customWidth="1"/>
    <col min="9444" max="9444" width="13.7109375" style="2" bestFit="1" customWidth="1"/>
    <col min="9445" max="9445" width="13.140625" style="2" bestFit="1" customWidth="1"/>
    <col min="9446" max="9446" width="17.5703125" style="2" bestFit="1" customWidth="1"/>
    <col min="9447" max="9447" width="23.28515625" style="2" bestFit="1" customWidth="1"/>
    <col min="9448" max="9448" width="15.28515625" style="2" bestFit="1" customWidth="1"/>
    <col min="9449" max="9449" width="20.85546875" style="2" bestFit="1" customWidth="1"/>
    <col min="9450" max="9450" width="18.140625" style="2" bestFit="1" customWidth="1"/>
    <col min="9451" max="9451" width="20.5703125" style="2" bestFit="1" customWidth="1"/>
    <col min="9452" max="9452" width="18.7109375" style="2" bestFit="1" customWidth="1"/>
    <col min="9453" max="9453" width="11.85546875" style="2" bestFit="1" customWidth="1"/>
    <col min="9454" max="9454" width="13.140625" style="2" bestFit="1" customWidth="1"/>
    <col min="9455" max="9455" width="11.28515625" style="2" bestFit="1" customWidth="1"/>
    <col min="9456" max="9694" width="8.7109375" style="2"/>
    <col min="9695" max="9696" width="17.28515625" style="2" bestFit="1" customWidth="1"/>
    <col min="9697" max="9697" width="16.7109375" style="2" customWidth="1"/>
    <col min="9698" max="9698" width="15.5703125" style="2" customWidth="1"/>
    <col min="9699" max="9699" width="12.28515625" style="2" bestFit="1" customWidth="1"/>
    <col min="9700" max="9700" width="13.7109375" style="2" bestFit="1" customWidth="1"/>
    <col min="9701" max="9701" width="13.140625" style="2" bestFit="1" customWidth="1"/>
    <col min="9702" max="9702" width="17.5703125" style="2" bestFit="1" customWidth="1"/>
    <col min="9703" max="9703" width="23.28515625" style="2" bestFit="1" customWidth="1"/>
    <col min="9704" max="9704" width="15.28515625" style="2" bestFit="1" customWidth="1"/>
    <col min="9705" max="9705" width="20.85546875" style="2" bestFit="1" customWidth="1"/>
    <col min="9706" max="9706" width="18.140625" style="2" bestFit="1" customWidth="1"/>
    <col min="9707" max="9707" width="20.5703125" style="2" bestFit="1" customWidth="1"/>
    <col min="9708" max="9708" width="18.7109375" style="2" bestFit="1" customWidth="1"/>
    <col min="9709" max="9709" width="11.85546875" style="2" bestFit="1" customWidth="1"/>
    <col min="9710" max="9710" width="13.140625" style="2" bestFit="1" customWidth="1"/>
    <col min="9711" max="9711" width="11.28515625" style="2" bestFit="1" customWidth="1"/>
    <col min="9712" max="9950" width="8.7109375" style="2"/>
    <col min="9951" max="9952" width="17.28515625" style="2" bestFit="1" customWidth="1"/>
    <col min="9953" max="9953" width="16.7109375" style="2" customWidth="1"/>
    <col min="9954" max="9954" width="15.5703125" style="2" customWidth="1"/>
    <col min="9955" max="9955" width="12.28515625" style="2" bestFit="1" customWidth="1"/>
    <col min="9956" max="9956" width="13.7109375" style="2" bestFit="1" customWidth="1"/>
    <col min="9957" max="9957" width="13.140625" style="2" bestFit="1" customWidth="1"/>
    <col min="9958" max="9958" width="17.5703125" style="2" bestFit="1" customWidth="1"/>
    <col min="9959" max="9959" width="23.28515625" style="2" bestFit="1" customWidth="1"/>
    <col min="9960" max="9960" width="15.28515625" style="2" bestFit="1" customWidth="1"/>
    <col min="9961" max="9961" width="20.85546875" style="2" bestFit="1" customWidth="1"/>
    <col min="9962" max="9962" width="18.140625" style="2" bestFit="1" customWidth="1"/>
    <col min="9963" max="9963" width="20.5703125" style="2" bestFit="1" customWidth="1"/>
    <col min="9964" max="9964" width="18.7109375" style="2" bestFit="1" customWidth="1"/>
    <col min="9965" max="9965" width="11.85546875" style="2" bestFit="1" customWidth="1"/>
    <col min="9966" max="9966" width="13.140625" style="2" bestFit="1" customWidth="1"/>
    <col min="9967" max="9967" width="11.28515625" style="2" bestFit="1" customWidth="1"/>
    <col min="9968" max="10206" width="8.7109375" style="2"/>
    <col min="10207" max="10208" width="17.28515625" style="2" bestFit="1" customWidth="1"/>
    <col min="10209" max="10209" width="16.7109375" style="2" customWidth="1"/>
    <col min="10210" max="10210" width="15.5703125" style="2" customWidth="1"/>
    <col min="10211" max="10211" width="12.28515625" style="2" bestFit="1" customWidth="1"/>
    <col min="10212" max="10212" width="13.7109375" style="2" bestFit="1" customWidth="1"/>
    <col min="10213" max="10213" width="13.140625" style="2" bestFit="1" customWidth="1"/>
    <col min="10214" max="10214" width="17.5703125" style="2" bestFit="1" customWidth="1"/>
    <col min="10215" max="10215" width="23.28515625" style="2" bestFit="1" customWidth="1"/>
    <col min="10216" max="10216" width="15.28515625" style="2" bestFit="1" customWidth="1"/>
    <col min="10217" max="10217" width="20.85546875" style="2" bestFit="1" customWidth="1"/>
    <col min="10218" max="10218" width="18.140625" style="2" bestFit="1" customWidth="1"/>
    <col min="10219" max="10219" width="20.5703125" style="2" bestFit="1" customWidth="1"/>
    <col min="10220" max="10220" width="18.7109375" style="2" bestFit="1" customWidth="1"/>
    <col min="10221" max="10221" width="11.85546875" style="2" bestFit="1" customWidth="1"/>
    <col min="10222" max="10222" width="13.140625" style="2" bestFit="1" customWidth="1"/>
    <col min="10223" max="10223" width="11.28515625" style="2" bestFit="1" customWidth="1"/>
    <col min="10224" max="10462" width="8.7109375" style="2"/>
    <col min="10463" max="10464" width="17.28515625" style="2" bestFit="1" customWidth="1"/>
    <col min="10465" max="10465" width="16.7109375" style="2" customWidth="1"/>
    <col min="10466" max="10466" width="15.5703125" style="2" customWidth="1"/>
    <col min="10467" max="10467" width="12.28515625" style="2" bestFit="1" customWidth="1"/>
    <col min="10468" max="10468" width="13.7109375" style="2" bestFit="1" customWidth="1"/>
    <col min="10469" max="10469" width="13.140625" style="2" bestFit="1" customWidth="1"/>
    <col min="10470" max="10470" width="17.5703125" style="2" bestFit="1" customWidth="1"/>
    <col min="10471" max="10471" width="23.28515625" style="2" bestFit="1" customWidth="1"/>
    <col min="10472" max="10472" width="15.28515625" style="2" bestFit="1" customWidth="1"/>
    <col min="10473" max="10473" width="20.85546875" style="2" bestFit="1" customWidth="1"/>
    <col min="10474" max="10474" width="18.140625" style="2" bestFit="1" customWidth="1"/>
    <col min="10475" max="10475" width="20.5703125" style="2" bestFit="1" customWidth="1"/>
    <col min="10476" max="10476" width="18.7109375" style="2" bestFit="1" customWidth="1"/>
    <col min="10477" max="10477" width="11.85546875" style="2" bestFit="1" customWidth="1"/>
    <col min="10478" max="10478" width="13.140625" style="2" bestFit="1" customWidth="1"/>
    <col min="10479" max="10479" width="11.28515625" style="2" bestFit="1" customWidth="1"/>
    <col min="10480" max="10718" width="8.7109375" style="2"/>
    <col min="10719" max="10720" width="17.28515625" style="2" bestFit="1" customWidth="1"/>
    <col min="10721" max="10721" width="16.7109375" style="2" customWidth="1"/>
    <col min="10722" max="10722" width="15.5703125" style="2" customWidth="1"/>
    <col min="10723" max="10723" width="12.28515625" style="2" bestFit="1" customWidth="1"/>
    <col min="10724" max="10724" width="13.7109375" style="2" bestFit="1" customWidth="1"/>
    <col min="10725" max="10725" width="13.140625" style="2" bestFit="1" customWidth="1"/>
    <col min="10726" max="10726" width="17.5703125" style="2" bestFit="1" customWidth="1"/>
    <col min="10727" max="10727" width="23.28515625" style="2" bestFit="1" customWidth="1"/>
    <col min="10728" max="10728" width="15.28515625" style="2" bestFit="1" customWidth="1"/>
    <col min="10729" max="10729" width="20.85546875" style="2" bestFit="1" customWidth="1"/>
    <col min="10730" max="10730" width="18.140625" style="2" bestFit="1" customWidth="1"/>
    <col min="10731" max="10731" width="20.5703125" style="2" bestFit="1" customWidth="1"/>
    <col min="10732" max="10732" width="18.7109375" style="2" bestFit="1" customWidth="1"/>
    <col min="10733" max="10733" width="11.85546875" style="2" bestFit="1" customWidth="1"/>
    <col min="10734" max="10734" width="13.140625" style="2" bestFit="1" customWidth="1"/>
    <col min="10735" max="10735" width="11.28515625" style="2" bestFit="1" customWidth="1"/>
    <col min="10736" max="10974" width="8.7109375" style="2"/>
    <col min="10975" max="10976" width="17.28515625" style="2" bestFit="1" customWidth="1"/>
    <col min="10977" max="10977" width="16.7109375" style="2" customWidth="1"/>
    <col min="10978" max="10978" width="15.5703125" style="2" customWidth="1"/>
    <col min="10979" max="10979" width="12.28515625" style="2" bestFit="1" customWidth="1"/>
    <col min="10980" max="10980" width="13.7109375" style="2" bestFit="1" customWidth="1"/>
    <col min="10981" max="10981" width="13.140625" style="2" bestFit="1" customWidth="1"/>
    <col min="10982" max="10982" width="17.5703125" style="2" bestFit="1" customWidth="1"/>
    <col min="10983" max="10983" width="23.28515625" style="2" bestFit="1" customWidth="1"/>
    <col min="10984" max="10984" width="15.28515625" style="2" bestFit="1" customWidth="1"/>
    <col min="10985" max="10985" width="20.85546875" style="2" bestFit="1" customWidth="1"/>
    <col min="10986" max="10986" width="18.140625" style="2" bestFit="1" customWidth="1"/>
    <col min="10987" max="10987" width="20.5703125" style="2" bestFit="1" customWidth="1"/>
    <col min="10988" max="10988" width="18.7109375" style="2" bestFit="1" customWidth="1"/>
    <col min="10989" max="10989" width="11.85546875" style="2" bestFit="1" customWidth="1"/>
    <col min="10990" max="10990" width="13.140625" style="2" bestFit="1" customWidth="1"/>
    <col min="10991" max="10991" width="11.28515625" style="2" bestFit="1" customWidth="1"/>
    <col min="10992" max="11230" width="8.7109375" style="2"/>
    <col min="11231" max="11232" width="17.28515625" style="2" bestFit="1" customWidth="1"/>
    <col min="11233" max="11233" width="16.7109375" style="2" customWidth="1"/>
    <col min="11234" max="11234" width="15.5703125" style="2" customWidth="1"/>
    <col min="11235" max="11235" width="12.28515625" style="2" bestFit="1" customWidth="1"/>
    <col min="11236" max="11236" width="13.7109375" style="2" bestFit="1" customWidth="1"/>
    <col min="11237" max="11237" width="13.140625" style="2" bestFit="1" customWidth="1"/>
    <col min="11238" max="11238" width="17.5703125" style="2" bestFit="1" customWidth="1"/>
    <col min="11239" max="11239" width="23.28515625" style="2" bestFit="1" customWidth="1"/>
    <col min="11240" max="11240" width="15.28515625" style="2" bestFit="1" customWidth="1"/>
    <col min="11241" max="11241" width="20.85546875" style="2" bestFit="1" customWidth="1"/>
    <col min="11242" max="11242" width="18.140625" style="2" bestFit="1" customWidth="1"/>
    <col min="11243" max="11243" width="20.5703125" style="2" bestFit="1" customWidth="1"/>
    <col min="11244" max="11244" width="18.7109375" style="2" bestFit="1" customWidth="1"/>
    <col min="11245" max="11245" width="11.85546875" style="2" bestFit="1" customWidth="1"/>
    <col min="11246" max="11246" width="13.140625" style="2" bestFit="1" customWidth="1"/>
    <col min="11247" max="11247" width="11.28515625" style="2" bestFit="1" customWidth="1"/>
    <col min="11248" max="11486" width="8.7109375" style="2"/>
    <col min="11487" max="11488" width="17.28515625" style="2" bestFit="1" customWidth="1"/>
    <col min="11489" max="11489" width="16.7109375" style="2" customWidth="1"/>
    <col min="11490" max="11490" width="15.5703125" style="2" customWidth="1"/>
    <col min="11491" max="11491" width="12.28515625" style="2" bestFit="1" customWidth="1"/>
    <col min="11492" max="11492" width="13.7109375" style="2" bestFit="1" customWidth="1"/>
    <col min="11493" max="11493" width="13.140625" style="2" bestFit="1" customWidth="1"/>
    <col min="11494" max="11494" width="17.5703125" style="2" bestFit="1" customWidth="1"/>
    <col min="11495" max="11495" width="23.28515625" style="2" bestFit="1" customWidth="1"/>
    <col min="11496" max="11496" width="15.28515625" style="2" bestFit="1" customWidth="1"/>
    <col min="11497" max="11497" width="20.85546875" style="2" bestFit="1" customWidth="1"/>
    <col min="11498" max="11498" width="18.140625" style="2" bestFit="1" customWidth="1"/>
    <col min="11499" max="11499" width="20.5703125" style="2" bestFit="1" customWidth="1"/>
    <col min="11500" max="11500" width="18.7109375" style="2" bestFit="1" customWidth="1"/>
    <col min="11501" max="11501" width="11.85546875" style="2" bestFit="1" customWidth="1"/>
    <col min="11502" max="11502" width="13.140625" style="2" bestFit="1" customWidth="1"/>
    <col min="11503" max="11503" width="11.28515625" style="2" bestFit="1" customWidth="1"/>
    <col min="11504" max="11742" width="8.7109375" style="2"/>
    <col min="11743" max="11744" width="17.28515625" style="2" bestFit="1" customWidth="1"/>
    <col min="11745" max="11745" width="16.7109375" style="2" customWidth="1"/>
    <col min="11746" max="11746" width="15.5703125" style="2" customWidth="1"/>
    <col min="11747" max="11747" width="12.28515625" style="2" bestFit="1" customWidth="1"/>
    <col min="11748" max="11748" width="13.7109375" style="2" bestFit="1" customWidth="1"/>
    <col min="11749" max="11749" width="13.140625" style="2" bestFit="1" customWidth="1"/>
    <col min="11750" max="11750" width="17.5703125" style="2" bestFit="1" customWidth="1"/>
    <col min="11751" max="11751" width="23.28515625" style="2" bestFit="1" customWidth="1"/>
    <col min="11752" max="11752" width="15.28515625" style="2" bestFit="1" customWidth="1"/>
    <col min="11753" max="11753" width="20.85546875" style="2" bestFit="1" customWidth="1"/>
    <col min="11754" max="11754" width="18.140625" style="2" bestFit="1" customWidth="1"/>
    <col min="11755" max="11755" width="20.5703125" style="2" bestFit="1" customWidth="1"/>
    <col min="11756" max="11756" width="18.7109375" style="2" bestFit="1" customWidth="1"/>
    <col min="11757" max="11757" width="11.85546875" style="2" bestFit="1" customWidth="1"/>
    <col min="11758" max="11758" width="13.140625" style="2" bestFit="1" customWidth="1"/>
    <col min="11759" max="11759" width="11.28515625" style="2" bestFit="1" customWidth="1"/>
    <col min="11760" max="11998" width="8.7109375" style="2"/>
    <col min="11999" max="12000" width="17.28515625" style="2" bestFit="1" customWidth="1"/>
    <col min="12001" max="12001" width="16.7109375" style="2" customWidth="1"/>
    <col min="12002" max="12002" width="15.5703125" style="2" customWidth="1"/>
    <col min="12003" max="12003" width="12.28515625" style="2" bestFit="1" customWidth="1"/>
    <col min="12004" max="12004" width="13.7109375" style="2" bestFit="1" customWidth="1"/>
    <col min="12005" max="12005" width="13.140625" style="2" bestFit="1" customWidth="1"/>
    <col min="12006" max="12006" width="17.5703125" style="2" bestFit="1" customWidth="1"/>
    <col min="12007" max="12007" width="23.28515625" style="2" bestFit="1" customWidth="1"/>
    <col min="12008" max="12008" width="15.28515625" style="2" bestFit="1" customWidth="1"/>
    <col min="12009" max="12009" width="20.85546875" style="2" bestFit="1" customWidth="1"/>
    <col min="12010" max="12010" width="18.140625" style="2" bestFit="1" customWidth="1"/>
    <col min="12011" max="12011" width="20.5703125" style="2" bestFit="1" customWidth="1"/>
    <col min="12012" max="12012" width="18.7109375" style="2" bestFit="1" customWidth="1"/>
    <col min="12013" max="12013" width="11.85546875" style="2" bestFit="1" customWidth="1"/>
    <col min="12014" max="12014" width="13.140625" style="2" bestFit="1" customWidth="1"/>
    <col min="12015" max="12015" width="11.28515625" style="2" bestFit="1" customWidth="1"/>
    <col min="12016" max="12254" width="8.7109375" style="2"/>
    <col min="12255" max="12256" width="17.28515625" style="2" bestFit="1" customWidth="1"/>
    <col min="12257" max="12257" width="16.7109375" style="2" customWidth="1"/>
    <col min="12258" max="12258" width="15.5703125" style="2" customWidth="1"/>
    <col min="12259" max="12259" width="12.28515625" style="2" bestFit="1" customWidth="1"/>
    <col min="12260" max="12260" width="13.7109375" style="2" bestFit="1" customWidth="1"/>
    <col min="12261" max="12261" width="13.140625" style="2" bestFit="1" customWidth="1"/>
    <col min="12262" max="12262" width="17.5703125" style="2" bestFit="1" customWidth="1"/>
    <col min="12263" max="12263" width="23.28515625" style="2" bestFit="1" customWidth="1"/>
    <col min="12264" max="12264" width="15.28515625" style="2" bestFit="1" customWidth="1"/>
    <col min="12265" max="12265" width="20.85546875" style="2" bestFit="1" customWidth="1"/>
    <col min="12266" max="12266" width="18.140625" style="2" bestFit="1" customWidth="1"/>
    <col min="12267" max="12267" width="20.5703125" style="2" bestFit="1" customWidth="1"/>
    <col min="12268" max="12268" width="18.7109375" style="2" bestFit="1" customWidth="1"/>
    <col min="12269" max="12269" width="11.85546875" style="2" bestFit="1" customWidth="1"/>
    <col min="12270" max="12270" width="13.140625" style="2" bestFit="1" customWidth="1"/>
    <col min="12271" max="12271" width="11.28515625" style="2" bestFit="1" customWidth="1"/>
    <col min="12272" max="12510" width="8.7109375" style="2"/>
    <col min="12511" max="12512" width="17.28515625" style="2" bestFit="1" customWidth="1"/>
    <col min="12513" max="12513" width="16.7109375" style="2" customWidth="1"/>
    <col min="12514" max="12514" width="15.5703125" style="2" customWidth="1"/>
    <col min="12515" max="12515" width="12.28515625" style="2" bestFit="1" customWidth="1"/>
    <col min="12516" max="12516" width="13.7109375" style="2" bestFit="1" customWidth="1"/>
    <col min="12517" max="12517" width="13.140625" style="2" bestFit="1" customWidth="1"/>
    <col min="12518" max="12518" width="17.5703125" style="2" bestFit="1" customWidth="1"/>
    <col min="12519" max="12519" width="23.28515625" style="2" bestFit="1" customWidth="1"/>
    <col min="12520" max="12520" width="15.28515625" style="2" bestFit="1" customWidth="1"/>
    <col min="12521" max="12521" width="20.85546875" style="2" bestFit="1" customWidth="1"/>
    <col min="12522" max="12522" width="18.140625" style="2" bestFit="1" customWidth="1"/>
    <col min="12523" max="12523" width="20.5703125" style="2" bestFit="1" customWidth="1"/>
    <col min="12524" max="12524" width="18.7109375" style="2" bestFit="1" customWidth="1"/>
    <col min="12525" max="12525" width="11.85546875" style="2" bestFit="1" customWidth="1"/>
    <col min="12526" max="12526" width="13.140625" style="2" bestFit="1" customWidth="1"/>
    <col min="12527" max="12527" width="11.28515625" style="2" bestFit="1" customWidth="1"/>
    <col min="12528" max="12766" width="8.7109375" style="2"/>
    <col min="12767" max="12768" width="17.28515625" style="2" bestFit="1" customWidth="1"/>
    <col min="12769" max="12769" width="16.7109375" style="2" customWidth="1"/>
    <col min="12770" max="12770" width="15.5703125" style="2" customWidth="1"/>
    <col min="12771" max="12771" width="12.28515625" style="2" bestFit="1" customWidth="1"/>
    <col min="12772" max="12772" width="13.7109375" style="2" bestFit="1" customWidth="1"/>
    <col min="12773" max="12773" width="13.140625" style="2" bestFit="1" customWidth="1"/>
    <col min="12774" max="12774" width="17.5703125" style="2" bestFit="1" customWidth="1"/>
    <col min="12775" max="12775" width="23.28515625" style="2" bestFit="1" customWidth="1"/>
    <col min="12776" max="12776" width="15.28515625" style="2" bestFit="1" customWidth="1"/>
    <col min="12777" max="12777" width="20.85546875" style="2" bestFit="1" customWidth="1"/>
    <col min="12778" max="12778" width="18.140625" style="2" bestFit="1" customWidth="1"/>
    <col min="12779" max="12779" width="20.5703125" style="2" bestFit="1" customWidth="1"/>
    <col min="12780" max="12780" width="18.7109375" style="2" bestFit="1" customWidth="1"/>
    <col min="12781" max="12781" width="11.85546875" style="2" bestFit="1" customWidth="1"/>
    <col min="12782" max="12782" width="13.140625" style="2" bestFit="1" customWidth="1"/>
    <col min="12783" max="12783" width="11.28515625" style="2" bestFit="1" customWidth="1"/>
    <col min="12784" max="13022" width="8.7109375" style="2"/>
    <col min="13023" max="13024" width="17.28515625" style="2" bestFit="1" customWidth="1"/>
    <col min="13025" max="13025" width="16.7109375" style="2" customWidth="1"/>
    <col min="13026" max="13026" width="15.5703125" style="2" customWidth="1"/>
    <col min="13027" max="13027" width="12.28515625" style="2" bestFit="1" customWidth="1"/>
    <col min="13028" max="13028" width="13.7109375" style="2" bestFit="1" customWidth="1"/>
    <col min="13029" max="13029" width="13.140625" style="2" bestFit="1" customWidth="1"/>
    <col min="13030" max="13030" width="17.5703125" style="2" bestFit="1" customWidth="1"/>
    <col min="13031" max="13031" width="23.28515625" style="2" bestFit="1" customWidth="1"/>
    <col min="13032" max="13032" width="15.28515625" style="2" bestFit="1" customWidth="1"/>
    <col min="13033" max="13033" width="20.85546875" style="2" bestFit="1" customWidth="1"/>
    <col min="13034" max="13034" width="18.140625" style="2" bestFit="1" customWidth="1"/>
    <col min="13035" max="13035" width="20.5703125" style="2" bestFit="1" customWidth="1"/>
    <col min="13036" max="13036" width="18.7109375" style="2" bestFit="1" customWidth="1"/>
    <col min="13037" max="13037" width="11.85546875" style="2" bestFit="1" customWidth="1"/>
    <col min="13038" max="13038" width="13.140625" style="2" bestFit="1" customWidth="1"/>
    <col min="13039" max="13039" width="11.28515625" style="2" bestFit="1" customWidth="1"/>
    <col min="13040" max="13278" width="8.7109375" style="2"/>
    <col min="13279" max="13280" width="17.28515625" style="2" bestFit="1" customWidth="1"/>
    <col min="13281" max="13281" width="16.7109375" style="2" customWidth="1"/>
    <col min="13282" max="13282" width="15.5703125" style="2" customWidth="1"/>
    <col min="13283" max="13283" width="12.28515625" style="2" bestFit="1" customWidth="1"/>
    <col min="13284" max="13284" width="13.7109375" style="2" bestFit="1" customWidth="1"/>
    <col min="13285" max="13285" width="13.140625" style="2" bestFit="1" customWidth="1"/>
    <col min="13286" max="13286" width="17.5703125" style="2" bestFit="1" customWidth="1"/>
    <col min="13287" max="13287" width="23.28515625" style="2" bestFit="1" customWidth="1"/>
    <col min="13288" max="13288" width="15.28515625" style="2" bestFit="1" customWidth="1"/>
    <col min="13289" max="13289" width="20.85546875" style="2" bestFit="1" customWidth="1"/>
    <col min="13290" max="13290" width="18.140625" style="2" bestFit="1" customWidth="1"/>
    <col min="13291" max="13291" width="20.5703125" style="2" bestFit="1" customWidth="1"/>
    <col min="13292" max="13292" width="18.7109375" style="2" bestFit="1" customWidth="1"/>
    <col min="13293" max="13293" width="11.85546875" style="2" bestFit="1" customWidth="1"/>
    <col min="13294" max="13294" width="13.140625" style="2" bestFit="1" customWidth="1"/>
    <col min="13295" max="13295" width="11.28515625" style="2" bestFit="1" customWidth="1"/>
    <col min="13296" max="13534" width="8.7109375" style="2"/>
    <col min="13535" max="13536" width="17.28515625" style="2" bestFit="1" customWidth="1"/>
    <col min="13537" max="13537" width="16.7109375" style="2" customWidth="1"/>
    <col min="13538" max="13538" width="15.5703125" style="2" customWidth="1"/>
    <col min="13539" max="13539" width="12.28515625" style="2" bestFit="1" customWidth="1"/>
    <col min="13540" max="13540" width="13.7109375" style="2" bestFit="1" customWidth="1"/>
    <col min="13541" max="13541" width="13.140625" style="2" bestFit="1" customWidth="1"/>
    <col min="13542" max="13542" width="17.5703125" style="2" bestFit="1" customWidth="1"/>
    <col min="13543" max="13543" width="23.28515625" style="2" bestFit="1" customWidth="1"/>
    <col min="13544" max="13544" width="15.28515625" style="2" bestFit="1" customWidth="1"/>
    <col min="13545" max="13545" width="20.85546875" style="2" bestFit="1" customWidth="1"/>
    <col min="13546" max="13546" width="18.140625" style="2" bestFit="1" customWidth="1"/>
    <col min="13547" max="13547" width="20.5703125" style="2" bestFit="1" customWidth="1"/>
    <col min="13548" max="13548" width="18.7109375" style="2" bestFit="1" customWidth="1"/>
    <col min="13549" max="13549" width="11.85546875" style="2" bestFit="1" customWidth="1"/>
    <col min="13550" max="13550" width="13.140625" style="2" bestFit="1" customWidth="1"/>
    <col min="13551" max="13551" width="11.28515625" style="2" bestFit="1" customWidth="1"/>
    <col min="13552" max="13790" width="8.7109375" style="2"/>
    <col min="13791" max="13792" width="17.28515625" style="2" bestFit="1" customWidth="1"/>
    <col min="13793" max="13793" width="16.7109375" style="2" customWidth="1"/>
    <col min="13794" max="13794" width="15.5703125" style="2" customWidth="1"/>
    <col min="13795" max="13795" width="12.28515625" style="2" bestFit="1" customWidth="1"/>
    <col min="13796" max="13796" width="13.7109375" style="2" bestFit="1" customWidth="1"/>
    <col min="13797" max="13797" width="13.140625" style="2" bestFit="1" customWidth="1"/>
    <col min="13798" max="13798" width="17.5703125" style="2" bestFit="1" customWidth="1"/>
    <col min="13799" max="13799" width="23.28515625" style="2" bestFit="1" customWidth="1"/>
    <col min="13800" max="13800" width="15.28515625" style="2" bestFit="1" customWidth="1"/>
    <col min="13801" max="13801" width="20.85546875" style="2" bestFit="1" customWidth="1"/>
    <col min="13802" max="13802" width="18.140625" style="2" bestFit="1" customWidth="1"/>
    <col min="13803" max="13803" width="20.5703125" style="2" bestFit="1" customWidth="1"/>
    <col min="13804" max="13804" width="18.7109375" style="2" bestFit="1" customWidth="1"/>
    <col min="13805" max="13805" width="11.85546875" style="2" bestFit="1" customWidth="1"/>
    <col min="13806" max="13806" width="13.140625" style="2" bestFit="1" customWidth="1"/>
    <col min="13807" max="13807" width="11.28515625" style="2" bestFit="1" customWidth="1"/>
    <col min="13808" max="14046" width="8.7109375" style="2"/>
    <col min="14047" max="14048" width="17.28515625" style="2" bestFit="1" customWidth="1"/>
    <col min="14049" max="14049" width="16.7109375" style="2" customWidth="1"/>
    <col min="14050" max="14050" width="15.5703125" style="2" customWidth="1"/>
    <col min="14051" max="14051" width="12.28515625" style="2" bestFit="1" customWidth="1"/>
    <col min="14052" max="14052" width="13.7109375" style="2" bestFit="1" customWidth="1"/>
    <col min="14053" max="14053" width="13.140625" style="2" bestFit="1" customWidth="1"/>
    <col min="14054" max="14054" width="17.5703125" style="2" bestFit="1" customWidth="1"/>
    <col min="14055" max="14055" width="23.28515625" style="2" bestFit="1" customWidth="1"/>
    <col min="14056" max="14056" width="15.28515625" style="2" bestFit="1" customWidth="1"/>
    <col min="14057" max="14057" width="20.85546875" style="2" bestFit="1" customWidth="1"/>
    <col min="14058" max="14058" width="18.140625" style="2" bestFit="1" customWidth="1"/>
    <col min="14059" max="14059" width="20.5703125" style="2" bestFit="1" customWidth="1"/>
    <col min="14060" max="14060" width="18.7109375" style="2" bestFit="1" customWidth="1"/>
    <col min="14061" max="14061" width="11.85546875" style="2" bestFit="1" customWidth="1"/>
    <col min="14062" max="14062" width="13.140625" style="2" bestFit="1" customWidth="1"/>
    <col min="14063" max="14063" width="11.28515625" style="2" bestFit="1" customWidth="1"/>
    <col min="14064" max="14302" width="8.7109375" style="2"/>
    <col min="14303" max="14304" width="17.28515625" style="2" bestFit="1" customWidth="1"/>
    <col min="14305" max="14305" width="16.7109375" style="2" customWidth="1"/>
    <col min="14306" max="14306" width="15.5703125" style="2" customWidth="1"/>
    <col min="14307" max="14307" width="12.28515625" style="2" bestFit="1" customWidth="1"/>
    <col min="14308" max="14308" width="13.7109375" style="2" bestFit="1" customWidth="1"/>
    <col min="14309" max="14309" width="13.140625" style="2" bestFit="1" customWidth="1"/>
    <col min="14310" max="14310" width="17.5703125" style="2" bestFit="1" customWidth="1"/>
    <col min="14311" max="14311" width="23.28515625" style="2" bestFit="1" customWidth="1"/>
    <col min="14312" max="14312" width="15.28515625" style="2" bestFit="1" customWidth="1"/>
    <col min="14313" max="14313" width="20.85546875" style="2" bestFit="1" customWidth="1"/>
    <col min="14314" max="14314" width="18.140625" style="2" bestFit="1" customWidth="1"/>
    <col min="14315" max="14315" width="20.5703125" style="2" bestFit="1" customWidth="1"/>
    <col min="14316" max="14316" width="18.7109375" style="2" bestFit="1" customWidth="1"/>
    <col min="14317" max="14317" width="11.85546875" style="2" bestFit="1" customWidth="1"/>
    <col min="14318" max="14318" width="13.140625" style="2" bestFit="1" customWidth="1"/>
    <col min="14319" max="14319" width="11.28515625" style="2" bestFit="1" customWidth="1"/>
    <col min="14320" max="14558" width="8.7109375" style="2"/>
    <col min="14559" max="14560" width="17.28515625" style="2" bestFit="1" customWidth="1"/>
    <col min="14561" max="14561" width="16.7109375" style="2" customWidth="1"/>
    <col min="14562" max="14562" width="15.5703125" style="2" customWidth="1"/>
    <col min="14563" max="14563" width="12.28515625" style="2" bestFit="1" customWidth="1"/>
    <col min="14564" max="14564" width="13.7109375" style="2" bestFit="1" customWidth="1"/>
    <col min="14565" max="14565" width="13.140625" style="2" bestFit="1" customWidth="1"/>
    <col min="14566" max="14566" width="17.5703125" style="2" bestFit="1" customWidth="1"/>
    <col min="14567" max="14567" width="23.28515625" style="2" bestFit="1" customWidth="1"/>
    <col min="14568" max="14568" width="15.28515625" style="2" bestFit="1" customWidth="1"/>
    <col min="14569" max="14569" width="20.85546875" style="2" bestFit="1" customWidth="1"/>
    <col min="14570" max="14570" width="18.140625" style="2" bestFit="1" customWidth="1"/>
    <col min="14571" max="14571" width="20.5703125" style="2" bestFit="1" customWidth="1"/>
    <col min="14572" max="14572" width="18.7109375" style="2" bestFit="1" customWidth="1"/>
    <col min="14573" max="14573" width="11.85546875" style="2" bestFit="1" customWidth="1"/>
    <col min="14574" max="14574" width="13.140625" style="2" bestFit="1" customWidth="1"/>
    <col min="14575" max="14575" width="11.28515625" style="2" bestFit="1" customWidth="1"/>
    <col min="14576" max="14814" width="8.7109375" style="2"/>
    <col min="14815" max="14816" width="17.28515625" style="2" bestFit="1" customWidth="1"/>
    <col min="14817" max="14817" width="16.7109375" style="2" customWidth="1"/>
    <col min="14818" max="14818" width="15.5703125" style="2" customWidth="1"/>
    <col min="14819" max="14819" width="12.28515625" style="2" bestFit="1" customWidth="1"/>
    <col min="14820" max="14820" width="13.7109375" style="2" bestFit="1" customWidth="1"/>
    <col min="14821" max="14821" width="13.140625" style="2" bestFit="1" customWidth="1"/>
    <col min="14822" max="14822" width="17.5703125" style="2" bestFit="1" customWidth="1"/>
    <col min="14823" max="14823" width="23.28515625" style="2" bestFit="1" customWidth="1"/>
    <col min="14824" max="14824" width="15.28515625" style="2" bestFit="1" customWidth="1"/>
    <col min="14825" max="14825" width="20.85546875" style="2" bestFit="1" customWidth="1"/>
    <col min="14826" max="14826" width="18.140625" style="2" bestFit="1" customWidth="1"/>
    <col min="14827" max="14827" width="20.5703125" style="2" bestFit="1" customWidth="1"/>
    <col min="14828" max="14828" width="18.7109375" style="2" bestFit="1" customWidth="1"/>
    <col min="14829" max="14829" width="11.85546875" style="2" bestFit="1" customWidth="1"/>
    <col min="14830" max="14830" width="13.140625" style="2" bestFit="1" customWidth="1"/>
    <col min="14831" max="14831" width="11.28515625" style="2" bestFit="1" customWidth="1"/>
    <col min="14832" max="15070" width="8.7109375" style="2"/>
    <col min="15071" max="15072" width="17.28515625" style="2" bestFit="1" customWidth="1"/>
    <col min="15073" max="15073" width="16.7109375" style="2" customWidth="1"/>
    <col min="15074" max="15074" width="15.5703125" style="2" customWidth="1"/>
    <col min="15075" max="15075" width="12.28515625" style="2" bestFit="1" customWidth="1"/>
    <col min="15076" max="15076" width="13.7109375" style="2" bestFit="1" customWidth="1"/>
    <col min="15077" max="15077" width="13.140625" style="2" bestFit="1" customWidth="1"/>
    <col min="15078" max="15078" width="17.5703125" style="2" bestFit="1" customWidth="1"/>
    <col min="15079" max="15079" width="23.28515625" style="2" bestFit="1" customWidth="1"/>
    <col min="15080" max="15080" width="15.28515625" style="2" bestFit="1" customWidth="1"/>
    <col min="15081" max="15081" width="20.85546875" style="2" bestFit="1" customWidth="1"/>
    <col min="15082" max="15082" width="18.140625" style="2" bestFit="1" customWidth="1"/>
    <col min="15083" max="15083" width="20.5703125" style="2" bestFit="1" customWidth="1"/>
    <col min="15084" max="15084" width="18.7109375" style="2" bestFit="1" customWidth="1"/>
    <col min="15085" max="15085" width="11.85546875" style="2" bestFit="1" customWidth="1"/>
    <col min="15086" max="15086" width="13.140625" style="2" bestFit="1" customWidth="1"/>
    <col min="15087" max="15087" width="11.28515625" style="2" bestFit="1" customWidth="1"/>
    <col min="15088" max="15326" width="8.7109375" style="2"/>
    <col min="15327" max="15328" width="17.28515625" style="2" bestFit="1" customWidth="1"/>
    <col min="15329" max="15329" width="16.7109375" style="2" customWidth="1"/>
    <col min="15330" max="15330" width="15.5703125" style="2" customWidth="1"/>
    <col min="15331" max="15331" width="12.28515625" style="2" bestFit="1" customWidth="1"/>
    <col min="15332" max="15332" width="13.7109375" style="2" bestFit="1" customWidth="1"/>
    <col min="15333" max="15333" width="13.140625" style="2" bestFit="1" customWidth="1"/>
    <col min="15334" max="15334" width="17.5703125" style="2" bestFit="1" customWidth="1"/>
    <col min="15335" max="15335" width="23.28515625" style="2" bestFit="1" customWidth="1"/>
    <col min="15336" max="15336" width="15.28515625" style="2" bestFit="1" customWidth="1"/>
    <col min="15337" max="15337" width="20.85546875" style="2" bestFit="1" customWidth="1"/>
    <col min="15338" max="15338" width="18.140625" style="2" bestFit="1" customWidth="1"/>
    <col min="15339" max="15339" width="20.5703125" style="2" bestFit="1" customWidth="1"/>
    <col min="15340" max="15340" width="18.7109375" style="2" bestFit="1" customWidth="1"/>
    <col min="15341" max="15341" width="11.85546875" style="2" bestFit="1" customWidth="1"/>
    <col min="15342" max="15342" width="13.140625" style="2" bestFit="1" customWidth="1"/>
    <col min="15343" max="15343" width="11.28515625" style="2" bestFit="1" customWidth="1"/>
    <col min="15344" max="15582" width="8.7109375" style="2"/>
    <col min="15583" max="15584" width="17.28515625" style="2" bestFit="1" customWidth="1"/>
    <col min="15585" max="15585" width="16.7109375" style="2" customWidth="1"/>
    <col min="15586" max="15586" width="15.5703125" style="2" customWidth="1"/>
    <col min="15587" max="15587" width="12.28515625" style="2" bestFit="1" customWidth="1"/>
    <col min="15588" max="15588" width="13.7109375" style="2" bestFit="1" customWidth="1"/>
    <col min="15589" max="15589" width="13.140625" style="2" bestFit="1" customWidth="1"/>
    <col min="15590" max="15590" width="17.5703125" style="2" bestFit="1" customWidth="1"/>
    <col min="15591" max="15591" width="23.28515625" style="2" bestFit="1" customWidth="1"/>
    <col min="15592" max="15592" width="15.28515625" style="2" bestFit="1" customWidth="1"/>
    <col min="15593" max="15593" width="20.85546875" style="2" bestFit="1" customWidth="1"/>
    <col min="15594" max="15594" width="18.140625" style="2" bestFit="1" customWidth="1"/>
    <col min="15595" max="15595" width="20.5703125" style="2" bestFit="1" customWidth="1"/>
    <col min="15596" max="15596" width="18.7109375" style="2" bestFit="1" customWidth="1"/>
    <col min="15597" max="15597" width="11.85546875" style="2" bestFit="1" customWidth="1"/>
    <col min="15598" max="15598" width="13.140625" style="2" bestFit="1" customWidth="1"/>
    <col min="15599" max="15599" width="11.28515625" style="2" bestFit="1" customWidth="1"/>
    <col min="15600" max="15838" width="8.7109375" style="2"/>
    <col min="15839" max="15840" width="17.28515625" style="2" bestFit="1" customWidth="1"/>
    <col min="15841" max="15841" width="16.7109375" style="2" customWidth="1"/>
    <col min="15842" max="15842" width="15.5703125" style="2" customWidth="1"/>
    <col min="15843" max="15843" width="12.28515625" style="2" bestFit="1" customWidth="1"/>
    <col min="15844" max="15844" width="13.7109375" style="2" bestFit="1" customWidth="1"/>
    <col min="15845" max="15845" width="13.140625" style="2" bestFit="1" customWidth="1"/>
    <col min="15846" max="15846" width="17.5703125" style="2" bestFit="1" customWidth="1"/>
    <col min="15847" max="15847" width="23.28515625" style="2" bestFit="1" customWidth="1"/>
    <col min="15848" max="15848" width="15.28515625" style="2" bestFit="1" customWidth="1"/>
    <col min="15849" max="15849" width="20.85546875" style="2" bestFit="1" customWidth="1"/>
    <col min="15850" max="15850" width="18.140625" style="2" bestFit="1" customWidth="1"/>
    <col min="15851" max="15851" width="20.5703125" style="2" bestFit="1" customWidth="1"/>
    <col min="15852" max="15852" width="18.7109375" style="2" bestFit="1" customWidth="1"/>
    <col min="15853" max="15853" width="11.85546875" style="2" bestFit="1" customWidth="1"/>
    <col min="15854" max="15854" width="13.140625" style="2" bestFit="1" customWidth="1"/>
    <col min="15855" max="15855" width="11.28515625" style="2" bestFit="1" customWidth="1"/>
    <col min="15856" max="16094" width="8.7109375" style="2"/>
    <col min="16095" max="16096" width="17.28515625" style="2" bestFit="1" customWidth="1"/>
    <col min="16097" max="16097" width="16.7109375" style="2" customWidth="1"/>
    <col min="16098" max="16098" width="15.5703125" style="2" customWidth="1"/>
    <col min="16099" max="16099" width="12.28515625" style="2" bestFit="1" customWidth="1"/>
    <col min="16100" max="16100" width="13.7109375" style="2" bestFit="1" customWidth="1"/>
    <col min="16101" max="16101" width="13.140625" style="2" bestFit="1" customWidth="1"/>
    <col min="16102" max="16102" width="17.5703125" style="2" bestFit="1" customWidth="1"/>
    <col min="16103" max="16103" width="23.28515625" style="2" bestFit="1" customWidth="1"/>
    <col min="16104" max="16104" width="15.28515625" style="2" bestFit="1" customWidth="1"/>
    <col min="16105" max="16105" width="20.85546875" style="2" bestFit="1" customWidth="1"/>
    <col min="16106" max="16106" width="18.140625" style="2" bestFit="1" customWidth="1"/>
    <col min="16107" max="16107" width="20.5703125" style="2" bestFit="1" customWidth="1"/>
    <col min="16108" max="16108" width="18.7109375" style="2" bestFit="1" customWidth="1"/>
    <col min="16109" max="16109" width="11.85546875" style="2" bestFit="1" customWidth="1"/>
    <col min="16110" max="16110" width="13.140625" style="2" bestFit="1" customWidth="1"/>
    <col min="16111" max="16111" width="11.28515625" style="2" bestFit="1" customWidth="1"/>
    <col min="16112" max="16384" width="8.7109375" style="2"/>
  </cols>
  <sheetData>
    <row r="1" spans="1:9" ht="15" customHeight="1">
      <c r="A1" s="1" t="s">
        <v>217</v>
      </c>
    </row>
    <row r="2" spans="1:9" ht="15" customHeight="1">
      <c r="A2" s="3" t="s">
        <v>183</v>
      </c>
      <c r="B2" s="60"/>
      <c r="C2" s="60"/>
      <c r="D2" s="60"/>
      <c r="E2" s="60"/>
      <c r="F2" s="60"/>
      <c r="G2" s="60"/>
      <c r="H2" s="60"/>
      <c r="I2" s="60"/>
    </row>
    <row r="3" spans="1:9" ht="15" customHeight="1">
      <c r="A3" s="6" t="s">
        <v>184</v>
      </c>
      <c r="B3" s="60"/>
      <c r="C3" s="60"/>
      <c r="D3" s="60"/>
      <c r="E3" s="60"/>
      <c r="F3" s="60"/>
      <c r="G3" s="60"/>
      <c r="H3" s="60"/>
      <c r="I3" s="60"/>
    </row>
    <row r="4" spans="1:9" ht="15" customHeight="1" thickBot="1">
      <c r="A4" s="7"/>
      <c r="B4" s="99"/>
      <c r="C4" s="99"/>
      <c r="D4" s="99"/>
      <c r="E4" s="99"/>
      <c r="F4" s="99"/>
      <c r="G4" s="99"/>
      <c r="H4" s="99"/>
      <c r="I4" s="99"/>
    </row>
    <row r="5" spans="1:9">
      <c r="B5" s="225" t="s">
        <v>202</v>
      </c>
      <c r="C5" s="226"/>
      <c r="D5" s="227" t="s">
        <v>203</v>
      </c>
      <c r="E5" s="227"/>
      <c r="F5" s="228" t="s">
        <v>204</v>
      </c>
      <c r="G5" s="229"/>
      <c r="H5" s="230" t="s">
        <v>188</v>
      </c>
      <c r="I5" s="229"/>
    </row>
    <row r="6" spans="1:9" ht="15" thickBot="1">
      <c r="B6" s="8" t="s">
        <v>205</v>
      </c>
      <c r="C6" s="9" t="s">
        <v>191</v>
      </c>
      <c r="D6" s="10" t="s">
        <v>206</v>
      </c>
      <c r="E6" s="10" t="s">
        <v>191</v>
      </c>
      <c r="F6" s="8" t="s">
        <v>206</v>
      </c>
      <c r="G6" s="9" t="s">
        <v>191</v>
      </c>
      <c r="H6" s="10" t="s">
        <v>206</v>
      </c>
      <c r="I6" s="9" t="s">
        <v>191</v>
      </c>
    </row>
    <row r="8" spans="1:9">
      <c r="A8" s="2" t="s">
        <v>16</v>
      </c>
      <c r="B8" s="11">
        <v>77751</v>
      </c>
      <c r="C8" s="61">
        <f>B8/$B$26</f>
        <v>9.6329848983996436E-2</v>
      </c>
      <c r="D8" s="11">
        <v>5186150.53</v>
      </c>
      <c r="E8" s="61">
        <f>D8/$D$26</f>
        <v>3.3369908850241548E-2</v>
      </c>
      <c r="F8" s="11">
        <v>15806701.129999999</v>
      </c>
      <c r="G8" s="61">
        <f>F8/$F$26</f>
        <v>6.118303942572819E-2</v>
      </c>
      <c r="H8" s="11">
        <v>208114385.27000016</v>
      </c>
      <c r="I8" s="62">
        <f>H8/$H$26</f>
        <v>4.1732902286289307E-2</v>
      </c>
    </row>
    <row r="9" spans="1:9">
      <c r="A9" s="2" t="s">
        <v>17</v>
      </c>
      <c r="B9" s="11">
        <v>9176</v>
      </c>
      <c r="C9" s="61">
        <f t="shared" ref="C9:C25" si="0">B9/$B$26</f>
        <v>1.136863441341142E-2</v>
      </c>
      <c r="D9" s="11">
        <v>1148229.29</v>
      </c>
      <c r="E9" s="61">
        <f t="shared" ref="E9:E25" si="1">D9/$D$26</f>
        <v>7.3881979562358683E-3</v>
      </c>
      <c r="F9" s="11">
        <v>3708179.5299999993</v>
      </c>
      <c r="G9" s="61">
        <f t="shared" ref="G9:G25" si="2">F9/$F$26</f>
        <v>1.4353260210068147E-2</v>
      </c>
      <c r="H9" s="11">
        <v>26139008.690000005</v>
      </c>
      <c r="I9" s="62">
        <f t="shared" ref="I9:I25" si="3">H9/$H$26</f>
        <v>5.2416208235917892E-3</v>
      </c>
    </row>
    <row r="10" spans="1:9">
      <c r="A10" s="2" t="s">
        <v>18</v>
      </c>
      <c r="B10" s="100">
        <v>50085</v>
      </c>
      <c r="C10" s="61">
        <f t="shared" si="0"/>
        <v>6.2052970204414887E-2</v>
      </c>
      <c r="D10" s="100">
        <v>10394743.93</v>
      </c>
      <c r="E10" s="61">
        <f t="shared" si="1"/>
        <v>6.6884224717191451E-2</v>
      </c>
      <c r="F10" s="100">
        <v>17576792.300000001</v>
      </c>
      <c r="G10" s="61">
        <f t="shared" si="2"/>
        <v>6.8034535949294289E-2</v>
      </c>
      <c r="H10" s="100">
        <v>440666937.69</v>
      </c>
      <c r="I10" s="62">
        <f t="shared" si="3"/>
        <v>8.836635789282983E-2</v>
      </c>
    </row>
    <row r="11" spans="1:9">
      <c r="A11" s="2" t="s">
        <v>19</v>
      </c>
      <c r="B11" s="100">
        <v>44966</v>
      </c>
      <c r="C11" s="61">
        <f t="shared" si="0"/>
        <v>5.5710768857177191E-2</v>
      </c>
      <c r="D11" s="100">
        <v>9317407.9419999998</v>
      </c>
      <c r="E11" s="61">
        <f t="shared" si="1"/>
        <v>5.9952184562806481E-2</v>
      </c>
      <c r="F11" s="100">
        <v>6599773.4299999997</v>
      </c>
      <c r="G11" s="61">
        <f t="shared" si="2"/>
        <v>2.5545760285312826E-2</v>
      </c>
      <c r="H11" s="100">
        <v>195395944.486</v>
      </c>
      <c r="I11" s="62">
        <f t="shared" si="3"/>
        <v>3.9182490185828187E-2</v>
      </c>
    </row>
    <row r="12" spans="1:9">
      <c r="A12" s="2" t="s">
        <v>20</v>
      </c>
      <c r="B12" s="100">
        <v>95417</v>
      </c>
      <c r="C12" s="61">
        <f t="shared" si="0"/>
        <v>0.11821719592681751</v>
      </c>
      <c r="D12" s="100">
        <v>21476171.447999999</v>
      </c>
      <c r="E12" s="61">
        <f t="shared" si="1"/>
        <v>0.13818686509894265</v>
      </c>
      <c r="F12" s="100">
        <v>15495985.410000002</v>
      </c>
      <c r="G12" s="61">
        <f t="shared" si="2"/>
        <v>5.998035127526568E-2</v>
      </c>
      <c r="H12" s="100">
        <v>527675913.35400009</v>
      </c>
      <c r="I12" s="62">
        <f t="shared" si="3"/>
        <v>0.10581415264620515</v>
      </c>
    </row>
    <row r="13" spans="1:9">
      <c r="A13" s="2" t="s">
        <v>21</v>
      </c>
      <c r="B13" s="100">
        <v>80606</v>
      </c>
      <c r="C13" s="61">
        <f t="shared" si="0"/>
        <v>9.9867060323391557E-2</v>
      </c>
      <c r="D13" s="100">
        <v>11246931.23</v>
      </c>
      <c r="E13" s="61">
        <f t="shared" si="1"/>
        <v>7.2367561994008497E-2</v>
      </c>
      <c r="F13" s="100">
        <v>8991731.7699999996</v>
      </c>
      <c r="G13" s="61">
        <f t="shared" si="2"/>
        <v>3.4804319691055151E-2</v>
      </c>
      <c r="H13" s="100">
        <v>212579530.25000003</v>
      </c>
      <c r="I13" s="62">
        <f t="shared" si="3"/>
        <v>4.2628291900528102E-2</v>
      </c>
    </row>
    <row r="14" spans="1:9">
      <c r="A14" s="2" t="s">
        <v>22</v>
      </c>
      <c r="B14" s="100">
        <v>8161</v>
      </c>
      <c r="C14" s="61">
        <f t="shared" si="0"/>
        <v>1.0111096931980231E-2</v>
      </c>
      <c r="D14" s="100">
        <v>201166.27999999997</v>
      </c>
      <c r="E14" s="61">
        <f t="shared" si="1"/>
        <v>1.294389815434487E-3</v>
      </c>
      <c r="F14" s="100">
        <v>2722348.8</v>
      </c>
      <c r="G14" s="61">
        <f t="shared" si="2"/>
        <v>1.0537402623806289E-2</v>
      </c>
      <c r="H14" s="100">
        <v>23098878.359999999</v>
      </c>
      <c r="I14" s="62">
        <f t="shared" si="3"/>
        <v>4.631987511435719E-3</v>
      </c>
    </row>
    <row r="15" spans="1:9">
      <c r="A15" s="63" t="s">
        <v>207</v>
      </c>
      <c r="B15" s="100">
        <v>18576</v>
      </c>
      <c r="C15" s="61">
        <f t="shared" si="0"/>
        <v>2.3014794339966275E-2</v>
      </c>
      <c r="D15" s="100">
        <v>1896078.7599999998</v>
      </c>
      <c r="E15" s="61">
        <f t="shared" si="1"/>
        <v>1.2200181045280806E-2</v>
      </c>
      <c r="F15" s="100">
        <v>3843370.1500000018</v>
      </c>
      <c r="G15" s="61">
        <f t="shared" si="2"/>
        <v>1.4876542896659234E-2</v>
      </c>
      <c r="H15" s="100">
        <v>41023817.489999995</v>
      </c>
      <c r="I15" s="62">
        <f t="shared" si="3"/>
        <v>8.2264518356075806E-3</v>
      </c>
    </row>
    <row r="16" spans="1:9">
      <c r="A16" s="63" t="s">
        <v>24</v>
      </c>
      <c r="B16" s="100">
        <v>431</v>
      </c>
      <c r="C16" s="61">
        <f t="shared" si="0"/>
        <v>5.3398882216437683E-4</v>
      </c>
      <c r="D16" s="100">
        <v>39001.97</v>
      </c>
      <c r="E16" s="61">
        <f t="shared" si="1"/>
        <v>2.5095534276361531E-4</v>
      </c>
      <c r="F16" s="100">
        <v>117209.05</v>
      </c>
      <c r="G16" s="61">
        <f t="shared" si="2"/>
        <v>4.5368137653920124E-4</v>
      </c>
      <c r="H16" s="100">
        <v>1782407.1699999997</v>
      </c>
      <c r="I16" s="62">
        <f t="shared" si="3"/>
        <v>3.5742375119089903E-4</v>
      </c>
    </row>
    <row r="17" spans="1:17">
      <c r="A17" s="63" t="s">
        <v>218</v>
      </c>
      <c r="B17" s="100">
        <v>62118</v>
      </c>
      <c r="C17" s="61">
        <f t="shared" si="0"/>
        <v>7.696129386358877E-2</v>
      </c>
      <c r="D17" s="100">
        <v>7804964.8400000008</v>
      </c>
      <c r="E17" s="61">
        <f t="shared" si="1"/>
        <v>5.0220479290665726E-2</v>
      </c>
      <c r="F17" s="100">
        <v>7732315.3399999999</v>
      </c>
      <c r="G17" s="61">
        <f t="shared" si="2"/>
        <v>2.9929493219903937E-2</v>
      </c>
      <c r="H17" s="100">
        <v>219213458.31000006</v>
      </c>
      <c r="I17" s="62">
        <f t="shared" si="3"/>
        <v>4.3958584715909771E-2</v>
      </c>
    </row>
    <row r="18" spans="1:17">
      <c r="A18" s="63" t="s">
        <v>26</v>
      </c>
      <c r="B18" s="100">
        <v>57172</v>
      </c>
      <c r="C18" s="61">
        <f t="shared" si="0"/>
        <v>7.0833431417127043E-2</v>
      </c>
      <c r="D18" s="100">
        <v>15480554.359999998</v>
      </c>
      <c r="E18" s="61">
        <f t="shared" si="1"/>
        <v>9.9608502482940703E-2</v>
      </c>
      <c r="F18" s="100">
        <v>6673064.3100000024</v>
      </c>
      <c r="G18" s="61">
        <f t="shared" si="2"/>
        <v>2.5829447486311132E-2</v>
      </c>
      <c r="H18" s="100">
        <v>236993071.54000008</v>
      </c>
      <c r="I18" s="62">
        <f t="shared" si="3"/>
        <v>4.7523907029660306E-2</v>
      </c>
    </row>
    <row r="19" spans="1:17">
      <c r="A19" s="63" t="s">
        <v>27</v>
      </c>
      <c r="B19" s="100">
        <v>1964</v>
      </c>
      <c r="C19" s="61">
        <f t="shared" si="0"/>
        <v>2.433304052739759E-3</v>
      </c>
      <c r="D19" s="100">
        <v>94987.16</v>
      </c>
      <c r="E19" s="61">
        <f t="shared" si="1"/>
        <v>6.1118798091333256E-4</v>
      </c>
      <c r="F19" s="100">
        <v>577213.79000000015</v>
      </c>
      <c r="G19" s="61">
        <f t="shared" si="2"/>
        <v>2.2342229273644779E-3</v>
      </c>
      <c r="H19" s="100">
        <v>3138461.5100000007</v>
      </c>
      <c r="I19" s="62">
        <f t="shared" si="3"/>
        <v>6.2935153356258864E-4</v>
      </c>
    </row>
    <row r="20" spans="1:17">
      <c r="A20" s="63" t="s">
        <v>28</v>
      </c>
      <c r="B20" s="100">
        <v>1873</v>
      </c>
      <c r="C20" s="61">
        <f t="shared" si="0"/>
        <v>2.3205593130252388E-3</v>
      </c>
      <c r="D20" s="100">
        <v>112212.88</v>
      </c>
      <c r="E20" s="61">
        <f t="shared" si="1"/>
        <v>7.2202562493362346E-4</v>
      </c>
      <c r="F20" s="100">
        <v>741025.78000000038</v>
      </c>
      <c r="G20" s="61">
        <f t="shared" si="2"/>
        <v>2.8682904257088973E-3</v>
      </c>
      <c r="H20" s="100">
        <v>4216390.12</v>
      </c>
      <c r="I20" s="62">
        <f t="shared" si="3"/>
        <v>8.4550713133332215E-4</v>
      </c>
    </row>
    <row r="21" spans="1:17">
      <c r="A21" s="63" t="s">
        <v>219</v>
      </c>
      <c r="B21" s="100">
        <v>49986</v>
      </c>
      <c r="C21" s="61">
        <f t="shared" si="0"/>
        <v>6.1930313839230956E-2</v>
      </c>
      <c r="D21" s="100">
        <v>7190613.3400000008</v>
      </c>
      <c r="E21" s="61">
        <f t="shared" si="1"/>
        <v>4.626747919195684E-2</v>
      </c>
      <c r="F21" s="100">
        <v>13299722.539999999</v>
      </c>
      <c r="G21" s="61">
        <f t="shared" si="2"/>
        <v>5.1479270837334154E-2</v>
      </c>
      <c r="H21" s="100">
        <v>257483324.97999996</v>
      </c>
      <c r="I21" s="62">
        <f t="shared" si="3"/>
        <v>5.1632790437808281E-2</v>
      </c>
    </row>
    <row r="22" spans="1:17">
      <c r="A22" s="6" t="s">
        <v>30</v>
      </c>
      <c r="B22" s="100">
        <v>218581</v>
      </c>
      <c r="C22" s="61">
        <f t="shared" si="0"/>
        <v>0.27081162584109436</v>
      </c>
      <c r="D22" s="100">
        <v>55608116.626800038</v>
      </c>
      <c r="E22" s="61">
        <f t="shared" si="1"/>
        <v>0.35780638692142214</v>
      </c>
      <c r="F22" s="100">
        <v>133700578.068</v>
      </c>
      <c r="G22" s="61">
        <f t="shared" si="2"/>
        <v>0.51751517738585184</v>
      </c>
      <c r="H22" s="100">
        <v>2316315215.1600003</v>
      </c>
      <c r="I22" s="62">
        <f t="shared" si="3"/>
        <v>0.46448762498135698</v>
      </c>
    </row>
    <row r="23" spans="1:17">
      <c r="A23" s="6" t="str">
        <f>'[108]LUC CAM'!A21</f>
        <v>New Brunswick Gas (Enbridge Gas)</v>
      </c>
      <c r="B23" s="11">
        <v>12111</v>
      </c>
      <c r="C23" s="61">
        <f t="shared" si="0"/>
        <v>1.5004962007500622E-2</v>
      </c>
      <c r="D23" s="11">
        <v>2566163.0352586503</v>
      </c>
      <c r="E23" s="61">
        <f t="shared" si="1"/>
        <v>1.6511789637822242E-2</v>
      </c>
      <c r="F23" s="11">
        <v>11497357.763102867</v>
      </c>
      <c r="G23" s="61">
        <f t="shared" si="2"/>
        <v>4.4502852779100079E-2</v>
      </c>
      <c r="H23" s="11">
        <v>210124850.1021046</v>
      </c>
      <c r="I23" s="62">
        <f t="shared" si="3"/>
        <v>4.2136058138679731E-2</v>
      </c>
      <c r="J23" s="18"/>
      <c r="K23" s="101"/>
      <c r="L23" s="20"/>
      <c r="M23" s="101"/>
      <c r="N23" s="20"/>
      <c r="O23" s="101"/>
      <c r="P23" s="20"/>
      <c r="Q23" s="101"/>
    </row>
    <row r="24" spans="1:17">
      <c r="A24" s="6" t="str">
        <f>'[108]LUC CAM'!A22</f>
        <v xml:space="preserve">St Lawrence Gas </v>
      </c>
      <c r="B24" s="11">
        <v>18159</v>
      </c>
      <c r="C24" s="61">
        <f t="shared" si="0"/>
        <v>2.2498150862373365E-2</v>
      </c>
      <c r="D24" s="11">
        <v>5625020.8700000001</v>
      </c>
      <c r="E24" s="61">
        <f t="shared" si="1"/>
        <v>3.6193788172324104E-2</v>
      </c>
      <c r="F24" s="11">
        <v>8498454.8200000059</v>
      </c>
      <c r="G24" s="61">
        <f t="shared" si="2"/>
        <v>3.2894991309918575E-2</v>
      </c>
      <c r="H24" s="11">
        <v>50683116.189999998</v>
      </c>
      <c r="I24" s="62">
        <f t="shared" si="3"/>
        <v>1.0163418222040695E-2</v>
      </c>
      <c r="J24" s="18"/>
      <c r="K24" s="101"/>
      <c r="L24" s="20"/>
      <c r="M24" s="101"/>
      <c r="N24" s="20"/>
      <c r="O24" s="101"/>
      <c r="P24" s="20"/>
      <c r="Q24" s="101"/>
    </row>
    <row r="25" spans="1:17">
      <c r="A25" s="6" t="str">
        <f>'[108]LUC CAM'!A23</f>
        <v xml:space="preserve">Tinker Transmission </v>
      </c>
      <c r="B25" s="11">
        <v>0</v>
      </c>
      <c r="C25" s="61">
        <f t="shared" si="0"/>
        <v>0</v>
      </c>
      <c r="D25" s="11">
        <v>25471.002314654801</v>
      </c>
      <c r="E25" s="61">
        <f t="shared" si="1"/>
        <v>1.6389131411585195E-4</v>
      </c>
      <c r="F25" s="11">
        <v>769203.98945421039</v>
      </c>
      <c r="G25" s="61">
        <f t="shared" si="2"/>
        <v>2.9773598947780175E-3</v>
      </c>
      <c r="H25" s="11">
        <v>12173216.399622988</v>
      </c>
      <c r="I25" s="62">
        <f t="shared" si="3"/>
        <v>2.4410789761420333E-3</v>
      </c>
      <c r="J25" s="18"/>
      <c r="K25" s="101"/>
      <c r="L25" s="20"/>
      <c r="M25" s="101"/>
      <c r="N25" s="20"/>
      <c r="O25" s="101"/>
      <c r="P25" s="20"/>
      <c r="Q25" s="101"/>
    </row>
    <row r="26" spans="1:17">
      <c r="A26" s="3" t="s">
        <v>4</v>
      </c>
      <c r="B26" s="102">
        <f t="shared" ref="B26:I26" si="4">SUM(B8:B25)</f>
        <v>807133</v>
      </c>
      <c r="C26" s="103">
        <f t="shared" si="4"/>
        <v>1</v>
      </c>
      <c r="D26" s="102">
        <f t="shared" si="4"/>
        <v>155413985.49437335</v>
      </c>
      <c r="E26" s="103">
        <f t="shared" si="4"/>
        <v>1</v>
      </c>
      <c r="F26" s="102">
        <f t="shared" si="4"/>
        <v>258351027.97055706</v>
      </c>
      <c r="G26" s="103">
        <f t="shared" si="4"/>
        <v>1.0000000000000002</v>
      </c>
      <c r="H26" s="102">
        <f t="shared" si="4"/>
        <v>4986817927.0717268</v>
      </c>
      <c r="I26" s="103">
        <f t="shared" si="4"/>
        <v>1.0000000000000002</v>
      </c>
    </row>
    <row r="27" spans="1:17">
      <c r="A27" s="3"/>
      <c r="B27" s="104"/>
      <c r="C27" s="105"/>
      <c r="D27" s="104"/>
      <c r="E27" s="105"/>
      <c r="F27" s="104"/>
      <c r="G27" s="105"/>
      <c r="H27" s="104"/>
      <c r="I27" s="105"/>
    </row>
    <row r="28" spans="1:17">
      <c r="A28" s="3" t="s">
        <v>213</v>
      </c>
    </row>
    <row r="29" spans="1:17">
      <c r="A29" s="106" t="s">
        <v>16</v>
      </c>
      <c r="C29" s="107">
        <v>0.25</v>
      </c>
      <c r="D29" s="88"/>
      <c r="E29" s="107">
        <v>0.25</v>
      </c>
      <c r="F29" s="88"/>
      <c r="G29" s="107">
        <v>0.25</v>
      </c>
      <c r="H29" s="88"/>
      <c r="I29" s="107">
        <v>0.25</v>
      </c>
    </row>
    <row r="30" spans="1:17">
      <c r="A30" s="106" t="s">
        <v>17</v>
      </c>
      <c r="C30" s="107">
        <v>0.25</v>
      </c>
      <c r="D30" s="88"/>
      <c r="E30" s="107">
        <v>0.25</v>
      </c>
      <c r="F30" s="88"/>
      <c r="G30" s="107">
        <v>0.25</v>
      </c>
      <c r="H30" s="88"/>
      <c r="I30" s="107">
        <v>0.25</v>
      </c>
    </row>
    <row r="31" spans="1:17">
      <c r="A31" s="106" t="s">
        <v>18</v>
      </c>
      <c r="C31" s="107">
        <v>0.25</v>
      </c>
      <c r="D31" s="88"/>
      <c r="E31" s="107">
        <v>0.25</v>
      </c>
      <c r="F31" s="88"/>
      <c r="G31" s="107">
        <v>0.25</v>
      </c>
      <c r="H31" s="88"/>
      <c r="I31" s="107">
        <v>0.25</v>
      </c>
    </row>
    <row r="32" spans="1:17">
      <c r="A32" s="106" t="s">
        <v>19</v>
      </c>
      <c r="C32" s="107">
        <v>0.25</v>
      </c>
      <c r="D32" s="88"/>
      <c r="E32" s="107">
        <v>0.25</v>
      </c>
      <c r="F32" s="88"/>
      <c r="G32" s="107">
        <v>0.25</v>
      </c>
      <c r="H32" s="88"/>
      <c r="I32" s="107">
        <v>0.25</v>
      </c>
    </row>
    <row r="33" spans="1:9">
      <c r="A33" s="106" t="s">
        <v>20</v>
      </c>
      <c r="C33" s="107">
        <v>0.25</v>
      </c>
      <c r="D33" s="88"/>
      <c r="E33" s="107">
        <v>0.25</v>
      </c>
      <c r="F33" s="88"/>
      <c r="G33" s="107">
        <v>0.25</v>
      </c>
      <c r="H33" s="88"/>
      <c r="I33" s="107">
        <v>0.25</v>
      </c>
    </row>
    <row r="34" spans="1:9">
      <c r="A34" s="106" t="s">
        <v>21</v>
      </c>
      <c r="B34" s="78"/>
      <c r="C34" s="107">
        <v>0.25</v>
      </c>
      <c r="D34" s="88"/>
      <c r="E34" s="107">
        <v>0.25</v>
      </c>
      <c r="F34" s="88"/>
      <c r="G34" s="107">
        <v>0.25</v>
      </c>
      <c r="H34" s="88"/>
      <c r="I34" s="107">
        <v>0.25</v>
      </c>
    </row>
    <row r="35" spans="1:9">
      <c r="A35" s="106" t="s">
        <v>22</v>
      </c>
      <c r="C35" s="107">
        <v>0.25</v>
      </c>
      <c r="D35" s="88"/>
      <c r="E35" s="107">
        <v>0.25</v>
      </c>
      <c r="F35" s="88"/>
      <c r="G35" s="107">
        <v>0.25</v>
      </c>
      <c r="H35" s="88"/>
      <c r="I35" s="107">
        <v>0.25</v>
      </c>
    </row>
    <row r="36" spans="1:9">
      <c r="A36" s="108" t="s">
        <v>207</v>
      </c>
      <c r="C36" s="107">
        <v>0.25</v>
      </c>
      <c r="D36" s="88"/>
      <c r="E36" s="107">
        <v>0.25</v>
      </c>
      <c r="F36" s="88"/>
      <c r="G36" s="107">
        <v>0.25</v>
      </c>
      <c r="H36" s="88"/>
      <c r="I36" s="107">
        <v>0.25</v>
      </c>
    </row>
    <row r="37" spans="1:9">
      <c r="A37" s="108" t="s">
        <v>24</v>
      </c>
      <c r="C37" s="107">
        <v>0.25</v>
      </c>
      <c r="D37" s="88"/>
      <c r="E37" s="107">
        <v>0.25</v>
      </c>
      <c r="F37" s="88"/>
      <c r="G37" s="107">
        <v>0.25</v>
      </c>
      <c r="H37" s="88"/>
      <c r="I37" s="107">
        <v>0.25</v>
      </c>
    </row>
    <row r="38" spans="1:9">
      <c r="A38" s="108" t="s">
        <v>25</v>
      </c>
      <c r="C38" s="107">
        <v>0.25</v>
      </c>
      <c r="D38" s="88"/>
      <c r="E38" s="107">
        <v>0.25</v>
      </c>
      <c r="F38" s="88"/>
      <c r="G38" s="107">
        <v>0.25</v>
      </c>
      <c r="H38" s="88"/>
      <c r="I38" s="107">
        <v>0.25</v>
      </c>
    </row>
    <row r="39" spans="1:9">
      <c r="A39" s="108" t="s">
        <v>26</v>
      </c>
      <c r="C39" s="107">
        <v>0.25</v>
      </c>
      <c r="D39" s="88"/>
      <c r="E39" s="107">
        <v>0.25</v>
      </c>
      <c r="F39" s="88"/>
      <c r="G39" s="107">
        <v>0.25</v>
      </c>
      <c r="H39" s="88"/>
      <c r="I39" s="107">
        <v>0.25</v>
      </c>
    </row>
    <row r="40" spans="1:9">
      <c r="A40" s="108" t="s">
        <v>27</v>
      </c>
      <c r="C40" s="107">
        <v>0.25</v>
      </c>
      <c r="D40" s="88"/>
      <c r="E40" s="107">
        <v>0.25</v>
      </c>
      <c r="F40" s="88"/>
      <c r="G40" s="107">
        <v>0.25</v>
      </c>
      <c r="H40" s="88"/>
      <c r="I40" s="107">
        <v>0.25</v>
      </c>
    </row>
    <row r="41" spans="1:9">
      <c r="A41" s="108" t="s">
        <v>28</v>
      </c>
      <c r="C41" s="107">
        <v>0.25</v>
      </c>
      <c r="D41" s="88"/>
      <c r="E41" s="107">
        <v>0.25</v>
      </c>
      <c r="F41" s="88"/>
      <c r="G41" s="107">
        <v>0.25</v>
      </c>
      <c r="H41" s="88"/>
      <c r="I41" s="107">
        <v>0.25</v>
      </c>
    </row>
    <row r="42" spans="1:9">
      <c r="A42" s="109" t="s">
        <v>215</v>
      </c>
      <c r="C42" s="107">
        <v>0.25</v>
      </c>
      <c r="D42" s="88"/>
      <c r="E42" s="107">
        <v>0.25</v>
      </c>
      <c r="F42" s="88"/>
      <c r="G42" s="107">
        <v>0.25</v>
      </c>
      <c r="H42" s="88"/>
      <c r="I42" s="107">
        <v>0.25</v>
      </c>
    </row>
    <row r="43" spans="1:9">
      <c r="A43" s="109" t="s">
        <v>30</v>
      </c>
      <c r="C43" s="107">
        <v>0.25</v>
      </c>
      <c r="D43" s="88"/>
      <c r="E43" s="107">
        <v>0.25</v>
      </c>
      <c r="F43" s="88"/>
      <c r="G43" s="107">
        <v>0.25</v>
      </c>
      <c r="H43" s="88"/>
      <c r="I43" s="107">
        <v>0.25</v>
      </c>
    </row>
    <row r="44" spans="1:9">
      <c r="A44" s="110" t="str">
        <f>'[108]LUC CAM'!A50</f>
        <v>New Brunswick Gas (Enbridge Gas)</v>
      </c>
      <c r="C44" s="111">
        <f>C43</f>
        <v>0.25</v>
      </c>
      <c r="D44" s="112"/>
      <c r="E44" s="111">
        <f t="shared" ref="E44:I46" si="5">E43</f>
        <v>0.25</v>
      </c>
      <c r="F44" s="112"/>
      <c r="G44" s="111">
        <f t="shared" si="5"/>
        <v>0.25</v>
      </c>
      <c r="H44" s="112"/>
      <c r="I44" s="111">
        <f t="shared" si="5"/>
        <v>0.25</v>
      </c>
    </row>
    <row r="45" spans="1:9">
      <c r="A45" s="110" t="str">
        <f>'[108]LUC CAM'!A51</f>
        <v xml:space="preserve">St Lawrence Gas </v>
      </c>
      <c r="C45" s="111">
        <f>C44</f>
        <v>0.25</v>
      </c>
      <c r="D45" s="112"/>
      <c r="E45" s="111">
        <f t="shared" si="5"/>
        <v>0.25</v>
      </c>
      <c r="F45" s="112"/>
      <c r="G45" s="111">
        <f t="shared" si="5"/>
        <v>0.25</v>
      </c>
      <c r="H45" s="112"/>
      <c r="I45" s="111">
        <f t="shared" si="5"/>
        <v>0.25</v>
      </c>
    </row>
    <row r="46" spans="1:9">
      <c r="A46" s="110" t="str">
        <f>'[108]LUC CAM'!A52</f>
        <v xml:space="preserve">Tinker Transmission </v>
      </c>
      <c r="C46" s="111">
        <f>C45</f>
        <v>0.25</v>
      </c>
      <c r="D46" s="112"/>
      <c r="E46" s="111">
        <f t="shared" si="5"/>
        <v>0.25</v>
      </c>
      <c r="F46" s="112"/>
      <c r="G46" s="111">
        <f t="shared" si="5"/>
        <v>0.25</v>
      </c>
      <c r="H46" s="112"/>
      <c r="I46" s="111">
        <f t="shared" si="5"/>
        <v>0.25</v>
      </c>
    </row>
    <row r="47" spans="1:9">
      <c r="A47" s="6"/>
      <c r="C47" s="112"/>
      <c r="D47" s="112"/>
      <c r="E47" s="112"/>
      <c r="F47" s="112"/>
      <c r="G47" s="112"/>
      <c r="H47" s="112"/>
      <c r="I47" s="112"/>
    </row>
    <row r="48" spans="1:9" ht="15" customHeight="1" thickBot="1">
      <c r="A48" s="99"/>
      <c r="B48" s="99"/>
      <c r="C48" s="88"/>
      <c r="D48" s="60"/>
      <c r="E48" s="60"/>
      <c r="F48" s="3"/>
      <c r="G48" s="34"/>
      <c r="H48" s="3"/>
      <c r="I48" s="3"/>
    </row>
    <row r="49" spans="1:9" ht="15" thickBot="1">
      <c r="A49" s="113" t="s">
        <v>199</v>
      </c>
      <c r="B49" s="114" t="s">
        <v>4</v>
      </c>
      <c r="C49" s="115" t="s">
        <v>220</v>
      </c>
      <c r="D49" s="231" t="s">
        <v>221</v>
      </c>
      <c r="E49" s="232"/>
      <c r="F49" s="233" t="s">
        <v>222</v>
      </c>
      <c r="G49" s="234"/>
      <c r="H49" s="233" t="s">
        <v>223</v>
      </c>
      <c r="I49" s="234"/>
    </row>
    <row r="50" spans="1:9">
      <c r="A50" s="116" t="s">
        <v>16</v>
      </c>
      <c r="B50" s="117">
        <f t="shared" ref="B50:B67" si="6">C8*C29+E8*E29+G8*G29+I8*I29</f>
        <v>5.8153924886563874E-2</v>
      </c>
      <c r="C50" s="118" t="s">
        <v>223</v>
      </c>
      <c r="D50" s="119"/>
      <c r="E50" s="120"/>
      <c r="F50" s="121"/>
      <c r="G50" s="122"/>
      <c r="H50" s="123">
        <f>B50</f>
        <v>5.8153924886563874E-2</v>
      </c>
      <c r="I50" s="124">
        <f>H50/$H$68</f>
        <v>0.30303679795106769</v>
      </c>
    </row>
    <row r="51" spans="1:9">
      <c r="A51" s="116" t="s">
        <v>17</v>
      </c>
      <c r="B51" s="117">
        <f t="shared" si="6"/>
        <v>9.5879283508268059E-3</v>
      </c>
      <c r="C51" s="118" t="s">
        <v>223</v>
      </c>
      <c r="D51" s="119"/>
      <c r="E51" s="120"/>
      <c r="F51" s="121"/>
      <c r="G51" s="122"/>
      <c r="H51" s="123">
        <f>B51</f>
        <v>9.5879283508268059E-3</v>
      </c>
      <c r="I51" s="124">
        <f>H51/$H$68</f>
        <v>4.9962149796188807E-2</v>
      </c>
    </row>
    <row r="52" spans="1:9">
      <c r="A52" s="116" t="s">
        <v>18</v>
      </c>
      <c r="B52" s="117">
        <f t="shared" si="6"/>
        <v>7.1334522190932614E-2</v>
      </c>
      <c r="C52" s="118" t="s">
        <v>223</v>
      </c>
      <c r="D52" s="119"/>
      <c r="E52" s="120"/>
      <c r="F52" s="121"/>
      <c r="G52" s="122"/>
      <c r="H52" s="123">
        <f>B52</f>
        <v>7.1334522190932614E-2</v>
      </c>
      <c r="I52" s="124">
        <f>H52/$H$68</f>
        <v>0.371720141508524</v>
      </c>
    </row>
    <row r="53" spans="1:9">
      <c r="A53" s="116" t="s">
        <v>19</v>
      </c>
      <c r="B53" s="117">
        <f t="shared" si="6"/>
        <v>4.5097800972781169E-2</v>
      </c>
      <c r="C53" s="118" t="s">
        <v>221</v>
      </c>
      <c r="D53" s="125">
        <f>B53</f>
        <v>4.5097800972781169E-2</v>
      </c>
      <c r="E53" s="124">
        <f>D53/$D$68</f>
        <v>0.1417118979494269</v>
      </c>
      <c r="F53" s="121"/>
      <c r="G53" s="122"/>
      <c r="H53" s="125"/>
      <c r="I53" s="126"/>
    </row>
    <row r="54" spans="1:9">
      <c r="A54" s="116" t="s">
        <v>20</v>
      </c>
      <c r="B54" s="117">
        <f t="shared" si="6"/>
        <v>0.10554964123680775</v>
      </c>
      <c r="C54" s="118" t="s">
        <v>221</v>
      </c>
      <c r="D54" s="125">
        <f>B54</f>
        <v>0.10554964123680775</v>
      </c>
      <c r="E54" s="124">
        <f t="shared" ref="E54:E67" si="7">D54/$D$68</f>
        <v>0.33167116056449902</v>
      </c>
      <c r="F54" s="121"/>
      <c r="G54" s="122"/>
      <c r="H54" s="125"/>
      <c r="I54" s="126"/>
    </row>
    <row r="55" spans="1:9">
      <c r="A55" s="116" t="s">
        <v>21</v>
      </c>
      <c r="B55" s="117">
        <f t="shared" si="6"/>
        <v>6.241680847724583E-2</v>
      </c>
      <c r="C55" s="118" t="s">
        <v>222</v>
      </c>
      <c r="D55" s="119"/>
      <c r="E55" s="124"/>
      <c r="F55" s="123">
        <f>B55</f>
        <v>6.241680847724583E-2</v>
      </c>
      <c r="G55" s="127">
        <f>F55/$F$68</f>
        <v>0.1274175561629822</v>
      </c>
      <c r="H55" s="125"/>
      <c r="I55" s="126"/>
    </row>
    <row r="56" spans="1:9">
      <c r="A56" s="116" t="s">
        <v>22</v>
      </c>
      <c r="B56" s="117">
        <f t="shared" si="6"/>
        <v>6.6437192206641807E-3</v>
      </c>
      <c r="C56" s="118" t="s">
        <v>222</v>
      </c>
      <c r="D56" s="119"/>
      <c r="E56" s="124"/>
      <c r="F56" s="123">
        <f>B56</f>
        <v>6.6437192206641807E-3</v>
      </c>
      <c r="G56" s="127">
        <f t="shared" ref="G56:G64" si="8">F56/$F$68</f>
        <v>1.3562475999372277E-2</v>
      </c>
      <c r="H56" s="125"/>
      <c r="I56" s="126"/>
    </row>
    <row r="57" spans="1:9">
      <c r="A57" s="85" t="s">
        <v>207</v>
      </c>
      <c r="B57" s="117">
        <f t="shared" si="6"/>
        <v>1.4579492529378473E-2</v>
      </c>
      <c r="C57" s="118" t="s">
        <v>222</v>
      </c>
      <c r="D57" s="128"/>
      <c r="E57" s="124"/>
      <c r="F57" s="123">
        <f>B57</f>
        <v>1.4579492529378473E-2</v>
      </c>
      <c r="G57" s="127">
        <f t="shared" si="8"/>
        <v>2.9762548799128093E-2</v>
      </c>
      <c r="H57" s="125"/>
      <c r="I57" s="126"/>
    </row>
    <row r="58" spans="1:9">
      <c r="A58" s="85" t="s">
        <v>24</v>
      </c>
      <c r="B58" s="117">
        <f t="shared" si="6"/>
        <v>3.9901232316452305E-4</v>
      </c>
      <c r="C58" s="118" t="s">
        <v>222</v>
      </c>
      <c r="D58" s="128"/>
      <c r="E58" s="124"/>
      <c r="F58" s="123">
        <f>B58</f>
        <v>3.9901232316452305E-4</v>
      </c>
      <c r="G58" s="127">
        <f t="shared" si="8"/>
        <v>8.1454301071916984E-4</v>
      </c>
      <c r="H58" s="125"/>
      <c r="I58" s="126"/>
    </row>
    <row r="59" spans="1:9">
      <c r="A59" s="85" t="s">
        <v>25</v>
      </c>
      <c r="B59" s="117">
        <f t="shared" si="6"/>
        <v>5.0267462772517049E-2</v>
      </c>
      <c r="C59" s="118" t="s">
        <v>221</v>
      </c>
      <c r="D59" s="129">
        <f>B59</f>
        <v>5.0267462772517049E-2</v>
      </c>
      <c r="E59" s="124">
        <f t="shared" si="7"/>
        <v>0.15795664979086116</v>
      </c>
      <c r="F59" s="121"/>
      <c r="G59" s="127"/>
      <c r="H59" s="125"/>
      <c r="I59" s="126"/>
    </row>
    <row r="60" spans="1:9">
      <c r="A60" s="85" t="s">
        <v>26</v>
      </c>
      <c r="B60" s="117">
        <f t="shared" si="6"/>
        <v>6.0948822104009794E-2</v>
      </c>
      <c r="C60" s="118" t="s">
        <v>221</v>
      </c>
      <c r="D60" s="129">
        <f>B60</f>
        <v>6.0948822104009794E-2</v>
      </c>
      <c r="E60" s="124">
        <f t="shared" si="7"/>
        <v>0.19152094052998697</v>
      </c>
      <c r="F60" s="121"/>
      <c r="G60" s="127"/>
      <c r="H60" s="125"/>
      <c r="I60" s="126"/>
    </row>
    <row r="61" spans="1:9">
      <c r="A61" s="85" t="s">
        <v>27</v>
      </c>
      <c r="B61" s="117">
        <f t="shared" si="6"/>
        <v>1.4770166236450395E-3</v>
      </c>
      <c r="C61" s="118" t="s">
        <v>222</v>
      </c>
      <c r="D61" s="128"/>
      <c r="E61" s="124"/>
      <c r="F61" s="123">
        <f>B61</f>
        <v>1.4770166236450395E-3</v>
      </c>
      <c r="G61" s="127">
        <f t="shared" si="8"/>
        <v>3.0151789748358898E-3</v>
      </c>
      <c r="H61" s="125"/>
      <c r="I61" s="126"/>
    </row>
    <row r="62" spans="1:9">
      <c r="A62" s="85" t="s">
        <v>28</v>
      </c>
      <c r="B62" s="117">
        <f t="shared" si="6"/>
        <v>1.6890956237502705E-3</v>
      </c>
      <c r="C62" s="118" t="s">
        <v>222</v>
      </c>
      <c r="D62" s="128"/>
      <c r="E62" s="124"/>
      <c r="F62" s="123">
        <f>B62</f>
        <v>1.6890956237502705E-3</v>
      </c>
      <c r="G62" s="127">
        <f t="shared" si="8"/>
        <v>3.4481166492565311E-3</v>
      </c>
      <c r="H62" s="125"/>
      <c r="I62" s="126"/>
    </row>
    <row r="63" spans="1:9">
      <c r="A63" s="85" t="s">
        <v>215</v>
      </c>
      <c r="B63" s="117">
        <f t="shared" si="6"/>
        <v>5.2827463576582551E-2</v>
      </c>
      <c r="C63" s="118" t="s">
        <v>223</v>
      </c>
      <c r="D63" s="128"/>
      <c r="E63" s="124"/>
      <c r="F63" s="121"/>
      <c r="G63" s="127"/>
      <c r="H63" s="125">
        <f>B63</f>
        <v>5.2827463576582551E-2</v>
      </c>
      <c r="I63" s="124">
        <f>H63/$H$68</f>
        <v>0.27528091074421945</v>
      </c>
    </row>
    <row r="64" spans="1:9">
      <c r="A64" s="130" t="s">
        <v>30</v>
      </c>
      <c r="B64" s="117">
        <f t="shared" si="6"/>
        <v>0.40265520378243136</v>
      </c>
      <c r="C64" s="118" t="s">
        <v>222</v>
      </c>
      <c r="D64" s="121"/>
      <c r="E64" s="124"/>
      <c r="F64" s="123">
        <f>B64</f>
        <v>0.40265520378243136</v>
      </c>
      <c r="G64" s="127">
        <f t="shared" si="8"/>
        <v>0.82197958040370578</v>
      </c>
      <c r="H64" s="125"/>
      <c r="I64" s="126"/>
    </row>
    <row r="65" spans="1:14">
      <c r="A65" s="85" t="s">
        <v>210</v>
      </c>
      <c r="B65" s="117">
        <f t="shared" si="6"/>
        <v>2.9538915640775668E-2</v>
      </c>
      <c r="C65" s="118" t="s">
        <v>221</v>
      </c>
      <c r="D65" s="129">
        <f>B65</f>
        <v>2.9538915640775668E-2</v>
      </c>
      <c r="E65" s="124">
        <f t="shared" si="7"/>
        <v>9.28208406735576E-2</v>
      </c>
      <c r="F65" s="119"/>
      <c r="G65" s="122"/>
      <c r="H65" s="125"/>
      <c r="I65" s="126"/>
      <c r="L65" s="20"/>
      <c r="N65" s="20"/>
    </row>
    <row r="66" spans="1:14">
      <c r="A66" s="93" t="str">
        <f>'[108]LUC CAM'!A71</f>
        <v xml:space="preserve">St Lawrence Gas </v>
      </c>
      <c r="B66" s="117">
        <f t="shared" si="6"/>
        <v>2.5437587141664185E-2</v>
      </c>
      <c r="C66" s="118" t="s">
        <v>221</v>
      </c>
      <c r="D66" s="131">
        <f>B66</f>
        <v>2.5437587141664185E-2</v>
      </c>
      <c r="E66" s="124">
        <f t="shared" si="7"/>
        <v>7.9933138098570611E-2</v>
      </c>
      <c r="F66" s="119"/>
      <c r="G66" s="122"/>
      <c r="H66" s="132"/>
      <c r="I66" s="126"/>
      <c r="L66" s="20"/>
      <c r="N66" s="20"/>
    </row>
    <row r="67" spans="1:14" ht="15" thickBot="1">
      <c r="A67" s="133" t="str">
        <f>'[108]LUC CAM'!A72</f>
        <v xml:space="preserve">Tinker Transmission </v>
      </c>
      <c r="B67" s="134">
        <f t="shared" si="6"/>
        <v>1.3955825462589758E-3</v>
      </c>
      <c r="C67" s="135" t="s">
        <v>221</v>
      </c>
      <c r="D67" s="136">
        <f>B67</f>
        <v>1.3955825462589758E-3</v>
      </c>
      <c r="E67" s="137">
        <f t="shared" si="7"/>
        <v>4.3853723930977933E-3</v>
      </c>
      <c r="F67" s="138"/>
      <c r="G67" s="139"/>
      <c r="H67" s="140"/>
      <c r="I67" s="141"/>
      <c r="L67" s="20"/>
      <c r="N67" s="20"/>
    </row>
    <row r="68" spans="1:14">
      <c r="B68" s="19">
        <f>SUM(B50:B67)</f>
        <v>1.0000000000000002</v>
      </c>
      <c r="D68" s="30">
        <f>SUM(D50:D67)</f>
        <v>0.31823581241481458</v>
      </c>
      <c r="E68" s="30">
        <f t="shared" ref="E68:I68" si="9">SUM(E50:E67)</f>
        <v>1</v>
      </c>
      <c r="F68" s="30">
        <f t="shared" si="9"/>
        <v>0.48986034858027971</v>
      </c>
      <c r="G68" s="30">
        <f t="shared" si="9"/>
        <v>1</v>
      </c>
      <c r="H68" s="30">
        <f t="shared" si="9"/>
        <v>0.19190383900490585</v>
      </c>
      <c r="I68" s="30">
        <f t="shared" si="9"/>
        <v>0.99999999999999989</v>
      </c>
    </row>
    <row r="70" spans="1:14">
      <c r="B70" s="142"/>
    </row>
    <row r="73" spans="1:14">
      <c r="A73" s="3"/>
    </row>
  </sheetData>
  <mergeCells count="7">
    <mergeCell ref="B5:C5"/>
    <mergeCell ref="D5:E5"/>
    <mergeCell ref="F5:G5"/>
    <mergeCell ref="H5:I5"/>
    <mergeCell ref="D49:E49"/>
    <mergeCell ref="F49:G49"/>
    <mergeCell ref="H49:I4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CF83F-93CE-4EAF-9351-58AE6452D393}">
  <sheetPr>
    <pageSetUpPr fitToPage="1"/>
  </sheetPr>
  <dimension ref="A1:N58"/>
  <sheetViews>
    <sheetView topLeftCell="A34" workbookViewId="0">
      <selection activeCell="B52" sqref="B52"/>
    </sheetView>
  </sheetViews>
  <sheetFormatPr defaultRowHeight="14.45"/>
  <cols>
    <col min="1" max="1" width="25.7109375" style="2" customWidth="1"/>
    <col min="2" max="2" width="12.7109375" style="2" customWidth="1"/>
    <col min="3" max="3" width="10.7109375" style="2" customWidth="1"/>
    <col min="4" max="4" width="12.7109375" style="2" customWidth="1"/>
    <col min="5" max="5" width="10.7109375" style="2" customWidth="1"/>
    <col min="6" max="6" width="12.7109375" style="2" customWidth="1"/>
    <col min="7" max="7" width="10.7109375" style="2" customWidth="1"/>
    <col min="8" max="8" width="12.7109375" style="2" customWidth="1"/>
    <col min="9" max="9" width="10.7109375" style="2" customWidth="1"/>
    <col min="10" max="10" width="12.7109375" style="2" customWidth="1"/>
    <col min="11" max="11" width="10.7109375" style="2" customWidth="1"/>
    <col min="12" max="12" width="12.7109375" style="2" customWidth="1"/>
    <col min="13" max="13" width="10.7109375" style="2" customWidth="1"/>
    <col min="14" max="14" width="11.140625" style="2" bestFit="1" customWidth="1"/>
    <col min="15" max="236" width="8.7109375" style="2"/>
    <col min="237" max="238" width="17.28515625" style="2" bestFit="1" customWidth="1"/>
    <col min="239" max="239" width="16.7109375" style="2" customWidth="1"/>
    <col min="240" max="240" width="15.5703125" style="2" customWidth="1"/>
    <col min="241" max="241" width="12.28515625" style="2" bestFit="1" customWidth="1"/>
    <col min="242" max="242" width="13.7109375" style="2" bestFit="1" customWidth="1"/>
    <col min="243" max="243" width="13.140625" style="2" bestFit="1" customWidth="1"/>
    <col min="244" max="244" width="17.5703125" style="2" bestFit="1" customWidth="1"/>
    <col min="245" max="245" width="23.28515625" style="2" bestFit="1" customWidth="1"/>
    <col min="246" max="246" width="15.28515625" style="2" bestFit="1" customWidth="1"/>
    <col min="247" max="247" width="20.85546875" style="2" bestFit="1" customWidth="1"/>
    <col min="248" max="248" width="18.140625" style="2" bestFit="1" customWidth="1"/>
    <col min="249" max="249" width="20.5703125" style="2" bestFit="1" customWidth="1"/>
    <col min="250" max="250" width="18.7109375" style="2" bestFit="1" customWidth="1"/>
    <col min="251" max="251" width="11.85546875" style="2" bestFit="1" customWidth="1"/>
    <col min="252" max="252" width="13.140625" style="2" bestFit="1" customWidth="1"/>
    <col min="253" max="253" width="11.28515625" style="2" bestFit="1" customWidth="1"/>
    <col min="254" max="492" width="8.7109375" style="2"/>
    <col min="493" max="494" width="17.28515625" style="2" bestFit="1" customWidth="1"/>
    <col min="495" max="495" width="16.7109375" style="2" customWidth="1"/>
    <col min="496" max="496" width="15.5703125" style="2" customWidth="1"/>
    <col min="497" max="497" width="12.28515625" style="2" bestFit="1" customWidth="1"/>
    <col min="498" max="498" width="13.7109375" style="2" bestFit="1" customWidth="1"/>
    <col min="499" max="499" width="13.140625" style="2" bestFit="1" customWidth="1"/>
    <col min="500" max="500" width="17.5703125" style="2" bestFit="1" customWidth="1"/>
    <col min="501" max="501" width="23.28515625" style="2" bestFit="1" customWidth="1"/>
    <col min="502" max="502" width="15.28515625" style="2" bestFit="1" customWidth="1"/>
    <col min="503" max="503" width="20.85546875" style="2" bestFit="1" customWidth="1"/>
    <col min="504" max="504" width="18.140625" style="2" bestFit="1" customWidth="1"/>
    <col min="505" max="505" width="20.5703125" style="2" bestFit="1" customWidth="1"/>
    <col min="506" max="506" width="18.7109375" style="2" bestFit="1" customWidth="1"/>
    <col min="507" max="507" width="11.85546875" style="2" bestFit="1" customWidth="1"/>
    <col min="508" max="508" width="13.140625" style="2" bestFit="1" customWidth="1"/>
    <col min="509" max="509" width="11.28515625" style="2" bestFit="1" customWidth="1"/>
    <col min="510" max="748" width="8.7109375" style="2"/>
    <col min="749" max="750" width="17.28515625" style="2" bestFit="1" customWidth="1"/>
    <col min="751" max="751" width="16.7109375" style="2" customWidth="1"/>
    <col min="752" max="752" width="15.5703125" style="2" customWidth="1"/>
    <col min="753" max="753" width="12.28515625" style="2" bestFit="1" customWidth="1"/>
    <col min="754" max="754" width="13.7109375" style="2" bestFit="1" customWidth="1"/>
    <col min="755" max="755" width="13.140625" style="2" bestFit="1" customWidth="1"/>
    <col min="756" max="756" width="17.5703125" style="2" bestFit="1" customWidth="1"/>
    <col min="757" max="757" width="23.28515625" style="2" bestFit="1" customWidth="1"/>
    <col min="758" max="758" width="15.28515625" style="2" bestFit="1" customWidth="1"/>
    <col min="759" max="759" width="20.85546875" style="2" bestFit="1" customWidth="1"/>
    <col min="760" max="760" width="18.140625" style="2" bestFit="1" customWidth="1"/>
    <col min="761" max="761" width="20.5703125" style="2" bestFit="1" customWidth="1"/>
    <col min="762" max="762" width="18.7109375" style="2" bestFit="1" customWidth="1"/>
    <col min="763" max="763" width="11.85546875" style="2" bestFit="1" customWidth="1"/>
    <col min="764" max="764" width="13.140625" style="2" bestFit="1" customWidth="1"/>
    <col min="765" max="765" width="11.28515625" style="2" bestFit="1" customWidth="1"/>
    <col min="766" max="1004" width="8.7109375" style="2"/>
    <col min="1005" max="1006" width="17.28515625" style="2" bestFit="1" customWidth="1"/>
    <col min="1007" max="1007" width="16.7109375" style="2" customWidth="1"/>
    <col min="1008" max="1008" width="15.5703125" style="2" customWidth="1"/>
    <col min="1009" max="1009" width="12.28515625" style="2" bestFit="1" customWidth="1"/>
    <col min="1010" max="1010" width="13.7109375" style="2" bestFit="1" customWidth="1"/>
    <col min="1011" max="1011" width="13.140625" style="2" bestFit="1" customWidth="1"/>
    <col min="1012" max="1012" width="17.5703125" style="2" bestFit="1" customWidth="1"/>
    <col min="1013" max="1013" width="23.28515625" style="2" bestFit="1" customWidth="1"/>
    <col min="1014" max="1014" width="15.28515625" style="2" bestFit="1" customWidth="1"/>
    <col min="1015" max="1015" width="20.85546875" style="2" bestFit="1" customWidth="1"/>
    <col min="1016" max="1016" width="18.140625" style="2" bestFit="1" customWidth="1"/>
    <col min="1017" max="1017" width="20.5703125" style="2" bestFit="1" customWidth="1"/>
    <col min="1018" max="1018" width="18.7109375" style="2" bestFit="1" customWidth="1"/>
    <col min="1019" max="1019" width="11.85546875" style="2" bestFit="1" customWidth="1"/>
    <col min="1020" max="1020" width="13.140625" style="2" bestFit="1" customWidth="1"/>
    <col min="1021" max="1021" width="11.28515625" style="2" bestFit="1" customWidth="1"/>
    <col min="1022" max="1260" width="8.7109375" style="2"/>
    <col min="1261" max="1262" width="17.28515625" style="2" bestFit="1" customWidth="1"/>
    <col min="1263" max="1263" width="16.7109375" style="2" customWidth="1"/>
    <col min="1264" max="1264" width="15.5703125" style="2" customWidth="1"/>
    <col min="1265" max="1265" width="12.28515625" style="2" bestFit="1" customWidth="1"/>
    <col min="1266" max="1266" width="13.7109375" style="2" bestFit="1" customWidth="1"/>
    <col min="1267" max="1267" width="13.140625" style="2" bestFit="1" customWidth="1"/>
    <col min="1268" max="1268" width="17.5703125" style="2" bestFit="1" customWidth="1"/>
    <col min="1269" max="1269" width="23.28515625" style="2" bestFit="1" customWidth="1"/>
    <col min="1270" max="1270" width="15.28515625" style="2" bestFit="1" customWidth="1"/>
    <col min="1271" max="1271" width="20.85546875" style="2" bestFit="1" customWidth="1"/>
    <col min="1272" max="1272" width="18.140625" style="2" bestFit="1" customWidth="1"/>
    <col min="1273" max="1273" width="20.5703125" style="2" bestFit="1" customWidth="1"/>
    <col min="1274" max="1274" width="18.7109375" style="2" bestFit="1" customWidth="1"/>
    <col min="1275" max="1275" width="11.85546875" style="2" bestFit="1" customWidth="1"/>
    <col min="1276" max="1276" width="13.140625" style="2" bestFit="1" customWidth="1"/>
    <col min="1277" max="1277" width="11.28515625" style="2" bestFit="1" customWidth="1"/>
    <col min="1278" max="1516" width="8.7109375" style="2"/>
    <col min="1517" max="1518" width="17.28515625" style="2" bestFit="1" customWidth="1"/>
    <col min="1519" max="1519" width="16.7109375" style="2" customWidth="1"/>
    <col min="1520" max="1520" width="15.5703125" style="2" customWidth="1"/>
    <col min="1521" max="1521" width="12.28515625" style="2" bestFit="1" customWidth="1"/>
    <col min="1522" max="1522" width="13.7109375" style="2" bestFit="1" customWidth="1"/>
    <col min="1523" max="1523" width="13.140625" style="2" bestFit="1" customWidth="1"/>
    <col min="1524" max="1524" width="17.5703125" style="2" bestFit="1" customWidth="1"/>
    <col min="1525" max="1525" width="23.28515625" style="2" bestFit="1" customWidth="1"/>
    <col min="1526" max="1526" width="15.28515625" style="2" bestFit="1" customWidth="1"/>
    <col min="1527" max="1527" width="20.85546875" style="2" bestFit="1" customWidth="1"/>
    <col min="1528" max="1528" width="18.140625" style="2" bestFit="1" customWidth="1"/>
    <col min="1529" max="1529" width="20.5703125" style="2" bestFit="1" customWidth="1"/>
    <col min="1530" max="1530" width="18.7109375" style="2" bestFit="1" customWidth="1"/>
    <col min="1531" max="1531" width="11.85546875" style="2" bestFit="1" customWidth="1"/>
    <col min="1532" max="1532" width="13.140625" style="2" bestFit="1" customWidth="1"/>
    <col min="1533" max="1533" width="11.28515625" style="2" bestFit="1" customWidth="1"/>
    <col min="1534" max="1772" width="8.7109375" style="2"/>
    <col min="1773" max="1774" width="17.28515625" style="2" bestFit="1" customWidth="1"/>
    <col min="1775" max="1775" width="16.7109375" style="2" customWidth="1"/>
    <col min="1776" max="1776" width="15.5703125" style="2" customWidth="1"/>
    <col min="1777" max="1777" width="12.28515625" style="2" bestFit="1" customWidth="1"/>
    <col min="1778" max="1778" width="13.7109375" style="2" bestFit="1" customWidth="1"/>
    <col min="1779" max="1779" width="13.140625" style="2" bestFit="1" customWidth="1"/>
    <col min="1780" max="1780" width="17.5703125" style="2" bestFit="1" customWidth="1"/>
    <col min="1781" max="1781" width="23.28515625" style="2" bestFit="1" customWidth="1"/>
    <col min="1782" max="1782" width="15.28515625" style="2" bestFit="1" customWidth="1"/>
    <col min="1783" max="1783" width="20.85546875" style="2" bestFit="1" customWidth="1"/>
    <col min="1784" max="1784" width="18.140625" style="2" bestFit="1" customWidth="1"/>
    <col min="1785" max="1785" width="20.5703125" style="2" bestFit="1" customWidth="1"/>
    <col min="1786" max="1786" width="18.7109375" style="2" bestFit="1" customWidth="1"/>
    <col min="1787" max="1787" width="11.85546875" style="2" bestFit="1" customWidth="1"/>
    <col min="1788" max="1788" width="13.140625" style="2" bestFit="1" customWidth="1"/>
    <col min="1789" max="1789" width="11.28515625" style="2" bestFit="1" customWidth="1"/>
    <col min="1790" max="2028" width="8.7109375" style="2"/>
    <col min="2029" max="2030" width="17.28515625" style="2" bestFit="1" customWidth="1"/>
    <col min="2031" max="2031" width="16.7109375" style="2" customWidth="1"/>
    <col min="2032" max="2032" width="15.5703125" style="2" customWidth="1"/>
    <col min="2033" max="2033" width="12.28515625" style="2" bestFit="1" customWidth="1"/>
    <col min="2034" max="2034" width="13.7109375" style="2" bestFit="1" customWidth="1"/>
    <col min="2035" max="2035" width="13.140625" style="2" bestFit="1" customWidth="1"/>
    <col min="2036" max="2036" width="17.5703125" style="2" bestFit="1" customWidth="1"/>
    <col min="2037" max="2037" width="23.28515625" style="2" bestFit="1" customWidth="1"/>
    <col min="2038" max="2038" width="15.28515625" style="2" bestFit="1" customWidth="1"/>
    <col min="2039" max="2039" width="20.85546875" style="2" bestFit="1" customWidth="1"/>
    <col min="2040" max="2040" width="18.140625" style="2" bestFit="1" customWidth="1"/>
    <col min="2041" max="2041" width="20.5703125" style="2" bestFit="1" customWidth="1"/>
    <col min="2042" max="2042" width="18.7109375" style="2" bestFit="1" customWidth="1"/>
    <col min="2043" max="2043" width="11.85546875" style="2" bestFit="1" customWidth="1"/>
    <col min="2044" max="2044" width="13.140625" style="2" bestFit="1" customWidth="1"/>
    <col min="2045" max="2045" width="11.28515625" style="2" bestFit="1" customWidth="1"/>
    <col min="2046" max="2284" width="8.7109375" style="2"/>
    <col min="2285" max="2286" width="17.28515625" style="2" bestFit="1" customWidth="1"/>
    <col min="2287" max="2287" width="16.7109375" style="2" customWidth="1"/>
    <col min="2288" max="2288" width="15.5703125" style="2" customWidth="1"/>
    <col min="2289" max="2289" width="12.28515625" style="2" bestFit="1" customWidth="1"/>
    <col min="2290" max="2290" width="13.7109375" style="2" bestFit="1" customWidth="1"/>
    <col min="2291" max="2291" width="13.140625" style="2" bestFit="1" customWidth="1"/>
    <col min="2292" max="2292" width="17.5703125" style="2" bestFit="1" customWidth="1"/>
    <col min="2293" max="2293" width="23.28515625" style="2" bestFit="1" customWidth="1"/>
    <col min="2294" max="2294" width="15.28515625" style="2" bestFit="1" customWidth="1"/>
    <col min="2295" max="2295" width="20.85546875" style="2" bestFit="1" customWidth="1"/>
    <col min="2296" max="2296" width="18.140625" style="2" bestFit="1" customWidth="1"/>
    <col min="2297" max="2297" width="20.5703125" style="2" bestFit="1" customWidth="1"/>
    <col min="2298" max="2298" width="18.7109375" style="2" bestFit="1" customWidth="1"/>
    <col min="2299" max="2299" width="11.85546875" style="2" bestFit="1" customWidth="1"/>
    <col min="2300" max="2300" width="13.140625" style="2" bestFit="1" customWidth="1"/>
    <col min="2301" max="2301" width="11.28515625" style="2" bestFit="1" customWidth="1"/>
    <col min="2302" max="2540" width="8.7109375" style="2"/>
    <col min="2541" max="2542" width="17.28515625" style="2" bestFit="1" customWidth="1"/>
    <col min="2543" max="2543" width="16.7109375" style="2" customWidth="1"/>
    <col min="2544" max="2544" width="15.5703125" style="2" customWidth="1"/>
    <col min="2545" max="2545" width="12.28515625" style="2" bestFit="1" customWidth="1"/>
    <col min="2546" max="2546" width="13.7109375" style="2" bestFit="1" customWidth="1"/>
    <col min="2547" max="2547" width="13.140625" style="2" bestFit="1" customWidth="1"/>
    <col min="2548" max="2548" width="17.5703125" style="2" bestFit="1" customWidth="1"/>
    <col min="2549" max="2549" width="23.28515625" style="2" bestFit="1" customWidth="1"/>
    <col min="2550" max="2550" width="15.28515625" style="2" bestFit="1" customWidth="1"/>
    <col min="2551" max="2551" width="20.85546875" style="2" bestFit="1" customWidth="1"/>
    <col min="2552" max="2552" width="18.140625" style="2" bestFit="1" customWidth="1"/>
    <col min="2553" max="2553" width="20.5703125" style="2" bestFit="1" customWidth="1"/>
    <col min="2554" max="2554" width="18.7109375" style="2" bestFit="1" customWidth="1"/>
    <col min="2555" max="2555" width="11.85546875" style="2" bestFit="1" customWidth="1"/>
    <col min="2556" max="2556" width="13.140625" style="2" bestFit="1" customWidth="1"/>
    <col min="2557" max="2557" width="11.28515625" style="2" bestFit="1" customWidth="1"/>
    <col min="2558" max="2796" width="8.7109375" style="2"/>
    <col min="2797" max="2798" width="17.28515625" style="2" bestFit="1" customWidth="1"/>
    <col min="2799" max="2799" width="16.7109375" style="2" customWidth="1"/>
    <col min="2800" max="2800" width="15.5703125" style="2" customWidth="1"/>
    <col min="2801" max="2801" width="12.28515625" style="2" bestFit="1" customWidth="1"/>
    <col min="2802" max="2802" width="13.7109375" style="2" bestFit="1" customWidth="1"/>
    <col min="2803" max="2803" width="13.140625" style="2" bestFit="1" customWidth="1"/>
    <col min="2804" max="2804" width="17.5703125" style="2" bestFit="1" customWidth="1"/>
    <col min="2805" max="2805" width="23.28515625" style="2" bestFit="1" customWidth="1"/>
    <col min="2806" max="2806" width="15.28515625" style="2" bestFit="1" customWidth="1"/>
    <col min="2807" max="2807" width="20.85546875" style="2" bestFit="1" customWidth="1"/>
    <col min="2808" max="2808" width="18.140625" style="2" bestFit="1" customWidth="1"/>
    <col min="2809" max="2809" width="20.5703125" style="2" bestFit="1" customWidth="1"/>
    <col min="2810" max="2810" width="18.7109375" style="2" bestFit="1" customWidth="1"/>
    <col min="2811" max="2811" width="11.85546875" style="2" bestFit="1" customWidth="1"/>
    <col min="2812" max="2812" width="13.140625" style="2" bestFit="1" customWidth="1"/>
    <col min="2813" max="2813" width="11.28515625" style="2" bestFit="1" customWidth="1"/>
    <col min="2814" max="3052" width="8.7109375" style="2"/>
    <col min="3053" max="3054" width="17.28515625" style="2" bestFit="1" customWidth="1"/>
    <col min="3055" max="3055" width="16.7109375" style="2" customWidth="1"/>
    <col min="3056" max="3056" width="15.5703125" style="2" customWidth="1"/>
    <col min="3057" max="3057" width="12.28515625" style="2" bestFit="1" customWidth="1"/>
    <col min="3058" max="3058" width="13.7109375" style="2" bestFit="1" customWidth="1"/>
    <col min="3059" max="3059" width="13.140625" style="2" bestFit="1" customWidth="1"/>
    <col min="3060" max="3060" width="17.5703125" style="2" bestFit="1" customWidth="1"/>
    <col min="3061" max="3061" width="23.28515625" style="2" bestFit="1" customWidth="1"/>
    <col min="3062" max="3062" width="15.28515625" style="2" bestFit="1" customWidth="1"/>
    <col min="3063" max="3063" width="20.85546875" style="2" bestFit="1" customWidth="1"/>
    <col min="3064" max="3064" width="18.140625" style="2" bestFit="1" customWidth="1"/>
    <col min="3065" max="3065" width="20.5703125" style="2" bestFit="1" customWidth="1"/>
    <col min="3066" max="3066" width="18.7109375" style="2" bestFit="1" customWidth="1"/>
    <col min="3067" max="3067" width="11.85546875" style="2" bestFit="1" customWidth="1"/>
    <col min="3068" max="3068" width="13.140625" style="2" bestFit="1" customWidth="1"/>
    <col min="3069" max="3069" width="11.28515625" style="2" bestFit="1" customWidth="1"/>
    <col min="3070" max="3308" width="8.7109375" style="2"/>
    <col min="3309" max="3310" width="17.28515625" style="2" bestFit="1" customWidth="1"/>
    <col min="3311" max="3311" width="16.7109375" style="2" customWidth="1"/>
    <col min="3312" max="3312" width="15.5703125" style="2" customWidth="1"/>
    <col min="3313" max="3313" width="12.28515625" style="2" bestFit="1" customWidth="1"/>
    <col min="3314" max="3314" width="13.7109375" style="2" bestFit="1" customWidth="1"/>
    <col min="3315" max="3315" width="13.140625" style="2" bestFit="1" customWidth="1"/>
    <col min="3316" max="3316" width="17.5703125" style="2" bestFit="1" customWidth="1"/>
    <col min="3317" max="3317" width="23.28515625" style="2" bestFit="1" customWidth="1"/>
    <col min="3318" max="3318" width="15.28515625" style="2" bestFit="1" customWidth="1"/>
    <col min="3319" max="3319" width="20.85546875" style="2" bestFit="1" customWidth="1"/>
    <col min="3320" max="3320" width="18.140625" style="2" bestFit="1" customWidth="1"/>
    <col min="3321" max="3321" width="20.5703125" style="2" bestFit="1" customWidth="1"/>
    <col min="3322" max="3322" width="18.7109375" style="2" bestFit="1" customWidth="1"/>
    <col min="3323" max="3323" width="11.85546875" style="2" bestFit="1" customWidth="1"/>
    <col min="3324" max="3324" width="13.140625" style="2" bestFit="1" customWidth="1"/>
    <col min="3325" max="3325" width="11.28515625" style="2" bestFit="1" customWidth="1"/>
    <col min="3326" max="3564" width="8.7109375" style="2"/>
    <col min="3565" max="3566" width="17.28515625" style="2" bestFit="1" customWidth="1"/>
    <col min="3567" max="3567" width="16.7109375" style="2" customWidth="1"/>
    <col min="3568" max="3568" width="15.5703125" style="2" customWidth="1"/>
    <col min="3569" max="3569" width="12.28515625" style="2" bestFit="1" customWidth="1"/>
    <col min="3570" max="3570" width="13.7109375" style="2" bestFit="1" customWidth="1"/>
    <col min="3571" max="3571" width="13.140625" style="2" bestFit="1" customWidth="1"/>
    <col min="3572" max="3572" width="17.5703125" style="2" bestFit="1" customWidth="1"/>
    <col min="3573" max="3573" width="23.28515625" style="2" bestFit="1" customWidth="1"/>
    <col min="3574" max="3574" width="15.28515625" style="2" bestFit="1" customWidth="1"/>
    <col min="3575" max="3575" width="20.85546875" style="2" bestFit="1" customWidth="1"/>
    <col min="3576" max="3576" width="18.140625" style="2" bestFit="1" customWidth="1"/>
    <col min="3577" max="3577" width="20.5703125" style="2" bestFit="1" customWidth="1"/>
    <col min="3578" max="3578" width="18.7109375" style="2" bestFit="1" customWidth="1"/>
    <col min="3579" max="3579" width="11.85546875" style="2" bestFit="1" customWidth="1"/>
    <col min="3580" max="3580" width="13.140625" style="2" bestFit="1" customWidth="1"/>
    <col min="3581" max="3581" width="11.28515625" style="2" bestFit="1" customWidth="1"/>
    <col min="3582" max="3820" width="8.7109375" style="2"/>
    <col min="3821" max="3822" width="17.28515625" style="2" bestFit="1" customWidth="1"/>
    <col min="3823" max="3823" width="16.7109375" style="2" customWidth="1"/>
    <col min="3824" max="3824" width="15.5703125" style="2" customWidth="1"/>
    <col min="3825" max="3825" width="12.28515625" style="2" bestFit="1" customWidth="1"/>
    <col min="3826" max="3826" width="13.7109375" style="2" bestFit="1" customWidth="1"/>
    <col min="3827" max="3827" width="13.140625" style="2" bestFit="1" customWidth="1"/>
    <col min="3828" max="3828" width="17.5703125" style="2" bestFit="1" customWidth="1"/>
    <col min="3829" max="3829" width="23.28515625" style="2" bestFit="1" customWidth="1"/>
    <col min="3830" max="3830" width="15.28515625" style="2" bestFit="1" customWidth="1"/>
    <col min="3831" max="3831" width="20.85546875" style="2" bestFit="1" customWidth="1"/>
    <col min="3832" max="3832" width="18.140625" style="2" bestFit="1" customWidth="1"/>
    <col min="3833" max="3833" width="20.5703125" style="2" bestFit="1" customWidth="1"/>
    <col min="3834" max="3834" width="18.7109375" style="2" bestFit="1" customWidth="1"/>
    <col min="3835" max="3835" width="11.85546875" style="2" bestFit="1" customWidth="1"/>
    <col min="3836" max="3836" width="13.140625" style="2" bestFit="1" customWidth="1"/>
    <col min="3837" max="3837" width="11.28515625" style="2" bestFit="1" customWidth="1"/>
    <col min="3838" max="4076" width="8.7109375" style="2"/>
    <col min="4077" max="4078" width="17.28515625" style="2" bestFit="1" customWidth="1"/>
    <col min="4079" max="4079" width="16.7109375" style="2" customWidth="1"/>
    <col min="4080" max="4080" width="15.5703125" style="2" customWidth="1"/>
    <col min="4081" max="4081" width="12.28515625" style="2" bestFit="1" customWidth="1"/>
    <col min="4082" max="4082" width="13.7109375" style="2" bestFit="1" customWidth="1"/>
    <col min="4083" max="4083" width="13.140625" style="2" bestFit="1" customWidth="1"/>
    <col min="4084" max="4084" width="17.5703125" style="2" bestFit="1" customWidth="1"/>
    <col min="4085" max="4085" width="23.28515625" style="2" bestFit="1" customWidth="1"/>
    <col min="4086" max="4086" width="15.28515625" style="2" bestFit="1" customWidth="1"/>
    <col min="4087" max="4087" width="20.85546875" style="2" bestFit="1" customWidth="1"/>
    <col min="4088" max="4088" width="18.140625" style="2" bestFit="1" customWidth="1"/>
    <col min="4089" max="4089" width="20.5703125" style="2" bestFit="1" customWidth="1"/>
    <col min="4090" max="4090" width="18.7109375" style="2" bestFit="1" customWidth="1"/>
    <col min="4091" max="4091" width="11.85546875" style="2" bestFit="1" customWidth="1"/>
    <col min="4092" max="4092" width="13.140625" style="2" bestFit="1" customWidth="1"/>
    <col min="4093" max="4093" width="11.28515625" style="2" bestFit="1" customWidth="1"/>
    <col min="4094" max="4332" width="8.7109375" style="2"/>
    <col min="4333" max="4334" width="17.28515625" style="2" bestFit="1" customWidth="1"/>
    <col min="4335" max="4335" width="16.7109375" style="2" customWidth="1"/>
    <col min="4336" max="4336" width="15.5703125" style="2" customWidth="1"/>
    <col min="4337" max="4337" width="12.28515625" style="2" bestFit="1" customWidth="1"/>
    <col min="4338" max="4338" width="13.7109375" style="2" bestFit="1" customWidth="1"/>
    <col min="4339" max="4339" width="13.140625" style="2" bestFit="1" customWidth="1"/>
    <col min="4340" max="4340" width="17.5703125" style="2" bestFit="1" customWidth="1"/>
    <col min="4341" max="4341" width="23.28515625" style="2" bestFit="1" customWidth="1"/>
    <col min="4342" max="4342" width="15.28515625" style="2" bestFit="1" customWidth="1"/>
    <col min="4343" max="4343" width="20.85546875" style="2" bestFit="1" customWidth="1"/>
    <col min="4344" max="4344" width="18.140625" style="2" bestFit="1" customWidth="1"/>
    <col min="4345" max="4345" width="20.5703125" style="2" bestFit="1" customWidth="1"/>
    <col min="4346" max="4346" width="18.7109375" style="2" bestFit="1" customWidth="1"/>
    <col min="4347" max="4347" width="11.85546875" style="2" bestFit="1" customWidth="1"/>
    <col min="4348" max="4348" width="13.140625" style="2" bestFit="1" customWidth="1"/>
    <col min="4349" max="4349" width="11.28515625" style="2" bestFit="1" customWidth="1"/>
    <col min="4350" max="4588" width="8.7109375" style="2"/>
    <col min="4589" max="4590" width="17.28515625" style="2" bestFit="1" customWidth="1"/>
    <col min="4591" max="4591" width="16.7109375" style="2" customWidth="1"/>
    <col min="4592" max="4592" width="15.5703125" style="2" customWidth="1"/>
    <col min="4593" max="4593" width="12.28515625" style="2" bestFit="1" customWidth="1"/>
    <col min="4594" max="4594" width="13.7109375" style="2" bestFit="1" customWidth="1"/>
    <col min="4595" max="4595" width="13.140625" style="2" bestFit="1" customWidth="1"/>
    <col min="4596" max="4596" width="17.5703125" style="2" bestFit="1" customWidth="1"/>
    <col min="4597" max="4597" width="23.28515625" style="2" bestFit="1" customWidth="1"/>
    <col min="4598" max="4598" width="15.28515625" style="2" bestFit="1" customWidth="1"/>
    <col min="4599" max="4599" width="20.85546875" style="2" bestFit="1" customWidth="1"/>
    <col min="4600" max="4600" width="18.140625" style="2" bestFit="1" customWidth="1"/>
    <col min="4601" max="4601" width="20.5703125" style="2" bestFit="1" customWidth="1"/>
    <col min="4602" max="4602" width="18.7109375" style="2" bestFit="1" customWidth="1"/>
    <col min="4603" max="4603" width="11.85546875" style="2" bestFit="1" customWidth="1"/>
    <col min="4604" max="4604" width="13.140625" style="2" bestFit="1" customWidth="1"/>
    <col min="4605" max="4605" width="11.28515625" style="2" bestFit="1" customWidth="1"/>
    <col min="4606" max="4844" width="8.7109375" style="2"/>
    <col min="4845" max="4846" width="17.28515625" style="2" bestFit="1" customWidth="1"/>
    <col min="4847" max="4847" width="16.7109375" style="2" customWidth="1"/>
    <col min="4848" max="4848" width="15.5703125" style="2" customWidth="1"/>
    <col min="4849" max="4849" width="12.28515625" style="2" bestFit="1" customWidth="1"/>
    <col min="4850" max="4850" width="13.7109375" style="2" bestFit="1" customWidth="1"/>
    <col min="4851" max="4851" width="13.140625" style="2" bestFit="1" customWidth="1"/>
    <col min="4852" max="4852" width="17.5703125" style="2" bestFit="1" customWidth="1"/>
    <col min="4853" max="4853" width="23.28515625" style="2" bestFit="1" customWidth="1"/>
    <col min="4854" max="4854" width="15.28515625" style="2" bestFit="1" customWidth="1"/>
    <col min="4855" max="4855" width="20.85546875" style="2" bestFit="1" customWidth="1"/>
    <col min="4856" max="4856" width="18.140625" style="2" bestFit="1" customWidth="1"/>
    <col min="4857" max="4857" width="20.5703125" style="2" bestFit="1" customWidth="1"/>
    <col min="4858" max="4858" width="18.7109375" style="2" bestFit="1" customWidth="1"/>
    <col min="4859" max="4859" width="11.85546875" style="2" bestFit="1" customWidth="1"/>
    <col min="4860" max="4860" width="13.140625" style="2" bestFit="1" customWidth="1"/>
    <col min="4861" max="4861" width="11.28515625" style="2" bestFit="1" customWidth="1"/>
    <col min="4862" max="5100" width="8.7109375" style="2"/>
    <col min="5101" max="5102" width="17.28515625" style="2" bestFit="1" customWidth="1"/>
    <col min="5103" max="5103" width="16.7109375" style="2" customWidth="1"/>
    <col min="5104" max="5104" width="15.5703125" style="2" customWidth="1"/>
    <col min="5105" max="5105" width="12.28515625" style="2" bestFit="1" customWidth="1"/>
    <col min="5106" max="5106" width="13.7109375" style="2" bestFit="1" customWidth="1"/>
    <col min="5107" max="5107" width="13.140625" style="2" bestFit="1" customWidth="1"/>
    <col min="5108" max="5108" width="17.5703125" style="2" bestFit="1" customWidth="1"/>
    <col min="5109" max="5109" width="23.28515625" style="2" bestFit="1" customWidth="1"/>
    <col min="5110" max="5110" width="15.28515625" style="2" bestFit="1" customWidth="1"/>
    <col min="5111" max="5111" width="20.85546875" style="2" bestFit="1" customWidth="1"/>
    <col min="5112" max="5112" width="18.140625" style="2" bestFit="1" customWidth="1"/>
    <col min="5113" max="5113" width="20.5703125" style="2" bestFit="1" customWidth="1"/>
    <col min="5114" max="5114" width="18.7109375" style="2" bestFit="1" customWidth="1"/>
    <col min="5115" max="5115" width="11.85546875" style="2" bestFit="1" customWidth="1"/>
    <col min="5116" max="5116" width="13.140625" style="2" bestFit="1" customWidth="1"/>
    <col min="5117" max="5117" width="11.28515625" style="2" bestFit="1" customWidth="1"/>
    <col min="5118" max="5356" width="8.7109375" style="2"/>
    <col min="5357" max="5358" width="17.28515625" style="2" bestFit="1" customWidth="1"/>
    <col min="5359" max="5359" width="16.7109375" style="2" customWidth="1"/>
    <col min="5360" max="5360" width="15.5703125" style="2" customWidth="1"/>
    <col min="5361" max="5361" width="12.28515625" style="2" bestFit="1" customWidth="1"/>
    <col min="5362" max="5362" width="13.7109375" style="2" bestFit="1" customWidth="1"/>
    <col min="5363" max="5363" width="13.140625" style="2" bestFit="1" customWidth="1"/>
    <col min="5364" max="5364" width="17.5703125" style="2" bestFit="1" customWidth="1"/>
    <col min="5365" max="5365" width="23.28515625" style="2" bestFit="1" customWidth="1"/>
    <col min="5366" max="5366" width="15.28515625" style="2" bestFit="1" customWidth="1"/>
    <col min="5367" max="5367" width="20.85546875" style="2" bestFit="1" customWidth="1"/>
    <col min="5368" max="5368" width="18.140625" style="2" bestFit="1" customWidth="1"/>
    <col min="5369" max="5369" width="20.5703125" style="2" bestFit="1" customWidth="1"/>
    <col min="5370" max="5370" width="18.7109375" style="2" bestFit="1" customWidth="1"/>
    <col min="5371" max="5371" width="11.85546875" style="2" bestFit="1" customWidth="1"/>
    <col min="5372" max="5372" width="13.140625" style="2" bestFit="1" customWidth="1"/>
    <col min="5373" max="5373" width="11.28515625" style="2" bestFit="1" customWidth="1"/>
    <col min="5374" max="5612" width="8.7109375" style="2"/>
    <col min="5613" max="5614" width="17.28515625" style="2" bestFit="1" customWidth="1"/>
    <col min="5615" max="5615" width="16.7109375" style="2" customWidth="1"/>
    <col min="5616" max="5616" width="15.5703125" style="2" customWidth="1"/>
    <col min="5617" max="5617" width="12.28515625" style="2" bestFit="1" customWidth="1"/>
    <col min="5618" max="5618" width="13.7109375" style="2" bestFit="1" customWidth="1"/>
    <col min="5619" max="5619" width="13.140625" style="2" bestFit="1" customWidth="1"/>
    <col min="5620" max="5620" width="17.5703125" style="2" bestFit="1" customWidth="1"/>
    <col min="5621" max="5621" width="23.28515625" style="2" bestFit="1" customWidth="1"/>
    <col min="5622" max="5622" width="15.28515625" style="2" bestFit="1" customWidth="1"/>
    <col min="5623" max="5623" width="20.85546875" style="2" bestFit="1" customWidth="1"/>
    <col min="5624" max="5624" width="18.140625" style="2" bestFit="1" customWidth="1"/>
    <col min="5625" max="5625" width="20.5703125" style="2" bestFit="1" customWidth="1"/>
    <col min="5626" max="5626" width="18.7109375" style="2" bestFit="1" customWidth="1"/>
    <col min="5627" max="5627" width="11.85546875" style="2" bestFit="1" customWidth="1"/>
    <col min="5628" max="5628" width="13.140625" style="2" bestFit="1" customWidth="1"/>
    <col min="5629" max="5629" width="11.28515625" style="2" bestFit="1" customWidth="1"/>
    <col min="5630" max="5868" width="8.7109375" style="2"/>
    <col min="5869" max="5870" width="17.28515625" style="2" bestFit="1" customWidth="1"/>
    <col min="5871" max="5871" width="16.7109375" style="2" customWidth="1"/>
    <col min="5872" max="5872" width="15.5703125" style="2" customWidth="1"/>
    <col min="5873" max="5873" width="12.28515625" style="2" bestFit="1" customWidth="1"/>
    <col min="5874" max="5874" width="13.7109375" style="2" bestFit="1" customWidth="1"/>
    <col min="5875" max="5875" width="13.140625" style="2" bestFit="1" customWidth="1"/>
    <col min="5876" max="5876" width="17.5703125" style="2" bestFit="1" customWidth="1"/>
    <col min="5877" max="5877" width="23.28515625" style="2" bestFit="1" customWidth="1"/>
    <col min="5878" max="5878" width="15.28515625" style="2" bestFit="1" customWidth="1"/>
    <col min="5879" max="5879" width="20.85546875" style="2" bestFit="1" customWidth="1"/>
    <col min="5880" max="5880" width="18.140625" style="2" bestFit="1" customWidth="1"/>
    <col min="5881" max="5881" width="20.5703125" style="2" bestFit="1" customWidth="1"/>
    <col min="5882" max="5882" width="18.7109375" style="2" bestFit="1" customWidth="1"/>
    <col min="5883" max="5883" width="11.85546875" style="2" bestFit="1" customWidth="1"/>
    <col min="5884" max="5884" width="13.140625" style="2" bestFit="1" customWidth="1"/>
    <col min="5885" max="5885" width="11.28515625" style="2" bestFit="1" customWidth="1"/>
    <col min="5886" max="6124" width="8.7109375" style="2"/>
    <col min="6125" max="6126" width="17.28515625" style="2" bestFit="1" customWidth="1"/>
    <col min="6127" max="6127" width="16.7109375" style="2" customWidth="1"/>
    <col min="6128" max="6128" width="15.5703125" style="2" customWidth="1"/>
    <col min="6129" max="6129" width="12.28515625" style="2" bestFit="1" customWidth="1"/>
    <col min="6130" max="6130" width="13.7109375" style="2" bestFit="1" customWidth="1"/>
    <col min="6131" max="6131" width="13.140625" style="2" bestFit="1" customWidth="1"/>
    <col min="6132" max="6132" width="17.5703125" style="2" bestFit="1" customWidth="1"/>
    <col min="6133" max="6133" width="23.28515625" style="2" bestFit="1" customWidth="1"/>
    <col min="6134" max="6134" width="15.28515625" style="2" bestFit="1" customWidth="1"/>
    <col min="6135" max="6135" width="20.85546875" style="2" bestFit="1" customWidth="1"/>
    <col min="6136" max="6136" width="18.140625" style="2" bestFit="1" customWidth="1"/>
    <col min="6137" max="6137" width="20.5703125" style="2" bestFit="1" customWidth="1"/>
    <col min="6138" max="6138" width="18.7109375" style="2" bestFit="1" customWidth="1"/>
    <col min="6139" max="6139" width="11.85546875" style="2" bestFit="1" customWidth="1"/>
    <col min="6140" max="6140" width="13.140625" style="2" bestFit="1" customWidth="1"/>
    <col min="6141" max="6141" width="11.28515625" style="2" bestFit="1" customWidth="1"/>
    <col min="6142" max="6380" width="8.7109375" style="2"/>
    <col min="6381" max="6382" width="17.28515625" style="2" bestFit="1" customWidth="1"/>
    <col min="6383" max="6383" width="16.7109375" style="2" customWidth="1"/>
    <col min="6384" max="6384" width="15.5703125" style="2" customWidth="1"/>
    <col min="6385" max="6385" width="12.28515625" style="2" bestFit="1" customWidth="1"/>
    <col min="6386" max="6386" width="13.7109375" style="2" bestFit="1" customWidth="1"/>
    <col min="6387" max="6387" width="13.140625" style="2" bestFit="1" customWidth="1"/>
    <col min="6388" max="6388" width="17.5703125" style="2" bestFit="1" customWidth="1"/>
    <col min="6389" max="6389" width="23.28515625" style="2" bestFit="1" customWidth="1"/>
    <col min="6390" max="6390" width="15.28515625" style="2" bestFit="1" customWidth="1"/>
    <col min="6391" max="6391" width="20.85546875" style="2" bestFit="1" customWidth="1"/>
    <col min="6392" max="6392" width="18.140625" style="2" bestFit="1" customWidth="1"/>
    <col min="6393" max="6393" width="20.5703125" style="2" bestFit="1" customWidth="1"/>
    <col min="6394" max="6394" width="18.7109375" style="2" bestFit="1" customWidth="1"/>
    <col min="6395" max="6395" width="11.85546875" style="2" bestFit="1" customWidth="1"/>
    <col min="6396" max="6396" width="13.140625" style="2" bestFit="1" customWidth="1"/>
    <col min="6397" max="6397" width="11.28515625" style="2" bestFit="1" customWidth="1"/>
    <col min="6398" max="6636" width="8.7109375" style="2"/>
    <col min="6637" max="6638" width="17.28515625" style="2" bestFit="1" customWidth="1"/>
    <col min="6639" max="6639" width="16.7109375" style="2" customWidth="1"/>
    <col min="6640" max="6640" width="15.5703125" style="2" customWidth="1"/>
    <col min="6641" max="6641" width="12.28515625" style="2" bestFit="1" customWidth="1"/>
    <col min="6642" max="6642" width="13.7109375" style="2" bestFit="1" customWidth="1"/>
    <col min="6643" max="6643" width="13.140625" style="2" bestFit="1" customWidth="1"/>
    <col min="6644" max="6644" width="17.5703125" style="2" bestFit="1" customWidth="1"/>
    <col min="6645" max="6645" width="23.28515625" style="2" bestFit="1" customWidth="1"/>
    <col min="6646" max="6646" width="15.28515625" style="2" bestFit="1" customWidth="1"/>
    <col min="6647" max="6647" width="20.85546875" style="2" bestFit="1" customWidth="1"/>
    <col min="6648" max="6648" width="18.140625" style="2" bestFit="1" customWidth="1"/>
    <col min="6649" max="6649" width="20.5703125" style="2" bestFit="1" customWidth="1"/>
    <col min="6650" max="6650" width="18.7109375" style="2" bestFit="1" customWidth="1"/>
    <col min="6651" max="6651" width="11.85546875" style="2" bestFit="1" customWidth="1"/>
    <col min="6652" max="6652" width="13.140625" style="2" bestFit="1" customWidth="1"/>
    <col min="6653" max="6653" width="11.28515625" style="2" bestFit="1" customWidth="1"/>
    <col min="6654" max="6892" width="8.7109375" style="2"/>
    <col min="6893" max="6894" width="17.28515625" style="2" bestFit="1" customWidth="1"/>
    <col min="6895" max="6895" width="16.7109375" style="2" customWidth="1"/>
    <col min="6896" max="6896" width="15.5703125" style="2" customWidth="1"/>
    <col min="6897" max="6897" width="12.28515625" style="2" bestFit="1" customWidth="1"/>
    <col min="6898" max="6898" width="13.7109375" style="2" bestFit="1" customWidth="1"/>
    <col min="6899" max="6899" width="13.140625" style="2" bestFit="1" customWidth="1"/>
    <col min="6900" max="6900" width="17.5703125" style="2" bestFit="1" customWidth="1"/>
    <col min="6901" max="6901" width="23.28515625" style="2" bestFit="1" customWidth="1"/>
    <col min="6902" max="6902" width="15.28515625" style="2" bestFit="1" customWidth="1"/>
    <col min="6903" max="6903" width="20.85546875" style="2" bestFit="1" customWidth="1"/>
    <col min="6904" max="6904" width="18.140625" style="2" bestFit="1" customWidth="1"/>
    <col min="6905" max="6905" width="20.5703125" style="2" bestFit="1" customWidth="1"/>
    <col min="6906" max="6906" width="18.7109375" style="2" bestFit="1" customWidth="1"/>
    <col min="6907" max="6907" width="11.85546875" style="2" bestFit="1" customWidth="1"/>
    <col min="6908" max="6908" width="13.140625" style="2" bestFit="1" customWidth="1"/>
    <col min="6909" max="6909" width="11.28515625" style="2" bestFit="1" customWidth="1"/>
    <col min="6910" max="7148" width="8.7109375" style="2"/>
    <col min="7149" max="7150" width="17.28515625" style="2" bestFit="1" customWidth="1"/>
    <col min="7151" max="7151" width="16.7109375" style="2" customWidth="1"/>
    <col min="7152" max="7152" width="15.5703125" style="2" customWidth="1"/>
    <col min="7153" max="7153" width="12.28515625" style="2" bestFit="1" customWidth="1"/>
    <col min="7154" max="7154" width="13.7109375" style="2" bestFit="1" customWidth="1"/>
    <col min="7155" max="7155" width="13.140625" style="2" bestFit="1" customWidth="1"/>
    <col min="7156" max="7156" width="17.5703125" style="2" bestFit="1" customWidth="1"/>
    <col min="7157" max="7157" width="23.28515625" style="2" bestFit="1" customWidth="1"/>
    <col min="7158" max="7158" width="15.28515625" style="2" bestFit="1" customWidth="1"/>
    <col min="7159" max="7159" width="20.85546875" style="2" bestFit="1" customWidth="1"/>
    <col min="7160" max="7160" width="18.140625" style="2" bestFit="1" customWidth="1"/>
    <col min="7161" max="7161" width="20.5703125" style="2" bestFit="1" customWidth="1"/>
    <col min="7162" max="7162" width="18.7109375" style="2" bestFit="1" customWidth="1"/>
    <col min="7163" max="7163" width="11.85546875" style="2" bestFit="1" customWidth="1"/>
    <col min="7164" max="7164" width="13.140625" style="2" bestFit="1" customWidth="1"/>
    <col min="7165" max="7165" width="11.28515625" style="2" bestFit="1" customWidth="1"/>
    <col min="7166" max="7404" width="8.7109375" style="2"/>
    <col min="7405" max="7406" width="17.28515625" style="2" bestFit="1" customWidth="1"/>
    <col min="7407" max="7407" width="16.7109375" style="2" customWidth="1"/>
    <col min="7408" max="7408" width="15.5703125" style="2" customWidth="1"/>
    <col min="7409" max="7409" width="12.28515625" style="2" bestFit="1" customWidth="1"/>
    <col min="7410" max="7410" width="13.7109375" style="2" bestFit="1" customWidth="1"/>
    <col min="7411" max="7411" width="13.140625" style="2" bestFit="1" customWidth="1"/>
    <col min="7412" max="7412" width="17.5703125" style="2" bestFit="1" customWidth="1"/>
    <col min="7413" max="7413" width="23.28515625" style="2" bestFit="1" customWidth="1"/>
    <col min="7414" max="7414" width="15.28515625" style="2" bestFit="1" customWidth="1"/>
    <col min="7415" max="7415" width="20.85546875" style="2" bestFit="1" customWidth="1"/>
    <col min="7416" max="7416" width="18.140625" style="2" bestFit="1" customWidth="1"/>
    <col min="7417" max="7417" width="20.5703125" style="2" bestFit="1" customWidth="1"/>
    <col min="7418" max="7418" width="18.7109375" style="2" bestFit="1" customWidth="1"/>
    <col min="7419" max="7419" width="11.85546875" style="2" bestFit="1" customWidth="1"/>
    <col min="7420" max="7420" width="13.140625" style="2" bestFit="1" customWidth="1"/>
    <col min="7421" max="7421" width="11.28515625" style="2" bestFit="1" customWidth="1"/>
    <col min="7422" max="7660" width="8.7109375" style="2"/>
    <col min="7661" max="7662" width="17.28515625" style="2" bestFit="1" customWidth="1"/>
    <col min="7663" max="7663" width="16.7109375" style="2" customWidth="1"/>
    <col min="7664" max="7664" width="15.5703125" style="2" customWidth="1"/>
    <col min="7665" max="7665" width="12.28515625" style="2" bestFit="1" customWidth="1"/>
    <col min="7666" max="7666" width="13.7109375" style="2" bestFit="1" customWidth="1"/>
    <col min="7667" max="7667" width="13.140625" style="2" bestFit="1" customWidth="1"/>
    <col min="7668" max="7668" width="17.5703125" style="2" bestFit="1" customWidth="1"/>
    <col min="7669" max="7669" width="23.28515625" style="2" bestFit="1" customWidth="1"/>
    <col min="7670" max="7670" width="15.28515625" style="2" bestFit="1" customWidth="1"/>
    <col min="7671" max="7671" width="20.85546875" style="2" bestFit="1" customWidth="1"/>
    <col min="7672" max="7672" width="18.140625" style="2" bestFit="1" customWidth="1"/>
    <col min="7673" max="7673" width="20.5703125" style="2" bestFit="1" customWidth="1"/>
    <col min="7674" max="7674" width="18.7109375" style="2" bestFit="1" customWidth="1"/>
    <col min="7675" max="7675" width="11.85546875" style="2" bestFit="1" customWidth="1"/>
    <col min="7676" max="7676" width="13.140625" style="2" bestFit="1" customWidth="1"/>
    <col min="7677" max="7677" width="11.28515625" style="2" bestFit="1" customWidth="1"/>
    <col min="7678" max="7916" width="8.7109375" style="2"/>
    <col min="7917" max="7918" width="17.28515625" style="2" bestFit="1" customWidth="1"/>
    <col min="7919" max="7919" width="16.7109375" style="2" customWidth="1"/>
    <col min="7920" max="7920" width="15.5703125" style="2" customWidth="1"/>
    <col min="7921" max="7921" width="12.28515625" style="2" bestFit="1" customWidth="1"/>
    <col min="7922" max="7922" width="13.7109375" style="2" bestFit="1" customWidth="1"/>
    <col min="7923" max="7923" width="13.140625" style="2" bestFit="1" customWidth="1"/>
    <col min="7924" max="7924" width="17.5703125" style="2" bestFit="1" customWidth="1"/>
    <col min="7925" max="7925" width="23.28515625" style="2" bestFit="1" customWidth="1"/>
    <col min="7926" max="7926" width="15.28515625" style="2" bestFit="1" customWidth="1"/>
    <col min="7927" max="7927" width="20.85546875" style="2" bestFit="1" customWidth="1"/>
    <col min="7928" max="7928" width="18.140625" style="2" bestFit="1" customWidth="1"/>
    <col min="7929" max="7929" width="20.5703125" style="2" bestFit="1" customWidth="1"/>
    <col min="7930" max="7930" width="18.7109375" style="2" bestFit="1" customWidth="1"/>
    <col min="7931" max="7931" width="11.85546875" style="2" bestFit="1" customWidth="1"/>
    <col min="7932" max="7932" width="13.140625" style="2" bestFit="1" customWidth="1"/>
    <col min="7933" max="7933" width="11.28515625" style="2" bestFit="1" customWidth="1"/>
    <col min="7934" max="8172" width="8.7109375" style="2"/>
    <col min="8173" max="8174" width="17.28515625" style="2" bestFit="1" customWidth="1"/>
    <col min="8175" max="8175" width="16.7109375" style="2" customWidth="1"/>
    <col min="8176" max="8176" width="15.5703125" style="2" customWidth="1"/>
    <col min="8177" max="8177" width="12.28515625" style="2" bestFit="1" customWidth="1"/>
    <col min="8178" max="8178" width="13.7109375" style="2" bestFit="1" customWidth="1"/>
    <col min="8179" max="8179" width="13.140625" style="2" bestFit="1" customWidth="1"/>
    <col min="8180" max="8180" width="17.5703125" style="2" bestFit="1" customWidth="1"/>
    <col min="8181" max="8181" width="23.28515625" style="2" bestFit="1" customWidth="1"/>
    <col min="8182" max="8182" width="15.28515625" style="2" bestFit="1" customWidth="1"/>
    <col min="8183" max="8183" width="20.85546875" style="2" bestFit="1" customWidth="1"/>
    <col min="8184" max="8184" width="18.140625" style="2" bestFit="1" customWidth="1"/>
    <col min="8185" max="8185" width="20.5703125" style="2" bestFit="1" customWidth="1"/>
    <col min="8186" max="8186" width="18.7109375" style="2" bestFit="1" customWidth="1"/>
    <col min="8187" max="8187" width="11.85546875" style="2" bestFit="1" customWidth="1"/>
    <col min="8188" max="8188" width="13.140625" style="2" bestFit="1" customWidth="1"/>
    <col min="8189" max="8189" width="11.28515625" style="2" bestFit="1" customWidth="1"/>
    <col min="8190" max="8428" width="8.7109375" style="2"/>
    <col min="8429" max="8430" width="17.28515625" style="2" bestFit="1" customWidth="1"/>
    <col min="8431" max="8431" width="16.7109375" style="2" customWidth="1"/>
    <col min="8432" max="8432" width="15.5703125" style="2" customWidth="1"/>
    <col min="8433" max="8433" width="12.28515625" style="2" bestFit="1" customWidth="1"/>
    <col min="8434" max="8434" width="13.7109375" style="2" bestFit="1" customWidth="1"/>
    <col min="8435" max="8435" width="13.140625" style="2" bestFit="1" customWidth="1"/>
    <col min="8436" max="8436" width="17.5703125" style="2" bestFit="1" customWidth="1"/>
    <col min="8437" max="8437" width="23.28515625" style="2" bestFit="1" customWidth="1"/>
    <col min="8438" max="8438" width="15.28515625" style="2" bestFit="1" customWidth="1"/>
    <col min="8439" max="8439" width="20.85546875" style="2" bestFit="1" customWidth="1"/>
    <col min="8440" max="8440" width="18.140625" style="2" bestFit="1" customWidth="1"/>
    <col min="8441" max="8441" width="20.5703125" style="2" bestFit="1" customWidth="1"/>
    <col min="8442" max="8442" width="18.7109375" style="2" bestFit="1" customWidth="1"/>
    <col min="8443" max="8443" width="11.85546875" style="2" bestFit="1" customWidth="1"/>
    <col min="8444" max="8444" width="13.140625" style="2" bestFit="1" customWidth="1"/>
    <col min="8445" max="8445" width="11.28515625" style="2" bestFit="1" customWidth="1"/>
    <col min="8446" max="8684" width="8.7109375" style="2"/>
    <col min="8685" max="8686" width="17.28515625" style="2" bestFit="1" customWidth="1"/>
    <col min="8687" max="8687" width="16.7109375" style="2" customWidth="1"/>
    <col min="8688" max="8688" width="15.5703125" style="2" customWidth="1"/>
    <col min="8689" max="8689" width="12.28515625" style="2" bestFit="1" customWidth="1"/>
    <col min="8690" max="8690" width="13.7109375" style="2" bestFit="1" customWidth="1"/>
    <col min="8691" max="8691" width="13.140625" style="2" bestFit="1" customWidth="1"/>
    <col min="8692" max="8692" width="17.5703125" style="2" bestFit="1" customWidth="1"/>
    <col min="8693" max="8693" width="23.28515625" style="2" bestFit="1" customWidth="1"/>
    <col min="8694" max="8694" width="15.28515625" style="2" bestFit="1" customWidth="1"/>
    <col min="8695" max="8695" width="20.85546875" style="2" bestFit="1" customWidth="1"/>
    <col min="8696" max="8696" width="18.140625" style="2" bestFit="1" customWidth="1"/>
    <col min="8697" max="8697" width="20.5703125" style="2" bestFit="1" customWidth="1"/>
    <col min="8698" max="8698" width="18.7109375" style="2" bestFit="1" customWidth="1"/>
    <col min="8699" max="8699" width="11.85546875" style="2" bestFit="1" customWidth="1"/>
    <col min="8700" max="8700" width="13.140625" style="2" bestFit="1" customWidth="1"/>
    <col min="8701" max="8701" width="11.28515625" style="2" bestFit="1" customWidth="1"/>
    <col min="8702" max="8940" width="8.7109375" style="2"/>
    <col min="8941" max="8942" width="17.28515625" style="2" bestFit="1" customWidth="1"/>
    <col min="8943" max="8943" width="16.7109375" style="2" customWidth="1"/>
    <col min="8944" max="8944" width="15.5703125" style="2" customWidth="1"/>
    <col min="8945" max="8945" width="12.28515625" style="2" bestFit="1" customWidth="1"/>
    <col min="8946" max="8946" width="13.7109375" style="2" bestFit="1" customWidth="1"/>
    <col min="8947" max="8947" width="13.140625" style="2" bestFit="1" customWidth="1"/>
    <col min="8948" max="8948" width="17.5703125" style="2" bestFit="1" customWidth="1"/>
    <col min="8949" max="8949" width="23.28515625" style="2" bestFit="1" customWidth="1"/>
    <col min="8950" max="8950" width="15.28515625" style="2" bestFit="1" customWidth="1"/>
    <col min="8951" max="8951" width="20.85546875" style="2" bestFit="1" customWidth="1"/>
    <col min="8952" max="8952" width="18.140625" style="2" bestFit="1" customWidth="1"/>
    <col min="8953" max="8953" width="20.5703125" style="2" bestFit="1" customWidth="1"/>
    <col min="8954" max="8954" width="18.7109375" style="2" bestFit="1" customWidth="1"/>
    <col min="8955" max="8955" width="11.85546875" style="2" bestFit="1" customWidth="1"/>
    <col min="8956" max="8956" width="13.140625" style="2" bestFit="1" customWidth="1"/>
    <col min="8957" max="8957" width="11.28515625" style="2" bestFit="1" customWidth="1"/>
    <col min="8958" max="9196" width="8.7109375" style="2"/>
    <col min="9197" max="9198" width="17.28515625" style="2" bestFit="1" customWidth="1"/>
    <col min="9199" max="9199" width="16.7109375" style="2" customWidth="1"/>
    <col min="9200" max="9200" width="15.5703125" style="2" customWidth="1"/>
    <col min="9201" max="9201" width="12.28515625" style="2" bestFit="1" customWidth="1"/>
    <col min="9202" max="9202" width="13.7109375" style="2" bestFit="1" customWidth="1"/>
    <col min="9203" max="9203" width="13.140625" style="2" bestFit="1" customWidth="1"/>
    <col min="9204" max="9204" width="17.5703125" style="2" bestFit="1" customWidth="1"/>
    <col min="9205" max="9205" width="23.28515625" style="2" bestFit="1" customWidth="1"/>
    <col min="9206" max="9206" width="15.28515625" style="2" bestFit="1" customWidth="1"/>
    <col min="9207" max="9207" width="20.85546875" style="2" bestFit="1" customWidth="1"/>
    <col min="9208" max="9208" width="18.140625" style="2" bestFit="1" customWidth="1"/>
    <col min="9209" max="9209" width="20.5703125" style="2" bestFit="1" customWidth="1"/>
    <col min="9210" max="9210" width="18.7109375" style="2" bestFit="1" customWidth="1"/>
    <col min="9211" max="9211" width="11.85546875" style="2" bestFit="1" customWidth="1"/>
    <col min="9212" max="9212" width="13.140625" style="2" bestFit="1" customWidth="1"/>
    <col min="9213" max="9213" width="11.28515625" style="2" bestFit="1" customWidth="1"/>
    <col min="9214" max="9452" width="8.7109375" style="2"/>
    <col min="9453" max="9454" width="17.28515625" style="2" bestFit="1" customWidth="1"/>
    <col min="9455" max="9455" width="16.7109375" style="2" customWidth="1"/>
    <col min="9456" max="9456" width="15.5703125" style="2" customWidth="1"/>
    <col min="9457" max="9457" width="12.28515625" style="2" bestFit="1" customWidth="1"/>
    <col min="9458" max="9458" width="13.7109375" style="2" bestFit="1" customWidth="1"/>
    <col min="9459" max="9459" width="13.140625" style="2" bestFit="1" customWidth="1"/>
    <col min="9460" max="9460" width="17.5703125" style="2" bestFit="1" customWidth="1"/>
    <col min="9461" max="9461" width="23.28515625" style="2" bestFit="1" customWidth="1"/>
    <col min="9462" max="9462" width="15.28515625" style="2" bestFit="1" customWidth="1"/>
    <col min="9463" max="9463" width="20.85546875" style="2" bestFit="1" customWidth="1"/>
    <col min="9464" max="9464" width="18.140625" style="2" bestFit="1" customWidth="1"/>
    <col min="9465" max="9465" width="20.5703125" style="2" bestFit="1" customWidth="1"/>
    <col min="9466" max="9466" width="18.7109375" style="2" bestFit="1" customWidth="1"/>
    <col min="9467" max="9467" width="11.85546875" style="2" bestFit="1" customWidth="1"/>
    <col min="9468" max="9468" width="13.140625" style="2" bestFit="1" customWidth="1"/>
    <col min="9469" max="9469" width="11.28515625" style="2" bestFit="1" customWidth="1"/>
    <col min="9470" max="9708" width="8.7109375" style="2"/>
    <col min="9709" max="9710" width="17.28515625" style="2" bestFit="1" customWidth="1"/>
    <col min="9711" max="9711" width="16.7109375" style="2" customWidth="1"/>
    <col min="9712" max="9712" width="15.5703125" style="2" customWidth="1"/>
    <col min="9713" max="9713" width="12.28515625" style="2" bestFit="1" customWidth="1"/>
    <col min="9714" max="9714" width="13.7109375" style="2" bestFit="1" customWidth="1"/>
    <col min="9715" max="9715" width="13.140625" style="2" bestFit="1" customWidth="1"/>
    <col min="9716" max="9716" width="17.5703125" style="2" bestFit="1" customWidth="1"/>
    <col min="9717" max="9717" width="23.28515625" style="2" bestFit="1" customWidth="1"/>
    <col min="9718" max="9718" width="15.28515625" style="2" bestFit="1" customWidth="1"/>
    <col min="9719" max="9719" width="20.85546875" style="2" bestFit="1" customWidth="1"/>
    <col min="9720" max="9720" width="18.140625" style="2" bestFit="1" customWidth="1"/>
    <col min="9721" max="9721" width="20.5703125" style="2" bestFit="1" customWidth="1"/>
    <col min="9722" max="9722" width="18.7109375" style="2" bestFit="1" customWidth="1"/>
    <col min="9723" max="9723" width="11.85546875" style="2" bestFit="1" customWidth="1"/>
    <col min="9724" max="9724" width="13.140625" style="2" bestFit="1" customWidth="1"/>
    <col min="9725" max="9725" width="11.28515625" style="2" bestFit="1" customWidth="1"/>
    <col min="9726" max="9964" width="8.7109375" style="2"/>
    <col min="9965" max="9966" width="17.28515625" style="2" bestFit="1" customWidth="1"/>
    <col min="9967" max="9967" width="16.7109375" style="2" customWidth="1"/>
    <col min="9968" max="9968" width="15.5703125" style="2" customWidth="1"/>
    <col min="9969" max="9969" width="12.28515625" style="2" bestFit="1" customWidth="1"/>
    <col min="9970" max="9970" width="13.7109375" style="2" bestFit="1" customWidth="1"/>
    <col min="9971" max="9971" width="13.140625" style="2" bestFit="1" customWidth="1"/>
    <col min="9972" max="9972" width="17.5703125" style="2" bestFit="1" customWidth="1"/>
    <col min="9973" max="9973" width="23.28515625" style="2" bestFit="1" customWidth="1"/>
    <col min="9974" max="9974" width="15.28515625" style="2" bestFit="1" customWidth="1"/>
    <col min="9975" max="9975" width="20.85546875" style="2" bestFit="1" customWidth="1"/>
    <col min="9976" max="9976" width="18.140625" style="2" bestFit="1" customWidth="1"/>
    <col min="9977" max="9977" width="20.5703125" style="2" bestFit="1" customWidth="1"/>
    <col min="9978" max="9978" width="18.7109375" style="2" bestFit="1" customWidth="1"/>
    <col min="9979" max="9979" width="11.85546875" style="2" bestFit="1" customWidth="1"/>
    <col min="9980" max="9980" width="13.140625" style="2" bestFit="1" customWidth="1"/>
    <col min="9981" max="9981" width="11.28515625" style="2" bestFit="1" customWidth="1"/>
    <col min="9982" max="10220" width="8.7109375" style="2"/>
    <col min="10221" max="10222" width="17.28515625" style="2" bestFit="1" customWidth="1"/>
    <col min="10223" max="10223" width="16.7109375" style="2" customWidth="1"/>
    <col min="10224" max="10224" width="15.5703125" style="2" customWidth="1"/>
    <col min="10225" max="10225" width="12.28515625" style="2" bestFit="1" customWidth="1"/>
    <col min="10226" max="10226" width="13.7109375" style="2" bestFit="1" customWidth="1"/>
    <col min="10227" max="10227" width="13.140625" style="2" bestFit="1" customWidth="1"/>
    <col min="10228" max="10228" width="17.5703125" style="2" bestFit="1" customWidth="1"/>
    <col min="10229" max="10229" width="23.28515625" style="2" bestFit="1" customWidth="1"/>
    <col min="10230" max="10230" width="15.28515625" style="2" bestFit="1" customWidth="1"/>
    <col min="10231" max="10231" width="20.85546875" style="2" bestFit="1" customWidth="1"/>
    <col min="10232" max="10232" width="18.140625" style="2" bestFit="1" customWidth="1"/>
    <col min="10233" max="10233" width="20.5703125" style="2" bestFit="1" customWidth="1"/>
    <col min="10234" max="10234" width="18.7109375" style="2" bestFit="1" customWidth="1"/>
    <col min="10235" max="10235" width="11.85546875" style="2" bestFit="1" customWidth="1"/>
    <col min="10236" max="10236" width="13.140625" style="2" bestFit="1" customWidth="1"/>
    <col min="10237" max="10237" width="11.28515625" style="2" bestFit="1" customWidth="1"/>
    <col min="10238" max="10476" width="8.7109375" style="2"/>
    <col min="10477" max="10478" width="17.28515625" style="2" bestFit="1" customWidth="1"/>
    <col min="10479" max="10479" width="16.7109375" style="2" customWidth="1"/>
    <col min="10480" max="10480" width="15.5703125" style="2" customWidth="1"/>
    <col min="10481" max="10481" width="12.28515625" style="2" bestFit="1" customWidth="1"/>
    <col min="10482" max="10482" width="13.7109375" style="2" bestFit="1" customWidth="1"/>
    <col min="10483" max="10483" width="13.140625" style="2" bestFit="1" customWidth="1"/>
    <col min="10484" max="10484" width="17.5703125" style="2" bestFit="1" customWidth="1"/>
    <col min="10485" max="10485" width="23.28515625" style="2" bestFit="1" customWidth="1"/>
    <col min="10486" max="10486" width="15.28515625" style="2" bestFit="1" customWidth="1"/>
    <col min="10487" max="10487" width="20.85546875" style="2" bestFit="1" customWidth="1"/>
    <col min="10488" max="10488" width="18.140625" style="2" bestFit="1" customWidth="1"/>
    <col min="10489" max="10489" width="20.5703125" style="2" bestFit="1" customWidth="1"/>
    <col min="10490" max="10490" width="18.7109375" style="2" bestFit="1" customWidth="1"/>
    <col min="10491" max="10491" width="11.85546875" style="2" bestFit="1" customWidth="1"/>
    <col min="10492" max="10492" width="13.140625" style="2" bestFit="1" customWidth="1"/>
    <col min="10493" max="10493" width="11.28515625" style="2" bestFit="1" customWidth="1"/>
    <col min="10494" max="10732" width="8.7109375" style="2"/>
    <col min="10733" max="10734" width="17.28515625" style="2" bestFit="1" customWidth="1"/>
    <col min="10735" max="10735" width="16.7109375" style="2" customWidth="1"/>
    <col min="10736" max="10736" width="15.5703125" style="2" customWidth="1"/>
    <col min="10737" max="10737" width="12.28515625" style="2" bestFit="1" customWidth="1"/>
    <col min="10738" max="10738" width="13.7109375" style="2" bestFit="1" customWidth="1"/>
    <col min="10739" max="10739" width="13.140625" style="2" bestFit="1" customWidth="1"/>
    <col min="10740" max="10740" width="17.5703125" style="2" bestFit="1" customWidth="1"/>
    <col min="10741" max="10741" width="23.28515625" style="2" bestFit="1" customWidth="1"/>
    <col min="10742" max="10742" width="15.28515625" style="2" bestFit="1" customWidth="1"/>
    <col min="10743" max="10743" width="20.85546875" style="2" bestFit="1" customWidth="1"/>
    <col min="10744" max="10744" width="18.140625" style="2" bestFit="1" customWidth="1"/>
    <col min="10745" max="10745" width="20.5703125" style="2" bestFit="1" customWidth="1"/>
    <col min="10746" max="10746" width="18.7109375" style="2" bestFit="1" customWidth="1"/>
    <col min="10747" max="10747" width="11.85546875" style="2" bestFit="1" customWidth="1"/>
    <col min="10748" max="10748" width="13.140625" style="2" bestFit="1" customWidth="1"/>
    <col min="10749" max="10749" width="11.28515625" style="2" bestFit="1" customWidth="1"/>
    <col min="10750" max="10988" width="8.7109375" style="2"/>
    <col min="10989" max="10990" width="17.28515625" style="2" bestFit="1" customWidth="1"/>
    <col min="10991" max="10991" width="16.7109375" style="2" customWidth="1"/>
    <col min="10992" max="10992" width="15.5703125" style="2" customWidth="1"/>
    <col min="10993" max="10993" width="12.28515625" style="2" bestFit="1" customWidth="1"/>
    <col min="10994" max="10994" width="13.7109375" style="2" bestFit="1" customWidth="1"/>
    <col min="10995" max="10995" width="13.140625" style="2" bestFit="1" customWidth="1"/>
    <col min="10996" max="10996" width="17.5703125" style="2" bestFit="1" customWidth="1"/>
    <col min="10997" max="10997" width="23.28515625" style="2" bestFit="1" customWidth="1"/>
    <col min="10998" max="10998" width="15.28515625" style="2" bestFit="1" customWidth="1"/>
    <col min="10999" max="10999" width="20.85546875" style="2" bestFit="1" customWidth="1"/>
    <col min="11000" max="11000" width="18.140625" style="2" bestFit="1" customWidth="1"/>
    <col min="11001" max="11001" width="20.5703125" style="2" bestFit="1" customWidth="1"/>
    <col min="11002" max="11002" width="18.7109375" style="2" bestFit="1" customWidth="1"/>
    <col min="11003" max="11003" width="11.85546875" style="2" bestFit="1" customWidth="1"/>
    <col min="11004" max="11004" width="13.140625" style="2" bestFit="1" customWidth="1"/>
    <col min="11005" max="11005" width="11.28515625" style="2" bestFit="1" customWidth="1"/>
    <col min="11006" max="11244" width="8.7109375" style="2"/>
    <col min="11245" max="11246" width="17.28515625" style="2" bestFit="1" customWidth="1"/>
    <col min="11247" max="11247" width="16.7109375" style="2" customWidth="1"/>
    <col min="11248" max="11248" width="15.5703125" style="2" customWidth="1"/>
    <col min="11249" max="11249" width="12.28515625" style="2" bestFit="1" customWidth="1"/>
    <col min="11250" max="11250" width="13.7109375" style="2" bestFit="1" customWidth="1"/>
    <col min="11251" max="11251" width="13.140625" style="2" bestFit="1" customWidth="1"/>
    <col min="11252" max="11252" width="17.5703125" style="2" bestFit="1" customWidth="1"/>
    <col min="11253" max="11253" width="23.28515625" style="2" bestFit="1" customWidth="1"/>
    <col min="11254" max="11254" width="15.28515625" style="2" bestFit="1" customWidth="1"/>
    <col min="11255" max="11255" width="20.85546875" style="2" bestFit="1" customWidth="1"/>
    <col min="11256" max="11256" width="18.140625" style="2" bestFit="1" customWidth="1"/>
    <col min="11257" max="11257" width="20.5703125" style="2" bestFit="1" customWidth="1"/>
    <col min="11258" max="11258" width="18.7109375" style="2" bestFit="1" customWidth="1"/>
    <col min="11259" max="11259" width="11.85546875" style="2" bestFit="1" customWidth="1"/>
    <col min="11260" max="11260" width="13.140625" style="2" bestFit="1" customWidth="1"/>
    <col min="11261" max="11261" width="11.28515625" style="2" bestFit="1" customWidth="1"/>
    <col min="11262" max="11500" width="8.7109375" style="2"/>
    <col min="11501" max="11502" width="17.28515625" style="2" bestFit="1" customWidth="1"/>
    <col min="11503" max="11503" width="16.7109375" style="2" customWidth="1"/>
    <col min="11504" max="11504" width="15.5703125" style="2" customWidth="1"/>
    <col min="11505" max="11505" width="12.28515625" style="2" bestFit="1" customWidth="1"/>
    <col min="11506" max="11506" width="13.7109375" style="2" bestFit="1" customWidth="1"/>
    <col min="11507" max="11507" width="13.140625" style="2" bestFit="1" customWidth="1"/>
    <col min="11508" max="11508" width="17.5703125" style="2" bestFit="1" customWidth="1"/>
    <col min="11509" max="11509" width="23.28515625" style="2" bestFit="1" customWidth="1"/>
    <col min="11510" max="11510" width="15.28515625" style="2" bestFit="1" customWidth="1"/>
    <col min="11511" max="11511" width="20.85546875" style="2" bestFit="1" customWidth="1"/>
    <col min="11512" max="11512" width="18.140625" style="2" bestFit="1" customWidth="1"/>
    <col min="11513" max="11513" width="20.5703125" style="2" bestFit="1" customWidth="1"/>
    <col min="11514" max="11514" width="18.7109375" style="2" bestFit="1" customWidth="1"/>
    <col min="11515" max="11515" width="11.85546875" style="2" bestFit="1" customWidth="1"/>
    <col min="11516" max="11516" width="13.140625" style="2" bestFit="1" customWidth="1"/>
    <col min="11517" max="11517" width="11.28515625" style="2" bestFit="1" customWidth="1"/>
    <col min="11518" max="11756" width="8.7109375" style="2"/>
    <col min="11757" max="11758" width="17.28515625" style="2" bestFit="1" customWidth="1"/>
    <col min="11759" max="11759" width="16.7109375" style="2" customWidth="1"/>
    <col min="11760" max="11760" width="15.5703125" style="2" customWidth="1"/>
    <col min="11761" max="11761" width="12.28515625" style="2" bestFit="1" customWidth="1"/>
    <col min="11762" max="11762" width="13.7109375" style="2" bestFit="1" customWidth="1"/>
    <col min="11763" max="11763" width="13.140625" style="2" bestFit="1" customWidth="1"/>
    <col min="11764" max="11764" width="17.5703125" style="2" bestFit="1" customWidth="1"/>
    <col min="11765" max="11765" width="23.28515625" style="2" bestFit="1" customWidth="1"/>
    <col min="11766" max="11766" width="15.28515625" style="2" bestFit="1" customWidth="1"/>
    <col min="11767" max="11767" width="20.85546875" style="2" bestFit="1" customWidth="1"/>
    <col min="11768" max="11768" width="18.140625" style="2" bestFit="1" customWidth="1"/>
    <col min="11769" max="11769" width="20.5703125" style="2" bestFit="1" customWidth="1"/>
    <col min="11770" max="11770" width="18.7109375" style="2" bestFit="1" customWidth="1"/>
    <col min="11771" max="11771" width="11.85546875" style="2" bestFit="1" customWidth="1"/>
    <col min="11772" max="11772" width="13.140625" style="2" bestFit="1" customWidth="1"/>
    <col min="11773" max="11773" width="11.28515625" style="2" bestFit="1" customWidth="1"/>
    <col min="11774" max="12012" width="8.7109375" style="2"/>
    <col min="12013" max="12014" width="17.28515625" style="2" bestFit="1" customWidth="1"/>
    <col min="12015" max="12015" width="16.7109375" style="2" customWidth="1"/>
    <col min="12016" max="12016" width="15.5703125" style="2" customWidth="1"/>
    <col min="12017" max="12017" width="12.28515625" style="2" bestFit="1" customWidth="1"/>
    <col min="12018" max="12018" width="13.7109375" style="2" bestFit="1" customWidth="1"/>
    <col min="12019" max="12019" width="13.140625" style="2" bestFit="1" customWidth="1"/>
    <col min="12020" max="12020" width="17.5703125" style="2" bestFit="1" customWidth="1"/>
    <col min="12021" max="12021" width="23.28515625" style="2" bestFit="1" customWidth="1"/>
    <col min="12022" max="12022" width="15.28515625" style="2" bestFit="1" customWidth="1"/>
    <col min="12023" max="12023" width="20.85546875" style="2" bestFit="1" customWidth="1"/>
    <col min="12024" max="12024" width="18.140625" style="2" bestFit="1" customWidth="1"/>
    <col min="12025" max="12025" width="20.5703125" style="2" bestFit="1" customWidth="1"/>
    <col min="12026" max="12026" width="18.7109375" style="2" bestFit="1" customWidth="1"/>
    <col min="12027" max="12027" width="11.85546875" style="2" bestFit="1" customWidth="1"/>
    <col min="12028" max="12028" width="13.140625" style="2" bestFit="1" customWidth="1"/>
    <col min="12029" max="12029" width="11.28515625" style="2" bestFit="1" customWidth="1"/>
    <col min="12030" max="12268" width="8.7109375" style="2"/>
    <col min="12269" max="12270" width="17.28515625" style="2" bestFit="1" customWidth="1"/>
    <col min="12271" max="12271" width="16.7109375" style="2" customWidth="1"/>
    <col min="12272" max="12272" width="15.5703125" style="2" customWidth="1"/>
    <col min="12273" max="12273" width="12.28515625" style="2" bestFit="1" customWidth="1"/>
    <col min="12274" max="12274" width="13.7109375" style="2" bestFit="1" customWidth="1"/>
    <col min="12275" max="12275" width="13.140625" style="2" bestFit="1" customWidth="1"/>
    <col min="12276" max="12276" width="17.5703125" style="2" bestFit="1" customWidth="1"/>
    <col min="12277" max="12277" width="23.28515625" style="2" bestFit="1" customWidth="1"/>
    <col min="12278" max="12278" width="15.28515625" style="2" bestFit="1" customWidth="1"/>
    <col min="12279" max="12279" width="20.85546875" style="2" bestFit="1" customWidth="1"/>
    <col min="12280" max="12280" width="18.140625" style="2" bestFit="1" customWidth="1"/>
    <col min="12281" max="12281" width="20.5703125" style="2" bestFit="1" customWidth="1"/>
    <col min="12282" max="12282" width="18.7109375" style="2" bestFit="1" customWidth="1"/>
    <col min="12283" max="12283" width="11.85546875" style="2" bestFit="1" customWidth="1"/>
    <col min="12284" max="12284" width="13.140625" style="2" bestFit="1" customWidth="1"/>
    <col min="12285" max="12285" width="11.28515625" style="2" bestFit="1" customWidth="1"/>
    <col min="12286" max="12524" width="8.7109375" style="2"/>
    <col min="12525" max="12526" width="17.28515625" style="2" bestFit="1" customWidth="1"/>
    <col min="12527" max="12527" width="16.7109375" style="2" customWidth="1"/>
    <col min="12528" max="12528" width="15.5703125" style="2" customWidth="1"/>
    <col min="12529" max="12529" width="12.28515625" style="2" bestFit="1" customWidth="1"/>
    <col min="12530" max="12530" width="13.7109375" style="2" bestFit="1" customWidth="1"/>
    <col min="12531" max="12531" width="13.140625" style="2" bestFit="1" customWidth="1"/>
    <col min="12532" max="12532" width="17.5703125" style="2" bestFit="1" customWidth="1"/>
    <col min="12533" max="12533" width="23.28515625" style="2" bestFit="1" customWidth="1"/>
    <col min="12534" max="12534" width="15.28515625" style="2" bestFit="1" customWidth="1"/>
    <col min="12535" max="12535" width="20.85546875" style="2" bestFit="1" customWidth="1"/>
    <col min="12536" max="12536" width="18.140625" style="2" bestFit="1" customWidth="1"/>
    <col min="12537" max="12537" width="20.5703125" style="2" bestFit="1" customWidth="1"/>
    <col min="12538" max="12538" width="18.7109375" style="2" bestFit="1" customWidth="1"/>
    <col min="12539" max="12539" width="11.85546875" style="2" bestFit="1" customWidth="1"/>
    <col min="12540" max="12540" width="13.140625" style="2" bestFit="1" customWidth="1"/>
    <col min="12541" max="12541" width="11.28515625" style="2" bestFit="1" customWidth="1"/>
    <col min="12542" max="12780" width="8.7109375" style="2"/>
    <col min="12781" max="12782" width="17.28515625" style="2" bestFit="1" customWidth="1"/>
    <col min="12783" max="12783" width="16.7109375" style="2" customWidth="1"/>
    <col min="12784" max="12784" width="15.5703125" style="2" customWidth="1"/>
    <col min="12785" max="12785" width="12.28515625" style="2" bestFit="1" customWidth="1"/>
    <col min="12786" max="12786" width="13.7109375" style="2" bestFit="1" customWidth="1"/>
    <col min="12787" max="12787" width="13.140625" style="2" bestFit="1" customWidth="1"/>
    <col min="12788" max="12788" width="17.5703125" style="2" bestFit="1" customWidth="1"/>
    <col min="12789" max="12789" width="23.28515625" style="2" bestFit="1" customWidth="1"/>
    <col min="12790" max="12790" width="15.28515625" style="2" bestFit="1" customWidth="1"/>
    <col min="12791" max="12791" width="20.85546875" style="2" bestFit="1" customWidth="1"/>
    <col min="12792" max="12792" width="18.140625" style="2" bestFit="1" customWidth="1"/>
    <col min="12793" max="12793" width="20.5703125" style="2" bestFit="1" customWidth="1"/>
    <col min="12794" max="12794" width="18.7109375" style="2" bestFit="1" customWidth="1"/>
    <col min="12795" max="12795" width="11.85546875" style="2" bestFit="1" customWidth="1"/>
    <col min="12796" max="12796" width="13.140625" style="2" bestFit="1" customWidth="1"/>
    <col min="12797" max="12797" width="11.28515625" style="2" bestFit="1" customWidth="1"/>
    <col min="12798" max="13036" width="8.7109375" style="2"/>
    <col min="13037" max="13038" width="17.28515625" style="2" bestFit="1" customWidth="1"/>
    <col min="13039" max="13039" width="16.7109375" style="2" customWidth="1"/>
    <col min="13040" max="13040" width="15.5703125" style="2" customWidth="1"/>
    <col min="13041" max="13041" width="12.28515625" style="2" bestFit="1" customWidth="1"/>
    <col min="13042" max="13042" width="13.7109375" style="2" bestFit="1" customWidth="1"/>
    <col min="13043" max="13043" width="13.140625" style="2" bestFit="1" customWidth="1"/>
    <col min="13044" max="13044" width="17.5703125" style="2" bestFit="1" customWidth="1"/>
    <col min="13045" max="13045" width="23.28515625" style="2" bestFit="1" customWidth="1"/>
    <col min="13046" max="13046" width="15.28515625" style="2" bestFit="1" customWidth="1"/>
    <col min="13047" max="13047" width="20.85546875" style="2" bestFit="1" customWidth="1"/>
    <col min="13048" max="13048" width="18.140625" style="2" bestFit="1" customWidth="1"/>
    <col min="13049" max="13049" width="20.5703125" style="2" bestFit="1" customWidth="1"/>
    <col min="13050" max="13050" width="18.7109375" style="2" bestFit="1" customWidth="1"/>
    <col min="13051" max="13051" width="11.85546875" style="2" bestFit="1" customWidth="1"/>
    <col min="13052" max="13052" width="13.140625" style="2" bestFit="1" customWidth="1"/>
    <col min="13053" max="13053" width="11.28515625" style="2" bestFit="1" customWidth="1"/>
    <col min="13054" max="13292" width="8.7109375" style="2"/>
    <col min="13293" max="13294" width="17.28515625" style="2" bestFit="1" customWidth="1"/>
    <col min="13295" max="13295" width="16.7109375" style="2" customWidth="1"/>
    <col min="13296" max="13296" width="15.5703125" style="2" customWidth="1"/>
    <col min="13297" max="13297" width="12.28515625" style="2" bestFit="1" customWidth="1"/>
    <col min="13298" max="13298" width="13.7109375" style="2" bestFit="1" customWidth="1"/>
    <col min="13299" max="13299" width="13.140625" style="2" bestFit="1" customWidth="1"/>
    <col min="13300" max="13300" width="17.5703125" style="2" bestFit="1" customWidth="1"/>
    <col min="13301" max="13301" width="23.28515625" style="2" bestFit="1" customWidth="1"/>
    <col min="13302" max="13302" width="15.28515625" style="2" bestFit="1" customWidth="1"/>
    <col min="13303" max="13303" width="20.85546875" style="2" bestFit="1" customWidth="1"/>
    <col min="13304" max="13304" width="18.140625" style="2" bestFit="1" customWidth="1"/>
    <col min="13305" max="13305" width="20.5703125" style="2" bestFit="1" customWidth="1"/>
    <col min="13306" max="13306" width="18.7109375" style="2" bestFit="1" customWidth="1"/>
    <col min="13307" max="13307" width="11.85546875" style="2" bestFit="1" customWidth="1"/>
    <col min="13308" max="13308" width="13.140625" style="2" bestFit="1" customWidth="1"/>
    <col min="13309" max="13309" width="11.28515625" style="2" bestFit="1" customWidth="1"/>
    <col min="13310" max="13548" width="8.7109375" style="2"/>
    <col min="13549" max="13550" width="17.28515625" style="2" bestFit="1" customWidth="1"/>
    <col min="13551" max="13551" width="16.7109375" style="2" customWidth="1"/>
    <col min="13552" max="13552" width="15.5703125" style="2" customWidth="1"/>
    <col min="13553" max="13553" width="12.28515625" style="2" bestFit="1" customWidth="1"/>
    <col min="13554" max="13554" width="13.7109375" style="2" bestFit="1" customWidth="1"/>
    <col min="13555" max="13555" width="13.140625" style="2" bestFit="1" customWidth="1"/>
    <col min="13556" max="13556" width="17.5703125" style="2" bestFit="1" customWidth="1"/>
    <col min="13557" max="13557" width="23.28515625" style="2" bestFit="1" customWidth="1"/>
    <col min="13558" max="13558" width="15.28515625" style="2" bestFit="1" customWidth="1"/>
    <col min="13559" max="13559" width="20.85546875" style="2" bestFit="1" customWidth="1"/>
    <col min="13560" max="13560" width="18.140625" style="2" bestFit="1" customWidth="1"/>
    <col min="13561" max="13561" width="20.5703125" style="2" bestFit="1" customWidth="1"/>
    <col min="13562" max="13562" width="18.7109375" style="2" bestFit="1" customWidth="1"/>
    <col min="13563" max="13563" width="11.85546875" style="2" bestFit="1" customWidth="1"/>
    <col min="13564" max="13564" width="13.140625" style="2" bestFit="1" customWidth="1"/>
    <col min="13565" max="13565" width="11.28515625" style="2" bestFit="1" customWidth="1"/>
    <col min="13566" max="13804" width="8.7109375" style="2"/>
    <col min="13805" max="13806" width="17.28515625" style="2" bestFit="1" customWidth="1"/>
    <col min="13807" max="13807" width="16.7109375" style="2" customWidth="1"/>
    <col min="13808" max="13808" width="15.5703125" style="2" customWidth="1"/>
    <col min="13809" max="13809" width="12.28515625" style="2" bestFit="1" customWidth="1"/>
    <col min="13810" max="13810" width="13.7109375" style="2" bestFit="1" customWidth="1"/>
    <col min="13811" max="13811" width="13.140625" style="2" bestFit="1" customWidth="1"/>
    <col min="13812" max="13812" width="17.5703125" style="2" bestFit="1" customWidth="1"/>
    <col min="13813" max="13813" width="23.28515625" style="2" bestFit="1" customWidth="1"/>
    <col min="13814" max="13814" width="15.28515625" style="2" bestFit="1" customWidth="1"/>
    <col min="13815" max="13815" width="20.85546875" style="2" bestFit="1" customWidth="1"/>
    <col min="13816" max="13816" width="18.140625" style="2" bestFit="1" customWidth="1"/>
    <col min="13817" max="13817" width="20.5703125" style="2" bestFit="1" customWidth="1"/>
    <col min="13818" max="13818" width="18.7109375" style="2" bestFit="1" customWidth="1"/>
    <col min="13819" max="13819" width="11.85546875" style="2" bestFit="1" customWidth="1"/>
    <col min="13820" max="13820" width="13.140625" style="2" bestFit="1" customWidth="1"/>
    <col min="13821" max="13821" width="11.28515625" style="2" bestFit="1" customWidth="1"/>
    <col min="13822" max="14060" width="8.7109375" style="2"/>
    <col min="14061" max="14062" width="17.28515625" style="2" bestFit="1" customWidth="1"/>
    <col min="14063" max="14063" width="16.7109375" style="2" customWidth="1"/>
    <col min="14064" max="14064" width="15.5703125" style="2" customWidth="1"/>
    <col min="14065" max="14065" width="12.28515625" style="2" bestFit="1" customWidth="1"/>
    <col min="14066" max="14066" width="13.7109375" style="2" bestFit="1" customWidth="1"/>
    <col min="14067" max="14067" width="13.140625" style="2" bestFit="1" customWidth="1"/>
    <col min="14068" max="14068" width="17.5703125" style="2" bestFit="1" customWidth="1"/>
    <col min="14069" max="14069" width="23.28515625" style="2" bestFit="1" customWidth="1"/>
    <col min="14070" max="14070" width="15.28515625" style="2" bestFit="1" customWidth="1"/>
    <col min="14071" max="14071" width="20.85546875" style="2" bestFit="1" customWidth="1"/>
    <col min="14072" max="14072" width="18.140625" style="2" bestFit="1" customWidth="1"/>
    <col min="14073" max="14073" width="20.5703125" style="2" bestFit="1" customWidth="1"/>
    <col min="14074" max="14074" width="18.7109375" style="2" bestFit="1" customWidth="1"/>
    <col min="14075" max="14075" width="11.85546875" style="2" bestFit="1" customWidth="1"/>
    <col min="14076" max="14076" width="13.140625" style="2" bestFit="1" customWidth="1"/>
    <col min="14077" max="14077" width="11.28515625" style="2" bestFit="1" customWidth="1"/>
    <col min="14078" max="14316" width="8.7109375" style="2"/>
    <col min="14317" max="14318" width="17.28515625" style="2" bestFit="1" customWidth="1"/>
    <col min="14319" max="14319" width="16.7109375" style="2" customWidth="1"/>
    <col min="14320" max="14320" width="15.5703125" style="2" customWidth="1"/>
    <col min="14321" max="14321" width="12.28515625" style="2" bestFit="1" customWidth="1"/>
    <col min="14322" max="14322" width="13.7109375" style="2" bestFit="1" customWidth="1"/>
    <col min="14323" max="14323" width="13.140625" style="2" bestFit="1" customWidth="1"/>
    <col min="14324" max="14324" width="17.5703125" style="2" bestFit="1" customWidth="1"/>
    <col min="14325" max="14325" width="23.28515625" style="2" bestFit="1" customWidth="1"/>
    <col min="14326" max="14326" width="15.28515625" style="2" bestFit="1" customWidth="1"/>
    <col min="14327" max="14327" width="20.85546875" style="2" bestFit="1" customWidth="1"/>
    <col min="14328" max="14328" width="18.140625" style="2" bestFit="1" customWidth="1"/>
    <col min="14329" max="14329" width="20.5703125" style="2" bestFit="1" customWidth="1"/>
    <col min="14330" max="14330" width="18.7109375" style="2" bestFit="1" customWidth="1"/>
    <col min="14331" max="14331" width="11.85546875" style="2" bestFit="1" customWidth="1"/>
    <col min="14332" max="14332" width="13.140625" style="2" bestFit="1" customWidth="1"/>
    <col min="14333" max="14333" width="11.28515625" style="2" bestFit="1" customWidth="1"/>
    <col min="14334" max="14572" width="8.7109375" style="2"/>
    <col min="14573" max="14574" width="17.28515625" style="2" bestFit="1" customWidth="1"/>
    <col min="14575" max="14575" width="16.7109375" style="2" customWidth="1"/>
    <col min="14576" max="14576" width="15.5703125" style="2" customWidth="1"/>
    <col min="14577" max="14577" width="12.28515625" style="2" bestFit="1" customWidth="1"/>
    <col min="14578" max="14578" width="13.7109375" style="2" bestFit="1" customWidth="1"/>
    <col min="14579" max="14579" width="13.140625" style="2" bestFit="1" customWidth="1"/>
    <col min="14580" max="14580" width="17.5703125" style="2" bestFit="1" customWidth="1"/>
    <col min="14581" max="14581" width="23.28515625" style="2" bestFit="1" customWidth="1"/>
    <col min="14582" max="14582" width="15.28515625" style="2" bestFit="1" customWidth="1"/>
    <col min="14583" max="14583" width="20.85546875" style="2" bestFit="1" customWidth="1"/>
    <col min="14584" max="14584" width="18.140625" style="2" bestFit="1" customWidth="1"/>
    <col min="14585" max="14585" width="20.5703125" style="2" bestFit="1" customWidth="1"/>
    <col min="14586" max="14586" width="18.7109375" style="2" bestFit="1" customWidth="1"/>
    <col min="14587" max="14587" width="11.85546875" style="2" bestFit="1" customWidth="1"/>
    <col min="14588" max="14588" width="13.140625" style="2" bestFit="1" customWidth="1"/>
    <col min="14589" max="14589" width="11.28515625" style="2" bestFit="1" customWidth="1"/>
    <col min="14590" max="14828" width="8.7109375" style="2"/>
    <col min="14829" max="14830" width="17.28515625" style="2" bestFit="1" customWidth="1"/>
    <col min="14831" max="14831" width="16.7109375" style="2" customWidth="1"/>
    <col min="14832" max="14832" width="15.5703125" style="2" customWidth="1"/>
    <col min="14833" max="14833" width="12.28515625" style="2" bestFit="1" customWidth="1"/>
    <col min="14834" max="14834" width="13.7109375" style="2" bestFit="1" customWidth="1"/>
    <col min="14835" max="14835" width="13.140625" style="2" bestFit="1" customWidth="1"/>
    <col min="14836" max="14836" width="17.5703125" style="2" bestFit="1" customWidth="1"/>
    <col min="14837" max="14837" width="23.28515625" style="2" bestFit="1" customWidth="1"/>
    <col min="14838" max="14838" width="15.28515625" style="2" bestFit="1" customWidth="1"/>
    <col min="14839" max="14839" width="20.85546875" style="2" bestFit="1" customWidth="1"/>
    <col min="14840" max="14840" width="18.140625" style="2" bestFit="1" customWidth="1"/>
    <col min="14841" max="14841" width="20.5703125" style="2" bestFit="1" customWidth="1"/>
    <col min="14842" max="14842" width="18.7109375" style="2" bestFit="1" customWidth="1"/>
    <col min="14843" max="14843" width="11.85546875" style="2" bestFit="1" customWidth="1"/>
    <col min="14844" max="14844" width="13.140625" style="2" bestFit="1" customWidth="1"/>
    <col min="14845" max="14845" width="11.28515625" style="2" bestFit="1" customWidth="1"/>
    <col min="14846" max="15084" width="8.7109375" style="2"/>
    <col min="15085" max="15086" width="17.28515625" style="2" bestFit="1" customWidth="1"/>
    <col min="15087" max="15087" width="16.7109375" style="2" customWidth="1"/>
    <col min="15088" max="15088" width="15.5703125" style="2" customWidth="1"/>
    <col min="15089" max="15089" width="12.28515625" style="2" bestFit="1" customWidth="1"/>
    <col min="15090" max="15090" width="13.7109375" style="2" bestFit="1" customWidth="1"/>
    <col min="15091" max="15091" width="13.140625" style="2" bestFit="1" customWidth="1"/>
    <col min="15092" max="15092" width="17.5703125" style="2" bestFit="1" customWidth="1"/>
    <col min="15093" max="15093" width="23.28515625" style="2" bestFit="1" customWidth="1"/>
    <col min="15094" max="15094" width="15.28515625" style="2" bestFit="1" customWidth="1"/>
    <col min="15095" max="15095" width="20.85546875" style="2" bestFit="1" customWidth="1"/>
    <col min="15096" max="15096" width="18.140625" style="2" bestFit="1" customWidth="1"/>
    <col min="15097" max="15097" width="20.5703125" style="2" bestFit="1" customWidth="1"/>
    <col min="15098" max="15098" width="18.7109375" style="2" bestFit="1" customWidth="1"/>
    <col min="15099" max="15099" width="11.85546875" style="2" bestFit="1" customWidth="1"/>
    <col min="15100" max="15100" width="13.140625" style="2" bestFit="1" customWidth="1"/>
    <col min="15101" max="15101" width="11.28515625" style="2" bestFit="1" customWidth="1"/>
    <col min="15102" max="15340" width="8.7109375" style="2"/>
    <col min="15341" max="15342" width="17.28515625" style="2" bestFit="1" customWidth="1"/>
    <col min="15343" max="15343" width="16.7109375" style="2" customWidth="1"/>
    <col min="15344" max="15344" width="15.5703125" style="2" customWidth="1"/>
    <col min="15345" max="15345" width="12.28515625" style="2" bestFit="1" customWidth="1"/>
    <col min="15346" max="15346" width="13.7109375" style="2" bestFit="1" customWidth="1"/>
    <col min="15347" max="15347" width="13.140625" style="2" bestFit="1" customWidth="1"/>
    <col min="15348" max="15348" width="17.5703125" style="2" bestFit="1" customWidth="1"/>
    <col min="15349" max="15349" width="23.28515625" style="2" bestFit="1" customWidth="1"/>
    <col min="15350" max="15350" width="15.28515625" style="2" bestFit="1" customWidth="1"/>
    <col min="15351" max="15351" width="20.85546875" style="2" bestFit="1" customWidth="1"/>
    <col min="15352" max="15352" width="18.140625" style="2" bestFit="1" customWidth="1"/>
    <col min="15353" max="15353" width="20.5703125" style="2" bestFit="1" customWidth="1"/>
    <col min="15354" max="15354" width="18.7109375" style="2" bestFit="1" customWidth="1"/>
    <col min="15355" max="15355" width="11.85546875" style="2" bestFit="1" customWidth="1"/>
    <col min="15356" max="15356" width="13.140625" style="2" bestFit="1" customWidth="1"/>
    <col min="15357" max="15357" width="11.28515625" style="2" bestFit="1" customWidth="1"/>
    <col min="15358" max="15596" width="8.7109375" style="2"/>
    <col min="15597" max="15598" width="17.28515625" style="2" bestFit="1" customWidth="1"/>
    <col min="15599" max="15599" width="16.7109375" style="2" customWidth="1"/>
    <col min="15600" max="15600" width="15.5703125" style="2" customWidth="1"/>
    <col min="15601" max="15601" width="12.28515625" style="2" bestFit="1" customWidth="1"/>
    <col min="15602" max="15602" width="13.7109375" style="2" bestFit="1" customWidth="1"/>
    <col min="15603" max="15603" width="13.140625" style="2" bestFit="1" customWidth="1"/>
    <col min="15604" max="15604" width="17.5703125" style="2" bestFit="1" customWidth="1"/>
    <col min="15605" max="15605" width="23.28515625" style="2" bestFit="1" customWidth="1"/>
    <col min="15606" max="15606" width="15.28515625" style="2" bestFit="1" customWidth="1"/>
    <col min="15607" max="15607" width="20.85546875" style="2" bestFit="1" customWidth="1"/>
    <col min="15608" max="15608" width="18.140625" style="2" bestFit="1" customWidth="1"/>
    <col min="15609" max="15609" width="20.5703125" style="2" bestFit="1" customWidth="1"/>
    <col min="15610" max="15610" width="18.7109375" style="2" bestFit="1" customWidth="1"/>
    <col min="15611" max="15611" width="11.85546875" style="2" bestFit="1" customWidth="1"/>
    <col min="15612" max="15612" width="13.140625" style="2" bestFit="1" customWidth="1"/>
    <col min="15613" max="15613" width="11.28515625" style="2" bestFit="1" customWidth="1"/>
    <col min="15614" max="15852" width="8.7109375" style="2"/>
    <col min="15853" max="15854" width="17.28515625" style="2" bestFit="1" customWidth="1"/>
    <col min="15855" max="15855" width="16.7109375" style="2" customWidth="1"/>
    <col min="15856" max="15856" width="15.5703125" style="2" customWidth="1"/>
    <col min="15857" max="15857" width="12.28515625" style="2" bestFit="1" customWidth="1"/>
    <col min="15858" max="15858" width="13.7109375" style="2" bestFit="1" customWidth="1"/>
    <col min="15859" max="15859" width="13.140625" style="2" bestFit="1" customWidth="1"/>
    <col min="15860" max="15860" width="17.5703125" style="2" bestFit="1" customWidth="1"/>
    <col min="15861" max="15861" width="23.28515625" style="2" bestFit="1" customWidth="1"/>
    <col min="15862" max="15862" width="15.28515625" style="2" bestFit="1" customWidth="1"/>
    <col min="15863" max="15863" width="20.85546875" style="2" bestFit="1" customWidth="1"/>
    <col min="15864" max="15864" width="18.140625" style="2" bestFit="1" customWidth="1"/>
    <col min="15865" max="15865" width="20.5703125" style="2" bestFit="1" customWidth="1"/>
    <col min="15866" max="15866" width="18.7109375" style="2" bestFit="1" customWidth="1"/>
    <col min="15867" max="15867" width="11.85546875" style="2" bestFit="1" customWidth="1"/>
    <col min="15868" max="15868" width="13.140625" style="2" bestFit="1" customWidth="1"/>
    <col min="15869" max="15869" width="11.28515625" style="2" bestFit="1" customWidth="1"/>
    <col min="15870" max="16108" width="8.7109375" style="2"/>
    <col min="16109" max="16110" width="17.28515625" style="2" bestFit="1" customWidth="1"/>
    <col min="16111" max="16111" width="16.7109375" style="2" customWidth="1"/>
    <col min="16112" max="16112" width="15.5703125" style="2" customWidth="1"/>
    <col min="16113" max="16113" width="12.28515625" style="2" bestFit="1" customWidth="1"/>
    <col min="16114" max="16114" width="13.7109375" style="2" bestFit="1" customWidth="1"/>
    <col min="16115" max="16115" width="13.140625" style="2" bestFit="1" customWidth="1"/>
    <col min="16116" max="16116" width="17.5703125" style="2" bestFit="1" customWidth="1"/>
    <col min="16117" max="16117" width="23.28515625" style="2" bestFit="1" customWidth="1"/>
    <col min="16118" max="16118" width="15.28515625" style="2" bestFit="1" customWidth="1"/>
    <col min="16119" max="16119" width="20.85546875" style="2" bestFit="1" customWidth="1"/>
    <col min="16120" max="16120" width="18.140625" style="2" bestFit="1" customWidth="1"/>
    <col min="16121" max="16121" width="20.5703125" style="2" bestFit="1" customWidth="1"/>
    <col min="16122" max="16122" width="18.7109375" style="2" bestFit="1" customWidth="1"/>
    <col min="16123" max="16123" width="11.85546875" style="2" bestFit="1" customWidth="1"/>
    <col min="16124" max="16124" width="13.140625" style="2" bestFit="1" customWidth="1"/>
    <col min="16125" max="16125" width="11.28515625" style="2" bestFit="1" customWidth="1"/>
    <col min="16126" max="16384" width="8.7109375" style="2"/>
  </cols>
  <sheetData>
    <row r="1" spans="1:14">
      <c r="A1" s="1" t="s">
        <v>224</v>
      </c>
    </row>
    <row r="2" spans="1:14" ht="15" customHeight="1">
      <c r="A2" s="3" t="s">
        <v>183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15.75" customHeight="1">
      <c r="A3" s="6" t="s">
        <v>184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4" ht="15.75" customHeight="1" thickBot="1">
      <c r="A4" s="6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4">
      <c r="B5" s="225" t="s">
        <v>185</v>
      </c>
      <c r="C5" s="226"/>
      <c r="D5" s="225" t="s">
        <v>186</v>
      </c>
      <c r="E5" s="226"/>
      <c r="F5" s="225" t="s">
        <v>187</v>
      </c>
      <c r="G5" s="226"/>
      <c r="H5" s="225" t="s">
        <v>188</v>
      </c>
      <c r="I5" s="226"/>
      <c r="J5" s="225" t="s">
        <v>189</v>
      </c>
      <c r="K5" s="226"/>
      <c r="L5" s="225" t="s">
        <v>225</v>
      </c>
      <c r="M5" s="226"/>
    </row>
    <row r="6" spans="1:14" ht="15" thickBot="1">
      <c r="B6" s="145" t="s">
        <v>190</v>
      </c>
      <c r="C6" s="146" t="s">
        <v>191</v>
      </c>
      <c r="D6" s="145" t="s">
        <v>112</v>
      </c>
      <c r="E6" s="147" t="s">
        <v>191</v>
      </c>
      <c r="F6" s="145" t="s">
        <v>112</v>
      </c>
      <c r="G6" s="147" t="s">
        <v>191</v>
      </c>
      <c r="H6" s="145" t="s">
        <v>112</v>
      </c>
      <c r="I6" s="147" t="s">
        <v>191</v>
      </c>
      <c r="J6" s="145" t="s">
        <v>190</v>
      </c>
      <c r="K6" s="146" t="s">
        <v>191</v>
      </c>
      <c r="L6" s="145" t="s">
        <v>112</v>
      </c>
      <c r="M6" s="9" t="s">
        <v>191</v>
      </c>
    </row>
    <row r="7" spans="1:14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4">
      <c r="A8" s="6" t="s">
        <v>47</v>
      </c>
      <c r="B8" s="11">
        <v>224.85645933014354</v>
      </c>
      <c r="C8" s="149">
        <f>B8/B10</f>
        <v>8.4819486733362329E-2</v>
      </c>
      <c r="D8" s="13">
        <v>74981</v>
      </c>
      <c r="E8" s="150">
        <f>D8/D10</f>
        <v>0.15198488846853855</v>
      </c>
      <c r="F8" s="13">
        <v>253753</v>
      </c>
      <c r="G8" s="150">
        <f>F8/F10</f>
        <v>0.20572846676744203</v>
      </c>
      <c r="H8" s="13">
        <v>2451706</v>
      </c>
      <c r="I8" s="150">
        <f>H8/H10</f>
        <v>0.32612840991712072</v>
      </c>
      <c r="J8" s="11">
        <v>128.54414963027403</v>
      </c>
      <c r="K8" s="150">
        <f>J8/J10</f>
        <v>0.33301593168464777</v>
      </c>
      <c r="L8" s="18">
        <v>80746</v>
      </c>
      <c r="M8" s="150">
        <f>L8/L10</f>
        <v>0.10617780445643933</v>
      </c>
    </row>
    <row r="9" spans="1:14">
      <c r="A9" s="6" t="s">
        <v>48</v>
      </c>
      <c r="B9" s="11">
        <v>2426.1435406698565</v>
      </c>
      <c r="C9" s="149">
        <f>+B9/B10</f>
        <v>0.91518051326663774</v>
      </c>
      <c r="D9" s="13">
        <v>418364.1</v>
      </c>
      <c r="E9" s="150">
        <f>+D9/D10</f>
        <v>0.84801511153146147</v>
      </c>
      <c r="F9" s="13">
        <v>979683.5</v>
      </c>
      <c r="G9" s="150">
        <f>+F9/F10</f>
        <v>0.79427153323255795</v>
      </c>
      <c r="H9" s="13">
        <v>5065903.4000000004</v>
      </c>
      <c r="I9" s="150">
        <f>+H9/H10</f>
        <v>0.67387159008287933</v>
      </c>
      <c r="J9" s="11">
        <v>257.45585036972597</v>
      </c>
      <c r="K9" s="150">
        <f>+J9/J10</f>
        <v>0.66698406831535229</v>
      </c>
      <c r="L9" s="18">
        <v>679733.08895240887</v>
      </c>
      <c r="M9" s="150">
        <f>+L9/L10</f>
        <v>0.89382219554356068</v>
      </c>
    </row>
    <row r="10" spans="1:14">
      <c r="A10" s="3" t="s">
        <v>4</v>
      </c>
      <c r="B10" s="68">
        <f t="shared" ref="B10:M10" si="0">+B9+B8</f>
        <v>2651</v>
      </c>
      <c r="C10" s="151">
        <f t="shared" si="0"/>
        <v>1</v>
      </c>
      <c r="D10" s="15">
        <f t="shared" si="0"/>
        <v>493345.1</v>
      </c>
      <c r="E10" s="151">
        <f t="shared" si="0"/>
        <v>1</v>
      </c>
      <c r="F10" s="15">
        <f t="shared" si="0"/>
        <v>1233436.5</v>
      </c>
      <c r="G10" s="151">
        <f t="shared" si="0"/>
        <v>1</v>
      </c>
      <c r="H10" s="15">
        <f t="shared" si="0"/>
        <v>7517609.4000000004</v>
      </c>
      <c r="I10" s="151">
        <f t="shared" si="0"/>
        <v>1</v>
      </c>
      <c r="J10" s="15">
        <f t="shared" si="0"/>
        <v>386</v>
      </c>
      <c r="K10" s="151">
        <f t="shared" si="0"/>
        <v>1</v>
      </c>
      <c r="L10" s="15">
        <f t="shared" si="0"/>
        <v>760479.08895240887</v>
      </c>
      <c r="M10" s="151">
        <f t="shared" si="0"/>
        <v>1</v>
      </c>
    </row>
    <row r="11" spans="1:14">
      <c r="A11" s="3"/>
      <c r="B11" s="152"/>
      <c r="C11" s="153"/>
      <c r="D11" s="70"/>
      <c r="E11" s="153"/>
      <c r="F11" s="70"/>
      <c r="G11" s="153"/>
      <c r="H11" s="70"/>
      <c r="I11" s="153"/>
      <c r="J11" s="70"/>
      <c r="K11" s="153"/>
      <c r="L11" s="70"/>
      <c r="M11" s="153"/>
    </row>
    <row r="12" spans="1:14">
      <c r="A12" s="3"/>
      <c r="B12" s="152"/>
      <c r="C12" s="153"/>
      <c r="D12" s="70"/>
      <c r="E12" s="153"/>
      <c r="F12" s="70"/>
      <c r="G12" s="153"/>
      <c r="H12" s="70"/>
      <c r="I12" s="153"/>
      <c r="J12" s="70"/>
      <c r="K12" s="153"/>
      <c r="L12" s="70"/>
      <c r="M12" s="153"/>
    </row>
    <row r="13" spans="1:14">
      <c r="A13" s="154" t="s">
        <v>226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14">
      <c r="A14" s="79" t="s">
        <v>227</v>
      </c>
      <c r="B14" s="156"/>
      <c r="C14" s="157">
        <v>0.9</v>
      </c>
      <c r="D14" s="156"/>
      <c r="E14" s="157">
        <v>0.1</v>
      </c>
      <c r="F14" s="156"/>
      <c r="G14" s="156"/>
      <c r="H14" s="156"/>
      <c r="I14" s="157"/>
      <c r="J14" s="156"/>
      <c r="K14" s="156"/>
      <c r="L14" s="156"/>
      <c r="M14" s="156"/>
      <c r="N14" s="77"/>
    </row>
    <row r="15" spans="1:14">
      <c r="A15" s="79" t="s">
        <v>228</v>
      </c>
      <c r="B15" s="156"/>
      <c r="C15" s="157">
        <v>1</v>
      </c>
      <c r="D15" s="156"/>
      <c r="E15" s="157"/>
      <c r="F15" s="156"/>
      <c r="G15" s="157"/>
      <c r="H15" s="156"/>
      <c r="I15" s="157"/>
      <c r="J15" s="156"/>
      <c r="K15" s="156"/>
      <c r="L15" s="156"/>
      <c r="M15" s="156"/>
      <c r="N15" s="77"/>
    </row>
    <row r="16" spans="1:14">
      <c r="A16" s="79" t="s">
        <v>229</v>
      </c>
      <c r="B16" s="156"/>
      <c r="C16" s="157">
        <v>1</v>
      </c>
      <c r="D16" s="156"/>
      <c r="E16" s="157"/>
      <c r="F16" s="156"/>
      <c r="G16" s="157"/>
      <c r="H16" s="156"/>
      <c r="I16" s="157"/>
      <c r="J16" s="156"/>
      <c r="K16" s="156"/>
      <c r="L16" s="156"/>
      <c r="M16" s="156"/>
      <c r="N16" s="77"/>
    </row>
    <row r="17" spans="1:14">
      <c r="A17" s="79" t="s">
        <v>230</v>
      </c>
      <c r="B17" s="156"/>
      <c r="C17" s="157">
        <v>1</v>
      </c>
      <c r="D17" s="156"/>
      <c r="E17" s="157"/>
      <c r="F17" s="156"/>
      <c r="G17" s="157"/>
      <c r="H17" s="156"/>
      <c r="I17" s="157"/>
      <c r="J17" s="156"/>
      <c r="K17" s="156"/>
      <c r="L17" s="156"/>
      <c r="M17" s="156"/>
      <c r="N17" s="77"/>
    </row>
    <row r="18" spans="1:14">
      <c r="A18" s="79" t="s">
        <v>231</v>
      </c>
      <c r="B18" s="156"/>
      <c r="C18" s="157">
        <v>1</v>
      </c>
      <c r="D18" s="156"/>
      <c r="E18" s="157"/>
      <c r="F18" s="156"/>
      <c r="G18" s="157"/>
      <c r="H18" s="156"/>
      <c r="I18" s="157"/>
      <c r="J18" s="156"/>
      <c r="K18" s="156"/>
      <c r="L18" s="156"/>
      <c r="M18" s="156"/>
      <c r="N18" s="77"/>
    </row>
    <row r="19" spans="1:14">
      <c r="A19" s="158" t="s">
        <v>232</v>
      </c>
      <c r="B19" s="156"/>
      <c r="C19" s="156"/>
      <c r="D19" s="156"/>
      <c r="E19" s="156">
        <v>0.33333333333333298</v>
      </c>
      <c r="F19" s="156"/>
      <c r="G19" s="156">
        <v>0.33333333333333298</v>
      </c>
      <c r="H19" s="156"/>
      <c r="I19" s="156">
        <v>0.33333333333333298</v>
      </c>
      <c r="J19" s="156"/>
      <c r="K19" s="156"/>
      <c r="L19" s="156"/>
      <c r="M19" s="156"/>
      <c r="N19" s="77"/>
    </row>
    <row r="20" spans="1:14">
      <c r="A20" s="158" t="s">
        <v>233</v>
      </c>
      <c r="B20" s="156"/>
      <c r="C20" s="156">
        <v>0.33333333333333298</v>
      </c>
      <c r="D20" s="156"/>
      <c r="E20" s="156">
        <v>0.33333333333333298</v>
      </c>
      <c r="F20" s="156"/>
      <c r="G20" s="156"/>
      <c r="H20" s="156"/>
      <c r="I20" s="156">
        <v>0.33333333333333298</v>
      </c>
      <c r="J20" s="156"/>
      <c r="K20" s="156"/>
      <c r="L20" s="156"/>
      <c r="M20" s="156"/>
      <c r="N20" s="77"/>
    </row>
    <row r="21" spans="1:14">
      <c r="A21" s="79" t="s">
        <v>234</v>
      </c>
      <c r="B21" s="156"/>
      <c r="C21" s="156"/>
      <c r="D21" s="156"/>
      <c r="E21" s="157">
        <v>0.5</v>
      </c>
      <c r="F21" s="156"/>
      <c r="G21" s="157"/>
      <c r="H21" s="156"/>
      <c r="I21" s="157"/>
      <c r="J21" s="156"/>
      <c r="K21" s="156"/>
      <c r="L21" s="156"/>
      <c r="M21" s="157">
        <v>0.5</v>
      </c>
      <c r="N21" s="77"/>
    </row>
    <row r="22" spans="1:14">
      <c r="A22" s="79" t="s">
        <v>235</v>
      </c>
      <c r="B22" s="156"/>
      <c r="C22" s="156"/>
      <c r="D22" s="156"/>
      <c r="E22" s="157"/>
      <c r="F22" s="156"/>
      <c r="G22" s="157"/>
      <c r="H22" s="156"/>
      <c r="I22" s="157"/>
      <c r="J22" s="156"/>
      <c r="K22" s="156">
        <v>1</v>
      </c>
      <c r="L22" s="156"/>
      <c r="M22" s="156"/>
      <c r="N22" s="77"/>
    </row>
    <row r="23" spans="1:14">
      <c r="A23" s="79" t="s">
        <v>236</v>
      </c>
      <c r="B23" s="156"/>
      <c r="C23" s="156"/>
      <c r="D23" s="156"/>
      <c r="E23" s="156">
        <v>0.33333333333333298</v>
      </c>
      <c r="F23" s="156"/>
      <c r="G23" s="156">
        <v>0.33333333333333298</v>
      </c>
      <c r="H23" s="156"/>
      <c r="I23" s="156">
        <v>0.33333333333333298</v>
      </c>
      <c r="J23" s="156"/>
      <c r="K23" s="156"/>
      <c r="L23" s="156"/>
      <c r="M23" s="156"/>
      <c r="N23" s="77"/>
    </row>
    <row r="24" spans="1:14">
      <c r="A24" s="79" t="s">
        <v>237</v>
      </c>
      <c r="B24" s="156"/>
      <c r="C24" s="156"/>
      <c r="D24" s="156"/>
      <c r="E24" s="157">
        <v>0.33333333333333298</v>
      </c>
      <c r="F24" s="156"/>
      <c r="G24" s="157">
        <v>0.33333333333333298</v>
      </c>
      <c r="H24" s="156"/>
      <c r="I24" s="157">
        <v>0.33333333333333298</v>
      </c>
      <c r="J24" s="156"/>
      <c r="K24" s="156"/>
      <c r="L24" s="156"/>
      <c r="M24" s="156"/>
      <c r="N24" s="77"/>
    </row>
    <row r="25" spans="1:14">
      <c r="A25" s="154" t="s">
        <v>65</v>
      </c>
      <c r="B25" s="155"/>
      <c r="C25" s="159"/>
      <c r="D25" s="155"/>
      <c r="E25" s="160"/>
      <c r="F25" s="155"/>
      <c r="G25" s="160"/>
      <c r="H25" s="155"/>
      <c r="I25" s="160"/>
      <c r="J25" s="155"/>
      <c r="K25" s="155"/>
      <c r="L25" s="155"/>
      <c r="M25" s="155"/>
      <c r="N25" s="77"/>
    </row>
    <row r="26" spans="1:14">
      <c r="A26" s="79" t="s">
        <v>238</v>
      </c>
      <c r="B26" s="156"/>
      <c r="C26" s="157">
        <v>0.9</v>
      </c>
      <c r="D26" s="156"/>
      <c r="E26" s="157">
        <v>0.1</v>
      </c>
      <c r="F26" s="156"/>
      <c r="G26" s="157"/>
      <c r="H26" s="156"/>
      <c r="I26" s="157"/>
      <c r="J26" s="156"/>
      <c r="K26" s="156"/>
      <c r="L26" s="156"/>
      <c r="M26" s="156"/>
      <c r="N26" s="77"/>
    </row>
    <row r="27" spans="1:14">
      <c r="A27" s="158" t="s">
        <v>239</v>
      </c>
      <c r="B27" s="156"/>
      <c r="C27" s="156"/>
      <c r="D27" s="156"/>
      <c r="E27" s="156">
        <v>0.33333333333333298</v>
      </c>
      <c r="F27" s="156"/>
      <c r="G27" s="156">
        <v>0.33333333333333298</v>
      </c>
      <c r="H27" s="156"/>
      <c r="I27" s="156">
        <v>0.33333333333333298</v>
      </c>
      <c r="J27" s="156"/>
      <c r="K27" s="156"/>
      <c r="L27" s="156"/>
      <c r="M27" s="156"/>
      <c r="N27" s="77"/>
    </row>
    <row r="28" spans="1:14">
      <c r="A28" s="158" t="s">
        <v>240</v>
      </c>
      <c r="B28" s="156"/>
      <c r="C28" s="156"/>
      <c r="D28" s="156"/>
      <c r="E28" s="157">
        <v>0.5</v>
      </c>
      <c r="F28" s="156"/>
      <c r="G28" s="156"/>
      <c r="H28" s="156"/>
      <c r="I28" s="156">
        <v>0.25</v>
      </c>
      <c r="J28" s="156"/>
      <c r="K28" s="156"/>
      <c r="L28" s="156"/>
      <c r="M28" s="156">
        <v>0.25</v>
      </c>
      <c r="N28" s="77"/>
    </row>
    <row r="29" spans="1:14">
      <c r="A29" s="158" t="s">
        <v>241</v>
      </c>
      <c r="B29" s="156"/>
      <c r="C29" s="156"/>
      <c r="D29" s="156"/>
      <c r="E29" s="156">
        <v>0.75</v>
      </c>
      <c r="F29" s="156"/>
      <c r="G29" s="156"/>
      <c r="H29" s="156"/>
      <c r="I29" s="156">
        <v>0.25</v>
      </c>
      <c r="J29" s="156"/>
      <c r="K29" s="156"/>
      <c r="L29" s="156"/>
      <c r="M29" s="156"/>
      <c r="N29" s="77"/>
    </row>
    <row r="30" spans="1:14">
      <c r="A30" s="158" t="s">
        <v>242</v>
      </c>
      <c r="B30" s="156"/>
      <c r="C30" s="156"/>
      <c r="D30" s="156"/>
      <c r="E30" s="156">
        <v>0.33333333333333298</v>
      </c>
      <c r="F30" s="156"/>
      <c r="G30" s="156">
        <v>0.33333333333333298</v>
      </c>
      <c r="H30" s="156"/>
      <c r="I30" s="156">
        <v>0.33333333333333298</v>
      </c>
      <c r="J30" s="156"/>
      <c r="K30" s="156"/>
      <c r="L30" s="156"/>
      <c r="M30" s="156"/>
      <c r="N30" s="77"/>
    </row>
    <row r="31" spans="1:14">
      <c r="A31" s="79" t="s">
        <v>243</v>
      </c>
      <c r="B31" s="156"/>
      <c r="C31" s="156">
        <v>1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77"/>
    </row>
    <row r="32" spans="1:14">
      <c r="A32" s="38"/>
      <c r="N32" s="77"/>
    </row>
    <row r="33" spans="1:13" ht="15" customHeight="1" thickBot="1">
      <c r="A33" s="33"/>
      <c r="B33" s="33"/>
      <c r="C33" s="33"/>
      <c r="D33" s="33"/>
      <c r="E33" s="161"/>
      <c r="F33" s="33"/>
      <c r="G33" s="33"/>
      <c r="H33" s="33"/>
      <c r="I33" s="33"/>
      <c r="J33" s="161"/>
      <c r="K33" s="33"/>
      <c r="L33" s="33"/>
      <c r="M33" s="161"/>
    </row>
    <row r="34" spans="1:13" ht="15" thickBot="1">
      <c r="A34" s="84" t="s">
        <v>199</v>
      </c>
      <c r="B34" s="36" t="s">
        <v>47</v>
      </c>
      <c r="C34" s="36" t="s">
        <v>48</v>
      </c>
      <c r="D34" s="37" t="s">
        <v>4</v>
      </c>
      <c r="E34" s="26"/>
      <c r="F34" s="38"/>
      <c r="G34" s="39"/>
      <c r="H34" s="39"/>
      <c r="I34" s="39"/>
      <c r="K34" s="98"/>
      <c r="L34" s="39"/>
    </row>
    <row r="35" spans="1:13">
      <c r="A35" s="162" t="s">
        <v>226</v>
      </c>
      <c r="B35" s="163"/>
      <c r="C35" s="163"/>
      <c r="D35" s="164"/>
      <c r="E35" s="3"/>
      <c r="F35" s="165"/>
      <c r="K35" s="165"/>
    </row>
    <row r="36" spans="1:13">
      <c r="A36" s="93" t="s">
        <v>227</v>
      </c>
      <c r="B36" s="166">
        <f>C14*C8+E14*E8</f>
        <v>9.1536026906879953E-2</v>
      </c>
      <c r="C36" s="166">
        <f>C14*C9+E14*E9</f>
        <v>0.9084639730931201</v>
      </c>
      <c r="D36" s="167">
        <f t="shared" ref="D36:D40" si="1">SUM(B36:C36)</f>
        <v>1</v>
      </c>
      <c r="E36" s="161"/>
      <c r="F36" s="38"/>
      <c r="G36" s="43"/>
      <c r="H36" s="43"/>
      <c r="I36" s="44"/>
      <c r="K36" s="43"/>
      <c r="L36" s="43"/>
    </row>
    <row r="37" spans="1:13">
      <c r="A37" s="93" t="s">
        <v>228</v>
      </c>
      <c r="B37" s="168">
        <f>C8*C15</f>
        <v>8.4819486733362329E-2</v>
      </c>
      <c r="C37" s="168">
        <f>C9*C15</f>
        <v>0.91518051326663774</v>
      </c>
      <c r="D37" s="167">
        <f t="shared" si="1"/>
        <v>1</v>
      </c>
      <c r="E37" s="89"/>
      <c r="F37" s="38"/>
      <c r="G37" s="43"/>
      <c r="H37" s="43"/>
      <c r="I37" s="44"/>
      <c r="K37" s="43"/>
      <c r="L37" s="43"/>
    </row>
    <row r="38" spans="1:13">
      <c r="A38" s="93" t="s">
        <v>229</v>
      </c>
      <c r="B38" s="168">
        <f>C8*C16</f>
        <v>8.4819486733362329E-2</v>
      </c>
      <c r="C38" s="168">
        <f>C16*C9</f>
        <v>0.91518051326663774</v>
      </c>
      <c r="D38" s="167">
        <f t="shared" si="1"/>
        <v>1</v>
      </c>
      <c r="E38" s="49"/>
      <c r="F38" s="38"/>
      <c r="G38" s="43"/>
      <c r="H38" s="43"/>
      <c r="I38" s="44"/>
      <c r="J38" s="6"/>
      <c r="K38" s="43"/>
      <c r="L38" s="43"/>
    </row>
    <row r="39" spans="1:13">
      <c r="A39" s="93" t="s">
        <v>230</v>
      </c>
      <c r="B39" s="168">
        <f>C17*C8</f>
        <v>8.4819486733362329E-2</v>
      </c>
      <c r="C39" s="168">
        <f>C17*C9</f>
        <v>0.91518051326663774</v>
      </c>
      <c r="D39" s="167">
        <f t="shared" si="1"/>
        <v>1</v>
      </c>
      <c r="E39" s="49"/>
      <c r="F39" s="38"/>
      <c r="G39" s="43"/>
      <c r="H39" s="43"/>
      <c r="I39" s="44"/>
      <c r="K39" s="43"/>
      <c r="L39" s="43"/>
    </row>
    <row r="40" spans="1:13">
      <c r="A40" s="93" t="s">
        <v>244</v>
      </c>
      <c r="B40" s="168">
        <f>C18*C8</f>
        <v>8.4819486733362329E-2</v>
      </c>
      <c r="C40" s="168">
        <f>C18*C9</f>
        <v>0.91518051326663774</v>
      </c>
      <c r="D40" s="167">
        <f t="shared" si="1"/>
        <v>1</v>
      </c>
      <c r="E40" s="169"/>
      <c r="F40" s="38"/>
      <c r="G40" s="43"/>
      <c r="H40" s="43"/>
      <c r="I40" s="44"/>
      <c r="K40" s="43"/>
      <c r="L40" s="43"/>
    </row>
    <row r="41" spans="1:13">
      <c r="A41" s="170" t="s">
        <v>232</v>
      </c>
      <c r="B41" s="166">
        <f>E19*E8+G19*G8+I19*I8</f>
        <v>0.22794725505103353</v>
      </c>
      <c r="C41" s="166">
        <f>E19*E9+G19*G9+I19*I9</f>
        <v>0.77205274494896547</v>
      </c>
      <c r="D41" s="167">
        <f>SUM(B41:C41)</f>
        <v>0.999999999999999</v>
      </c>
      <c r="E41" s="169"/>
      <c r="F41" s="171"/>
      <c r="G41" s="43"/>
      <c r="H41" s="43"/>
      <c r="I41" s="44"/>
      <c r="K41" s="43"/>
      <c r="L41" s="43"/>
    </row>
    <row r="42" spans="1:13">
      <c r="A42" s="170" t="s">
        <v>233</v>
      </c>
      <c r="B42" s="168">
        <f>C20*C8+E20*E8+I20*I8</f>
        <v>0.18764426170634035</v>
      </c>
      <c r="C42" s="168">
        <f>C20*C9+E20*E9+I20*I9</f>
        <v>0.8123557382936587</v>
      </c>
      <c r="D42" s="167">
        <f>SUM(B42:C42)</f>
        <v>0.99999999999999911</v>
      </c>
      <c r="E42" s="169"/>
      <c r="F42" s="171"/>
      <c r="G42" s="43"/>
      <c r="H42" s="43"/>
      <c r="I42" s="44"/>
      <c r="K42" s="43"/>
      <c r="L42" s="43"/>
    </row>
    <row r="43" spans="1:13">
      <c r="A43" s="93" t="s">
        <v>234</v>
      </c>
      <c r="B43" s="168">
        <f>E21*E8+M21*M8</f>
        <v>0.12908134646248895</v>
      </c>
      <c r="C43" s="168">
        <f>E21*E9+M21*M9</f>
        <v>0.87091865353751108</v>
      </c>
      <c r="D43" s="167">
        <f t="shared" ref="D43:D46" si="2">SUM(B43:C43)</f>
        <v>1</v>
      </c>
      <c r="E43" s="172"/>
      <c r="F43" s="38"/>
      <c r="G43" s="43"/>
      <c r="H43" s="43"/>
      <c r="I43" s="44"/>
      <c r="K43" s="43"/>
      <c r="L43" s="43"/>
    </row>
    <row r="44" spans="1:13">
      <c r="A44" s="93" t="s">
        <v>235</v>
      </c>
      <c r="B44" s="168">
        <f>K22*K8</f>
        <v>0.33301593168464777</v>
      </c>
      <c r="C44" s="168">
        <f>K22*K9</f>
        <v>0.66698406831535229</v>
      </c>
      <c r="D44" s="167">
        <f t="shared" si="2"/>
        <v>1</v>
      </c>
      <c r="E44" s="172"/>
      <c r="F44" s="38"/>
      <c r="G44" s="43"/>
      <c r="H44" s="43"/>
      <c r="I44" s="44"/>
      <c r="K44" s="43"/>
      <c r="L44" s="43"/>
    </row>
    <row r="45" spans="1:13">
      <c r="A45" s="93" t="s">
        <v>236</v>
      </c>
      <c r="B45" s="168">
        <f>+E23*E8+G8*G23+I8*I23</f>
        <v>0.22794725505103353</v>
      </c>
      <c r="C45" s="168">
        <f>+E23*E9+G9*G23+I9*I23</f>
        <v>0.77205274494896547</v>
      </c>
      <c r="D45" s="167">
        <f t="shared" si="2"/>
        <v>0.999999999999999</v>
      </c>
      <c r="E45" s="172"/>
      <c r="F45" s="38"/>
      <c r="G45" s="43"/>
      <c r="H45" s="43"/>
      <c r="I45" s="44"/>
      <c r="K45" s="43"/>
      <c r="L45" s="43"/>
    </row>
    <row r="46" spans="1:13">
      <c r="A46" s="93" t="s">
        <v>237</v>
      </c>
      <c r="B46" s="168">
        <f>E24*E8+G24*G8+I24*I8</f>
        <v>0.22794725505103353</v>
      </c>
      <c r="C46" s="168">
        <f>E24*E9+G24*G9+I24*I9</f>
        <v>0.77205274494896547</v>
      </c>
      <c r="D46" s="167">
        <f t="shared" si="2"/>
        <v>0.999999999999999</v>
      </c>
      <c r="E46" s="172"/>
      <c r="F46" s="38"/>
      <c r="G46" s="43"/>
      <c r="H46" s="43"/>
      <c r="I46" s="44"/>
      <c r="K46" s="43"/>
      <c r="L46" s="43"/>
    </row>
    <row r="47" spans="1:13">
      <c r="A47" s="173" t="s">
        <v>65</v>
      </c>
      <c r="B47" s="154"/>
      <c r="C47" s="154"/>
      <c r="D47" s="174"/>
      <c r="E47" s="52"/>
      <c r="F47" s="165"/>
      <c r="G47" s="43"/>
      <c r="H47" s="43"/>
      <c r="I47" s="44"/>
      <c r="K47" s="165"/>
      <c r="L47" s="43"/>
    </row>
    <row r="48" spans="1:13">
      <c r="A48" s="93" t="s">
        <v>238</v>
      </c>
      <c r="B48" s="168">
        <f>+C26*C8+E26*E8</f>
        <v>9.1536026906879953E-2</v>
      </c>
      <c r="C48" s="168">
        <f>+C26*C9+E9*E26</f>
        <v>0.9084639730931201</v>
      </c>
      <c r="D48" s="167">
        <f t="shared" ref="D48:D53" si="3">SUM(B48:C48)</f>
        <v>1</v>
      </c>
      <c r="E48" s="172"/>
      <c r="F48" s="38"/>
      <c r="G48" s="43"/>
      <c r="H48" s="43"/>
      <c r="I48" s="44"/>
      <c r="K48" s="43"/>
      <c r="L48" s="43"/>
    </row>
    <row r="49" spans="1:13">
      <c r="A49" s="170" t="s">
        <v>239</v>
      </c>
      <c r="B49" s="166">
        <f>E27*E8+G27*G8+I27*I8</f>
        <v>0.22794725505103353</v>
      </c>
      <c r="C49" s="166">
        <f>E27*E9+G27*G9+I27*I9</f>
        <v>0.77205274494896547</v>
      </c>
      <c r="D49" s="167">
        <f t="shared" si="3"/>
        <v>0.999999999999999</v>
      </c>
      <c r="E49" s="172"/>
      <c r="F49" s="171"/>
      <c r="G49" s="43"/>
      <c r="H49" s="43"/>
      <c r="I49" s="44"/>
      <c r="K49" s="43"/>
      <c r="L49" s="43"/>
    </row>
    <row r="50" spans="1:13">
      <c r="A50" s="170" t="s">
        <v>240</v>
      </c>
      <c r="B50" s="168">
        <f>E28*E8+I28*I8+M28*M8</f>
        <v>0.18406899782765929</v>
      </c>
      <c r="C50" s="168">
        <f>E28*E9+I28*I9+M28*M9</f>
        <v>0.81593100217234071</v>
      </c>
      <c r="D50" s="167">
        <f t="shared" si="3"/>
        <v>1</v>
      </c>
      <c r="E50" s="172"/>
      <c r="F50" s="171"/>
      <c r="G50" s="43"/>
      <c r="H50" s="43"/>
      <c r="I50" s="44"/>
      <c r="K50" s="43"/>
      <c r="L50" s="43"/>
    </row>
    <row r="51" spans="1:13">
      <c r="A51" s="170" t="s">
        <v>241</v>
      </c>
      <c r="B51" s="168">
        <f>E29*E8+I29*I8</f>
        <v>0.19552076883068409</v>
      </c>
      <c r="C51" s="168">
        <f>E29*E9+I29*I9</f>
        <v>0.80447923116931586</v>
      </c>
      <c r="D51" s="167">
        <f t="shared" si="3"/>
        <v>1</v>
      </c>
      <c r="E51" s="172"/>
      <c r="F51" s="171"/>
      <c r="G51" s="43"/>
      <c r="H51" s="43"/>
      <c r="I51" s="44"/>
      <c r="K51" s="43"/>
      <c r="L51" s="43"/>
    </row>
    <row r="52" spans="1:13">
      <c r="A52" s="170" t="s">
        <v>242</v>
      </c>
      <c r="B52" s="168">
        <f>+E30*E8+G8*G30+I8*I30</f>
        <v>0.22794725505103353</v>
      </c>
      <c r="C52" s="168">
        <f>E30*E9+G30*G9+I30*I9</f>
        <v>0.77205274494896547</v>
      </c>
      <c r="D52" s="167">
        <f t="shared" si="3"/>
        <v>0.999999999999999</v>
      </c>
      <c r="E52" s="172"/>
      <c r="F52" s="171"/>
      <c r="G52" s="43"/>
      <c r="H52" s="43"/>
      <c r="I52" s="44"/>
      <c r="K52" s="43"/>
      <c r="L52" s="43"/>
    </row>
    <row r="53" spans="1:13" ht="15" thickBot="1">
      <c r="A53" s="133" t="s">
        <v>243</v>
      </c>
      <c r="B53" s="175">
        <f>C31*C8</f>
        <v>8.4819486733362329E-2</v>
      </c>
      <c r="C53" s="175">
        <f>C31*C9</f>
        <v>0.91518051326663774</v>
      </c>
      <c r="D53" s="176">
        <f t="shared" si="3"/>
        <v>1</v>
      </c>
      <c r="E53" s="172"/>
      <c r="F53" s="38"/>
      <c r="G53" s="43"/>
      <c r="H53" s="43"/>
      <c r="I53" s="44"/>
      <c r="K53" s="43"/>
      <c r="L53" s="43"/>
    </row>
    <row r="54" spans="1:13">
      <c r="L54" s="57"/>
      <c r="M54" s="20"/>
    </row>
    <row r="55" spans="1:13" ht="38.25" customHeight="1">
      <c r="B55" s="224"/>
      <c r="C55" s="224"/>
      <c r="L55" s="57"/>
    </row>
    <row r="58" spans="1:13">
      <c r="A58" s="3"/>
    </row>
  </sheetData>
  <mergeCells count="7">
    <mergeCell ref="J5:K5"/>
    <mergeCell ref="L5:M5"/>
    <mergeCell ref="B55:C55"/>
    <mergeCell ref="B5:C5"/>
    <mergeCell ref="D5:E5"/>
    <mergeCell ref="F5:G5"/>
    <mergeCell ref="H5:I5"/>
  </mergeCells>
  <printOptions horizontalCentered="1"/>
  <pageMargins left="0" right="0" top="0" bottom="0" header="0" footer="0"/>
  <pageSetup scale="3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94FF5-5992-4825-923C-1DE088ECE40D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CAFD-92E2-42F7-920C-4331795202C5}">
  <dimension ref="A2:N32"/>
  <sheetViews>
    <sheetView topLeftCell="D13" workbookViewId="0">
      <selection activeCell="I29" sqref="I29"/>
    </sheetView>
  </sheetViews>
  <sheetFormatPr defaultRowHeight="14.45"/>
  <cols>
    <col min="1" max="1" width="18.140625" bestFit="1" customWidth="1"/>
    <col min="2" max="6" width="15.5703125" customWidth="1"/>
    <col min="7" max="7" width="2.5703125" customWidth="1"/>
    <col min="8" max="17" width="15.5703125" customWidth="1"/>
  </cols>
  <sheetData>
    <row r="2" spans="1:14">
      <c r="B2" s="217" t="s">
        <v>6</v>
      </c>
      <c r="C2" s="217"/>
      <c r="D2" s="217"/>
      <c r="E2" s="217"/>
      <c r="F2" s="217"/>
      <c r="H2" s="218" t="s">
        <v>7</v>
      </c>
      <c r="I2" s="218"/>
      <c r="J2" s="218"/>
      <c r="K2" s="218"/>
      <c r="L2" s="218"/>
      <c r="M2" s="218"/>
      <c r="N2" s="218"/>
    </row>
    <row r="3" spans="1:14">
      <c r="B3" s="182" t="s">
        <v>8</v>
      </c>
      <c r="C3" s="182" t="s">
        <v>9</v>
      </c>
      <c r="D3" s="182" t="s">
        <v>10</v>
      </c>
      <c r="E3" s="182" t="s">
        <v>11</v>
      </c>
      <c r="F3" s="182" t="s">
        <v>4</v>
      </c>
      <c r="H3" s="182" t="s">
        <v>8</v>
      </c>
      <c r="I3" s="182" t="s">
        <v>9</v>
      </c>
      <c r="J3" s="182" t="s">
        <v>10</v>
      </c>
      <c r="K3" s="182" t="s">
        <v>11</v>
      </c>
      <c r="L3" s="182" t="s">
        <v>4</v>
      </c>
      <c r="M3" s="182" t="s">
        <v>12</v>
      </c>
      <c r="N3" s="182" t="s">
        <v>4</v>
      </c>
    </row>
    <row r="4" spans="1:14">
      <c r="A4" t="s">
        <v>13</v>
      </c>
      <c r="B4" s="180">
        <f>'APUC Costs'!I18</f>
        <v>3857384.4727852605</v>
      </c>
      <c r="D4" s="180">
        <f>LABS!R39</f>
        <v>16602183.507923508</v>
      </c>
      <c r="F4" s="180">
        <f>SUM(B4:E4)</f>
        <v>20459567.98070877</v>
      </c>
      <c r="H4" s="180">
        <f>'APUC Costs'!O18</f>
        <v>2945144.1945163975</v>
      </c>
      <c r="J4" s="180">
        <f>LABS!V39</f>
        <v>12532351.351837231</v>
      </c>
      <c r="L4" s="180">
        <f>SUM(H4:K4)</f>
        <v>15477495.546353629</v>
      </c>
      <c r="M4" s="180">
        <f>'Incoming Project Costs'!N36</f>
        <v>2455544.1952967695</v>
      </c>
      <c r="N4" s="180">
        <f>SUM(L4:M4)</f>
        <v>17933039.741650399</v>
      </c>
    </row>
    <row r="5" spans="1:14">
      <c r="A5" t="s">
        <v>14</v>
      </c>
      <c r="B5" s="180">
        <f>'APUC Costs'!J18</f>
        <v>12764341.895958481</v>
      </c>
      <c r="C5" s="180">
        <f>'LUC Costs'!AH32</f>
        <v>15079246.214528602</v>
      </c>
      <c r="D5" s="180">
        <f>LABS!S39</f>
        <v>85654002.301868379</v>
      </c>
      <c r="E5" s="180">
        <f>LibCorp!AB18</f>
        <v>6803138.6800290467</v>
      </c>
      <c r="F5" s="180">
        <f t="shared" ref="F5:F6" si="0">SUM(B5:E5)</f>
        <v>120300729.0923845</v>
      </c>
      <c r="H5" s="180">
        <f>'APUC Costs'!P18</f>
        <v>14452699.542270735</v>
      </c>
      <c r="I5" s="180">
        <f>'LUC Costs'!BF32</f>
        <v>15079246.214528602</v>
      </c>
      <c r="J5" s="180">
        <f>LABS!W39</f>
        <v>89723834.457954705</v>
      </c>
      <c r="K5" s="180">
        <f>LibCorp!AZ18</f>
        <v>6803138.6800290467</v>
      </c>
      <c r="L5" s="180">
        <f t="shared" ref="L5:L6" si="1">SUM(H5:K5)</f>
        <v>126058918.89478309</v>
      </c>
      <c r="M5" s="180">
        <f>'Incoming Project Costs'!O36</f>
        <v>24634057.591586504</v>
      </c>
      <c r="N5" s="180">
        <f t="shared" ref="N5:N6" si="2">SUM(L5:M5)</f>
        <v>150692976.48636961</v>
      </c>
    </row>
    <row r="6" spans="1:14">
      <c r="A6" t="s">
        <v>15</v>
      </c>
      <c r="B6" s="180">
        <f>'APUC Costs'!K18+'APUC Costs'!L18</f>
        <v>3333356.3269541748</v>
      </c>
      <c r="F6" s="180">
        <f t="shared" si="0"/>
        <v>3333356.3269541748</v>
      </c>
      <c r="H6" s="180">
        <f>'APUC Costs'!Q18+'APUC Costs'!R18</f>
        <v>2557238.9589107828</v>
      </c>
      <c r="L6" s="180">
        <f t="shared" si="1"/>
        <v>2557238.9589107828</v>
      </c>
      <c r="M6" s="177">
        <v>0</v>
      </c>
      <c r="N6" s="180">
        <f t="shared" si="2"/>
        <v>2557238.9589107828</v>
      </c>
    </row>
    <row r="7" spans="1:14">
      <c r="B7" s="180">
        <f>SUM(B4:B6)</f>
        <v>19955082.695697919</v>
      </c>
      <c r="C7" s="180">
        <f t="shared" ref="C7:F7" si="3">SUM(C4:C6)</f>
        <v>15079246.214528602</v>
      </c>
      <c r="D7" s="180">
        <f t="shared" si="3"/>
        <v>102256185.80979189</v>
      </c>
      <c r="E7" s="180">
        <f t="shared" si="3"/>
        <v>6803138.6800290467</v>
      </c>
      <c r="F7" s="180">
        <f t="shared" si="3"/>
        <v>144093653.40004745</v>
      </c>
      <c r="H7" s="180">
        <f>SUM(H4:H6)</f>
        <v>19955082.695697915</v>
      </c>
      <c r="I7" s="180">
        <f t="shared" ref="I7:L7" si="4">SUM(I4:I6)</f>
        <v>15079246.214528602</v>
      </c>
      <c r="J7" s="180">
        <f t="shared" si="4"/>
        <v>102256185.80979194</v>
      </c>
      <c r="K7" s="180">
        <f t="shared" si="4"/>
        <v>6803138.6800290467</v>
      </c>
      <c r="L7" s="180">
        <f t="shared" si="4"/>
        <v>144093653.40004751</v>
      </c>
      <c r="M7" s="180">
        <f>SUM(M4:M6)</f>
        <v>27089601.786883272</v>
      </c>
      <c r="N7" s="180">
        <f>SUM(N4:N6)</f>
        <v>171183255.18693081</v>
      </c>
    </row>
    <row r="9" spans="1:14">
      <c r="F9" s="177"/>
    </row>
    <row r="10" spans="1:14">
      <c r="A10" s="190" t="s">
        <v>16</v>
      </c>
      <c r="B10" s="180">
        <f>'APUC Costs'!J22</f>
        <v>839754.68931874773</v>
      </c>
      <c r="C10" s="180">
        <f>'LUC Costs'!P32</f>
        <v>992050.18349216692</v>
      </c>
      <c r="D10" s="180">
        <f>LABS!S43</f>
        <v>5635100.5541999107</v>
      </c>
      <c r="E10" s="180">
        <f>LibCorp!J$18</f>
        <v>447572.43696590577</v>
      </c>
      <c r="F10" s="180">
        <f>SUM(B10:E10)</f>
        <v>7914477.863976731</v>
      </c>
      <c r="H10" s="180">
        <f>'APUC Costs'!P22</f>
        <v>679622.13903392816</v>
      </c>
      <c r="I10" s="180">
        <f>'LUC Costs'!AK$32</f>
        <v>709084.80020384118</v>
      </c>
      <c r="J10" s="180">
        <f>LABS!W43</f>
        <v>4219163.6322538983</v>
      </c>
      <c r="K10" s="180">
        <f>LibCorp!AE$18</f>
        <v>319910.03814498207</v>
      </c>
      <c r="L10" s="180">
        <f>SUM(H10:K10)</f>
        <v>5927780.6096366504</v>
      </c>
      <c r="M10" s="180">
        <f>'Incoming Project Costs'!O40</f>
        <v>1158389.1898197313</v>
      </c>
      <c r="N10" s="180">
        <f>SUM(L10:M10)</f>
        <v>7086169.7994563822</v>
      </c>
    </row>
    <row r="11" spans="1:14">
      <c r="A11" s="190" t="s">
        <v>17</v>
      </c>
      <c r="B11" s="180">
        <f>'APUC Costs'!J23</f>
        <v>126929.50374371394</v>
      </c>
      <c r="C11" s="180">
        <f>'LUC Costs'!Q32</f>
        <v>149949.07332006001</v>
      </c>
      <c r="D11" s="180">
        <f>LABS!S44</f>
        <v>851749.35726858326</v>
      </c>
      <c r="E11" s="180">
        <f>LibCorp!K$18</f>
        <v>67650.884283283303</v>
      </c>
      <c r="F11" s="180">
        <f t="shared" ref="F11:F27" si="5">SUM(B11:E11)</f>
        <v>1196278.8186156405</v>
      </c>
      <c r="H11" s="180">
        <f>'APUC Costs'!P23</f>
        <v>102226.23570241492</v>
      </c>
      <c r="I11" s="180">
        <f>'LUC Costs'!AL$32</f>
        <v>106657.89967006791</v>
      </c>
      <c r="J11" s="180">
        <f>LABS!W44</f>
        <v>634630.90909743332</v>
      </c>
      <c r="K11" s="180">
        <f>LibCorp!AF$18</f>
        <v>48119.67869302279</v>
      </c>
      <c r="L11" s="180">
        <f t="shared" ref="L11:L30" si="6">SUM(H11:K11)</f>
        <v>891634.72316293896</v>
      </c>
      <c r="M11" s="180">
        <f>'Incoming Project Costs'!O41</f>
        <v>174240.59569626473</v>
      </c>
      <c r="N11" s="180">
        <f t="shared" ref="N11:N30" si="7">SUM(L11:M11)</f>
        <v>1065875.3188592037</v>
      </c>
    </row>
    <row r="12" spans="1:14">
      <c r="A12" s="190" t="s">
        <v>18</v>
      </c>
      <c r="B12" s="180">
        <f>'APUC Costs'!J24</f>
        <v>886843.64965369634</v>
      </c>
      <c r="C12" s="180">
        <f>'LUC Costs'!R32</f>
        <v>1047679.0621812975</v>
      </c>
      <c r="D12" s="180">
        <f>LABS!S45</f>
        <v>5951086.9129012041</v>
      </c>
      <c r="E12" s="180">
        <f>LibCorp!L$18</f>
        <v>472669.91007248824</v>
      </c>
      <c r="F12" s="180">
        <f t="shared" si="5"/>
        <v>8358279.534808686</v>
      </c>
      <c r="H12" s="180">
        <f>'APUC Costs'!P24</f>
        <v>705820.92357877863</v>
      </c>
      <c r="I12" s="180">
        <f>'LUC Costs'!AM$32</f>
        <v>736419.34220533632</v>
      </c>
      <c r="J12" s="180">
        <f>LABS!W45</f>
        <v>4381808.3617472826</v>
      </c>
      <c r="K12" s="180">
        <f>LibCorp!AG$18</f>
        <v>332242.26465986442</v>
      </c>
      <c r="L12" s="180">
        <f t="shared" si="6"/>
        <v>6156290.8921912629</v>
      </c>
      <c r="M12" s="180">
        <f>'Incoming Project Costs'!O42</f>
        <v>1203043.9870373597</v>
      </c>
      <c r="N12" s="180">
        <f t="shared" si="7"/>
        <v>7359334.8792286227</v>
      </c>
    </row>
    <row r="13" spans="1:14">
      <c r="A13" s="190" t="s">
        <v>19</v>
      </c>
      <c r="B13" s="180">
        <f>'APUC Costs'!J25</f>
        <v>602737.26049391949</v>
      </c>
      <c r="C13" s="180">
        <f>'LUC Costs'!S32</f>
        <v>712047.95576151309</v>
      </c>
      <c r="D13" s="180">
        <f>LABS!S46</f>
        <v>4044615.783451743</v>
      </c>
      <c r="E13" s="180">
        <f>LibCorp!M$18</f>
        <v>321246.89264702733</v>
      </c>
      <c r="F13" s="180">
        <f t="shared" si="5"/>
        <v>5680647.8923542025</v>
      </c>
      <c r="H13" s="180">
        <f>'APUC Costs'!P25</f>
        <v>486866.60444155097</v>
      </c>
      <c r="I13" s="180">
        <f>'LUC Costs'!AN$32</f>
        <v>507973.01781118877</v>
      </c>
      <c r="J13" s="180">
        <f>LABS!W46</f>
        <v>3022517.5921118539</v>
      </c>
      <c r="K13" s="180">
        <f>LibCorp!AH$18</f>
        <v>229176.63368032055</v>
      </c>
      <c r="L13" s="180">
        <f t="shared" si="6"/>
        <v>4246533.8480449142</v>
      </c>
      <c r="M13" s="180">
        <f>'Incoming Project Costs'!O43</f>
        <v>829844.96689737274</v>
      </c>
      <c r="N13" s="180">
        <f t="shared" si="7"/>
        <v>5076378.8149422873</v>
      </c>
    </row>
    <row r="14" spans="1:14">
      <c r="A14" s="190" t="s">
        <v>20</v>
      </c>
      <c r="B14" s="180">
        <f>'APUC Costs'!J26</f>
        <v>1379610.3075521796</v>
      </c>
      <c r="C14" s="180">
        <f>'LUC Costs'!T32</f>
        <v>1629812.4632863179</v>
      </c>
      <c r="D14" s="180">
        <f>LABS!S47</f>
        <v>9257754.5651743412</v>
      </c>
      <c r="E14" s="180">
        <f>LibCorp!N$18</f>
        <v>735304.6732199135</v>
      </c>
      <c r="F14" s="180">
        <f t="shared" si="5"/>
        <v>13002482.009232752</v>
      </c>
      <c r="H14" s="180">
        <f>'APUC Costs'!P26</f>
        <v>1110368.7042527131</v>
      </c>
      <c r="I14" s="180">
        <f>'LUC Costs'!AO$32</f>
        <v>1158504.8890944486</v>
      </c>
      <c r="J14" s="180">
        <f>LABS!W47</f>
        <v>6893282.2907083891</v>
      </c>
      <c r="K14" s="180">
        <f>LibCorp!AI$18</f>
        <v>522669.98693923734</v>
      </c>
      <c r="L14" s="180">
        <f t="shared" si="6"/>
        <v>9684825.8709947877</v>
      </c>
      <c r="M14" s="180">
        <f>'Incoming Project Costs'!O44</f>
        <v>1892579.7584358465</v>
      </c>
      <c r="N14" s="180">
        <f t="shared" si="7"/>
        <v>11577405.629430635</v>
      </c>
    </row>
    <row r="15" spans="1:14">
      <c r="A15" s="190" t="s">
        <v>21</v>
      </c>
      <c r="B15" s="180">
        <f>'APUC Costs'!J27</f>
        <v>892315.04718891636</v>
      </c>
      <c r="C15" s="180">
        <f>'LUC Costs'!U32</f>
        <v>1054142.7366302928</v>
      </c>
      <c r="D15" s="180">
        <f>LABS!S48</f>
        <v>5987802.248552355</v>
      </c>
      <c r="E15" s="180">
        <f>LibCorp!O$18</f>
        <v>475586.05541778472</v>
      </c>
      <c r="F15" s="180">
        <f t="shared" si="5"/>
        <v>8409846.0877893493</v>
      </c>
      <c r="H15" s="180">
        <f>'APUC Costs'!P27</f>
        <v>725329.7617723787</v>
      </c>
      <c r="I15" s="180">
        <f>'LUC Costs'!AP$32</f>
        <v>756773.91842968052</v>
      </c>
      <c r="J15" s="180">
        <f>LABS!W48</f>
        <v>4502921.2212120537</v>
      </c>
      <c r="K15" s="180">
        <f>LibCorp!AJ$18</f>
        <v>341425.4163146214</v>
      </c>
      <c r="L15" s="180">
        <f t="shared" si="6"/>
        <v>6326450.3177287346</v>
      </c>
      <c r="M15" s="180">
        <f>'Incoming Project Costs'!O45</f>
        <v>1236296.0339785211</v>
      </c>
      <c r="N15" s="180">
        <f t="shared" si="7"/>
        <v>7562746.3517072555</v>
      </c>
    </row>
    <row r="16" spans="1:14">
      <c r="A16" s="190" t="s">
        <v>22</v>
      </c>
      <c r="B16" s="180">
        <f>'APUC Costs'!J28</f>
        <v>93654.462511241276</v>
      </c>
      <c r="C16" s="180">
        <f>'LUC Costs'!V32</f>
        <v>110639.36635413193</v>
      </c>
      <c r="D16" s="180">
        <f>LABS!S49</f>
        <v>628460.09711303946</v>
      </c>
      <c r="E16" s="180">
        <f>LibCorp!P$18</f>
        <v>49915.953494577894</v>
      </c>
      <c r="F16" s="180">
        <f t="shared" si="5"/>
        <v>882669.87947299052</v>
      </c>
      <c r="H16" s="180">
        <f>'APUC Costs'!P28</f>
        <v>75391.230511524656</v>
      </c>
      <c r="I16" s="180">
        <f>'LUC Costs'!AQ$32</f>
        <v>78659.555882592307</v>
      </c>
      <c r="J16" s="180">
        <f>LABS!W49</f>
        <v>468036.45687183196</v>
      </c>
      <c r="K16" s="180">
        <f>LibCorp!AK$18</f>
        <v>35487.971982523872</v>
      </c>
      <c r="L16" s="180">
        <f t="shared" si="6"/>
        <v>657575.21524847287</v>
      </c>
      <c r="M16" s="180">
        <f>'Incoming Project Costs'!O46</f>
        <v>128501.38542558254</v>
      </c>
      <c r="N16" s="180">
        <f t="shared" si="7"/>
        <v>786076.6006740554</v>
      </c>
    </row>
    <row r="17" spans="1:14">
      <c r="A17" s="190" t="s">
        <v>23</v>
      </c>
      <c r="B17" s="180">
        <f>'APUC Costs'!J29</f>
        <v>207631.8425757474</v>
      </c>
      <c r="C17" s="180">
        <f>'LUC Costs'!W32</f>
        <v>245287.35611252085</v>
      </c>
      <c r="D17" s="180">
        <f>LABS!S50</f>
        <v>1393295.3588116651</v>
      </c>
      <c r="E17" s="180">
        <f>LibCorp!Q$18</f>
        <v>110663.61516687501</v>
      </c>
      <c r="F17" s="180">
        <f t="shared" si="5"/>
        <v>1956878.1726668084</v>
      </c>
      <c r="H17" s="180">
        <f>'APUC Costs'!P29</f>
        <v>168433.8266724498</v>
      </c>
      <c r="I17" s="180">
        <f>'LUC Costs'!AR$32</f>
        <v>175735.69116417508</v>
      </c>
      <c r="J17" s="180">
        <f>LABS!W50</f>
        <v>1045654.393995955</v>
      </c>
      <c r="K17" s="180">
        <f>LibCorp!AL$18</f>
        <v>79284.750776782326</v>
      </c>
      <c r="L17" s="180">
        <f t="shared" si="6"/>
        <v>1469108.6626093623</v>
      </c>
      <c r="M17" s="180">
        <f>'Incoming Project Costs'!O47</f>
        <v>287088.8289405707</v>
      </c>
      <c r="N17" s="180">
        <f t="shared" si="7"/>
        <v>1756197.4915499329</v>
      </c>
    </row>
    <row r="18" spans="1:14">
      <c r="A18" s="190" t="s">
        <v>24</v>
      </c>
      <c r="B18" s="180">
        <f>'APUC Costs'!J30</f>
        <v>5437.7069498033743</v>
      </c>
      <c r="C18" s="180">
        <f>'LUC Costs'!X32</f>
        <v>6423.8738359476711</v>
      </c>
      <c r="D18" s="180">
        <f>LABS!S51</f>
        <v>36489.257918014235</v>
      </c>
      <c r="E18" s="180">
        <f>LibCorp!R$18</f>
        <v>2898.1889377769789</v>
      </c>
      <c r="F18" s="180">
        <f t="shared" si="5"/>
        <v>51249.027641542256</v>
      </c>
      <c r="H18" s="180">
        <f>'APUC Costs'!P30</f>
        <v>4371.558891971179</v>
      </c>
      <c r="I18" s="180">
        <f>'LUC Costs'!AS$32</f>
        <v>4561.0726688495361</v>
      </c>
      <c r="J18" s="180">
        <f>LABS!W51</f>
        <v>27139.083961389562</v>
      </c>
      <c r="K18" s="180">
        <f>LibCorp!AM$18</f>
        <v>2057.7692979094068</v>
      </c>
      <c r="L18" s="180">
        <f t="shared" si="6"/>
        <v>38129.48482011968</v>
      </c>
      <c r="M18" s="180">
        <f>'Incoming Project Costs'!O48</f>
        <v>7451.1500910168734</v>
      </c>
      <c r="N18" s="180">
        <f t="shared" si="7"/>
        <v>45580.634911136556</v>
      </c>
    </row>
    <row r="19" spans="1:14">
      <c r="A19" s="190" t="s">
        <v>25</v>
      </c>
      <c r="B19" s="180">
        <f>'APUC Costs'!J31</f>
        <v>709776.91838265397</v>
      </c>
      <c r="C19" s="180">
        <f>'LUC Costs'!Y32</f>
        <v>838500.01801269676</v>
      </c>
      <c r="D19" s="180">
        <f>LABS!S52</f>
        <v>4762896.0659703277</v>
      </c>
      <c r="E19" s="180">
        <f>LibCorp!S$18</f>
        <v>378296.88729739736</v>
      </c>
      <c r="F19" s="180">
        <f t="shared" si="5"/>
        <v>6689469.889663076</v>
      </c>
      <c r="H19" s="180">
        <f>'APUC Costs'!P31</f>
        <v>574533.00580870151</v>
      </c>
      <c r="I19" s="180">
        <f>'LUC Costs'!AT$32</f>
        <v>599439.89201628638</v>
      </c>
      <c r="J19" s="180">
        <f>LABS!W52</f>
        <v>3566759.5630173809</v>
      </c>
      <c r="K19" s="180">
        <f>LibCorp!AN$18</f>
        <v>270442.7434707763</v>
      </c>
      <c r="L19" s="180">
        <f t="shared" si="6"/>
        <v>5011175.204313145</v>
      </c>
      <c r="M19" s="180">
        <f>'Incoming Project Costs'!O49</f>
        <v>979268.8979636255</v>
      </c>
      <c r="N19" s="180">
        <f t="shared" si="7"/>
        <v>5990444.1022767704</v>
      </c>
    </row>
    <row r="20" spans="1:14">
      <c r="A20" s="190" t="s">
        <v>26</v>
      </c>
      <c r="B20" s="180">
        <f>'APUC Costs'!J32</f>
        <v>803205.71004765341</v>
      </c>
      <c r="C20" s="180">
        <f>'LUC Costs'!Z32</f>
        <v>948872.78650525038</v>
      </c>
      <c r="D20" s="180">
        <f>LABS!S53</f>
        <v>5389841.8185647847</v>
      </c>
      <c r="E20" s="180">
        <f>LibCorp!T$18</f>
        <v>428092.56274900708</v>
      </c>
      <c r="F20" s="180">
        <f t="shared" si="5"/>
        <v>7570012.8778666956</v>
      </c>
      <c r="H20" s="180">
        <f>'APUC Costs'!P32</f>
        <v>650333.57827495469</v>
      </c>
      <c r="I20" s="180">
        <f>'LUC Costs'!AU$32</f>
        <v>678526.53545461409</v>
      </c>
      <c r="J20" s="180">
        <f>LABS!W53</f>
        <v>4037337.256540216</v>
      </c>
      <c r="K20" s="180">
        <f>LibCorp!AO$18</f>
        <v>306123.39987723279</v>
      </c>
      <c r="L20" s="180">
        <f t="shared" si="6"/>
        <v>5672320.7701470172</v>
      </c>
      <c r="M20" s="180">
        <f>'Incoming Project Costs'!O50</f>
        <v>1108467.9906416105</v>
      </c>
      <c r="N20" s="180">
        <f t="shared" si="7"/>
        <v>6780788.7607886279</v>
      </c>
    </row>
    <row r="21" spans="1:14">
      <c r="A21" s="190" t="s">
        <v>27</v>
      </c>
      <c r="B21" s="180">
        <f>'APUC Costs'!J33</f>
        <v>21294.42110937395</v>
      </c>
      <c r="C21" s="180">
        <f>'LUC Costs'!AA32</f>
        <v>25156.316049930843</v>
      </c>
      <c r="D21" s="180">
        <f>LABS!S54</f>
        <v>142894.35441217548</v>
      </c>
      <c r="E21" s="180">
        <f>LibCorp!U$18</f>
        <v>11349.500122985439</v>
      </c>
      <c r="F21" s="180">
        <f t="shared" si="5"/>
        <v>200694.59169446572</v>
      </c>
      <c r="H21" s="180">
        <f>'APUC Costs'!P33</f>
        <v>17252.442914184932</v>
      </c>
      <c r="I21" s="180">
        <f>'LUC Costs'!AV$32</f>
        <v>18000.362751900109</v>
      </c>
      <c r="J21" s="180">
        <f>LABS!W54</f>
        <v>107104.92717988348</v>
      </c>
      <c r="K21" s="180">
        <f>LibCorp!AP$18</f>
        <v>8121.0268968231712</v>
      </c>
      <c r="L21" s="180">
        <f t="shared" si="6"/>
        <v>150478.75974279168</v>
      </c>
      <c r="M21" s="180">
        <f>'Incoming Project Costs'!O51</f>
        <v>29406.1099866203</v>
      </c>
      <c r="N21" s="180">
        <f t="shared" si="7"/>
        <v>179884.86972941196</v>
      </c>
    </row>
    <row r="22" spans="1:14">
      <c r="A22" s="190" t="s">
        <v>28</v>
      </c>
      <c r="B22" s="180">
        <f>'APUC Costs'!J34</f>
        <v>23172.237721473499</v>
      </c>
      <c r="C22" s="180">
        <f>'LUC Costs'!AB32</f>
        <v>27374.68807963546</v>
      </c>
      <c r="D22" s="180">
        <f>LABS!S55</f>
        <v>155495.27890372236</v>
      </c>
      <c r="E22" s="180">
        <f>LibCorp!V$18</f>
        <v>12350.33878211133</v>
      </c>
      <c r="F22" s="180">
        <f t="shared" si="5"/>
        <v>218392.54348694262</v>
      </c>
      <c r="H22" s="180">
        <f>'APUC Costs'!P34</f>
        <v>18676.565851050029</v>
      </c>
      <c r="I22" s="180">
        <f>'LUC Costs'!AW$32</f>
        <v>19486.223600382971</v>
      </c>
      <c r="J22" s="180">
        <f>LABS!W55</f>
        <v>115946.02778266986</v>
      </c>
      <c r="K22" s="180">
        <f>LibCorp!AQ$18</f>
        <v>8791.3864935591937</v>
      </c>
      <c r="L22" s="180">
        <f t="shared" si="6"/>
        <v>162900.20372766207</v>
      </c>
      <c r="M22" s="180">
        <f>'Incoming Project Costs'!O52</f>
        <v>31833.47148691495</v>
      </c>
      <c r="N22" s="180">
        <f t="shared" si="7"/>
        <v>194733.67521457703</v>
      </c>
    </row>
    <row r="23" spans="1:14">
      <c r="A23" s="190" t="s">
        <v>29</v>
      </c>
      <c r="B23" s="180">
        <f>'APUC Costs'!J35</f>
        <v>697546.18518382544</v>
      </c>
      <c r="C23" s="180">
        <f>'LUC Costs'!AC32</f>
        <v>824051.15423322248</v>
      </c>
      <c r="D23" s="180">
        <f>LABS!S56</f>
        <v>4680822.7982605612</v>
      </c>
      <c r="E23" s="180">
        <f>LibCorp!W$18</f>
        <v>371778.15136974165</v>
      </c>
      <c r="F23" s="180">
        <f t="shared" si="5"/>
        <v>6574198.2890473511</v>
      </c>
      <c r="H23" s="180">
        <f>'APUC Costs'!P35</f>
        <v>559843.27146616648</v>
      </c>
      <c r="I23" s="180">
        <f>'LUC Costs'!AX$32</f>
        <v>584113.33517967351</v>
      </c>
      <c r="J23" s="180">
        <f>LABS!W56</f>
        <v>3475564.1923168376</v>
      </c>
      <c r="K23" s="180">
        <f>LibCorp!AR$18</f>
        <v>263528.02836078865</v>
      </c>
      <c r="L23" s="180">
        <f t="shared" si="6"/>
        <v>4883048.8273234665</v>
      </c>
      <c r="M23" s="180">
        <f>'Incoming Project Costs'!O53</f>
        <v>954230.82388336549</v>
      </c>
      <c r="N23" s="180">
        <f t="shared" si="7"/>
        <v>5837279.6512068324</v>
      </c>
    </row>
    <row r="24" spans="1:14">
      <c r="A24" s="190" t="s">
        <v>30</v>
      </c>
      <c r="B24" s="180">
        <f>'APUC Costs'!J36</f>
        <v>4803049.3861398529</v>
      </c>
      <c r="C24" s="180">
        <f>'LUC Costs'!AD32</f>
        <v>5674116.6026801066</v>
      </c>
      <c r="D24" s="180">
        <f>LABS!S57</f>
        <v>32230443.725944888</v>
      </c>
      <c r="E24" s="180">
        <f>LibCorp!X$18</f>
        <v>2559929.1626060102</v>
      </c>
      <c r="F24" s="180">
        <f t="shared" si="5"/>
        <v>45267538.877370857</v>
      </c>
      <c r="H24" s="180">
        <f>'APUC Costs'!P36</f>
        <v>3806469.5194917489</v>
      </c>
      <c r="I24" s="180">
        <f>'LUC Costs'!AY$32</f>
        <v>3971485.8061386254</v>
      </c>
      <c r="J24" s="180">
        <f>LABS!W57</f>
        <v>23630951.438326824</v>
      </c>
      <c r="K24" s="180">
        <f>LibCorp!AS$18</f>
        <v>1791771.8379646922</v>
      </c>
      <c r="L24" s="180">
        <f t="shared" si="6"/>
        <v>33200678.60192189</v>
      </c>
      <c r="M24" s="180">
        <f>'Incoming Project Costs'!O54</f>
        <v>6487977.4944138825</v>
      </c>
      <c r="N24" s="180">
        <f t="shared" si="7"/>
        <v>39688656.096335769</v>
      </c>
    </row>
    <row r="25" spans="1:14">
      <c r="A25" s="190" t="s">
        <v>31</v>
      </c>
      <c r="B25" s="180">
        <f>'APUC Costs'!J37</f>
        <v>339941.54781971005</v>
      </c>
      <c r="C25" s="180">
        <f>'LUC Costs'!AE32</f>
        <v>401592.36879610672</v>
      </c>
      <c r="D25" s="180">
        <f>LABS!S58</f>
        <v>2281148.0886977375</v>
      </c>
      <c r="E25" s="180">
        <f>LibCorp!Y$18</f>
        <v>181182.03913461952</v>
      </c>
      <c r="F25" s="180">
        <f t="shared" si="5"/>
        <v>3203864.0444481736</v>
      </c>
      <c r="H25" s="180">
        <f>'APUC Costs'!P37</f>
        <v>266481.18692013394</v>
      </c>
      <c r="I25" s="180">
        <f>'LUC Costs'!AZ$32</f>
        <v>278033.55472490343</v>
      </c>
      <c r="J25" s="180">
        <f>LABS!W58</f>
        <v>1654342.4175844181</v>
      </c>
      <c r="K25" s="180">
        <f>LibCorp!AT$18</f>
        <v>125437.3596388747</v>
      </c>
      <c r="L25" s="180">
        <f t="shared" si="6"/>
        <v>2324294.5188683304</v>
      </c>
      <c r="M25" s="180">
        <f>'Incoming Project Costs'!O55</f>
        <v>454206.69588164182</v>
      </c>
      <c r="N25" s="180">
        <f t="shared" si="7"/>
        <v>2778501.2147499723</v>
      </c>
    </row>
    <row r="26" spans="1:14">
      <c r="A26" s="190" t="s">
        <v>32</v>
      </c>
      <c r="B26" s="180">
        <f>'APUC Costs'!J38</f>
        <v>317190.0653543885</v>
      </c>
      <c r="C26" s="180">
        <f>'LUC Costs'!AF32</f>
        <v>374714.74293521215</v>
      </c>
      <c r="D26" s="180">
        <f>LABS!S59</f>
        <v>2128476.2512195674</v>
      </c>
      <c r="E26" s="180">
        <f>LibCorp!Z$18</f>
        <v>169055.95448024033</v>
      </c>
      <c r="F26" s="180">
        <f t="shared" si="5"/>
        <v>2989437.013989408</v>
      </c>
      <c r="H26" s="180">
        <f>'APUC Costs'!P38</f>
        <v>255956.57293625019</v>
      </c>
      <c r="I26" s="180">
        <f>'LUC Costs'!BA$32</f>
        <v>267052.68259705749</v>
      </c>
      <c r="J26" s="180">
        <f>LABS!W59</f>
        <v>1589004.5393519136</v>
      </c>
      <c r="K26" s="180">
        <f>LibCorp!AU$18</f>
        <v>120483.23959529944</v>
      </c>
      <c r="L26" s="180">
        <f t="shared" si="6"/>
        <v>2232497.034480521</v>
      </c>
      <c r="M26" s="180">
        <f>'Incoming Project Costs'!O56</f>
        <v>436267.90553663234</v>
      </c>
      <c r="N26" s="180">
        <f t="shared" si="7"/>
        <v>2668764.9400171535</v>
      </c>
    </row>
    <row r="27" spans="1:14">
      <c r="A27" s="190" t="s">
        <v>33</v>
      </c>
      <c r="B27" s="180">
        <f>'APUC Costs'!J39</f>
        <v>14250.954211585486</v>
      </c>
      <c r="C27" s="180">
        <f>'LUC Costs'!AG32</f>
        <v>16835.466262190272</v>
      </c>
      <c r="D27" s="180">
        <f>LABS!S60</f>
        <v>95629.784503770905</v>
      </c>
      <c r="E27" s="180">
        <f>LibCorp!AA$18</f>
        <v>7595.473281302292</v>
      </c>
      <c r="F27" s="180">
        <f t="shared" si="5"/>
        <v>134311.67825884896</v>
      </c>
      <c r="H27" s="180">
        <f>'APUC Costs'!P39</f>
        <v>10883.555121848567</v>
      </c>
      <c r="I27" s="180">
        <f>'LUC Costs'!BB$32</f>
        <v>11355.373914177644</v>
      </c>
      <c r="J27" s="180">
        <f>LABS!W60</f>
        <v>67566.221466840303</v>
      </c>
      <c r="K27" s="180">
        <f>LibCorp!AV$18</f>
        <v>5123.0799207525142</v>
      </c>
      <c r="L27" s="180">
        <f t="shared" si="6"/>
        <v>94928.230423619025</v>
      </c>
      <c r="M27" s="180">
        <f>'Incoming Project Costs'!O57</f>
        <v>18550.591388735145</v>
      </c>
      <c r="N27" s="180">
        <f t="shared" si="7"/>
        <v>113478.82181235417</v>
      </c>
    </row>
    <row r="28" spans="1:14">
      <c r="A28" s="190" t="s">
        <v>34</v>
      </c>
      <c r="H28" s="180">
        <f>'APUC Costs'!P40</f>
        <v>989508.38566899637</v>
      </c>
      <c r="I28" s="180">
        <f>'LUC Costs'!BC$32</f>
        <v>1032405.0904955852</v>
      </c>
      <c r="J28" s="180">
        <f>LABS!W61</f>
        <v>6142969.0924422266</v>
      </c>
      <c r="K28" s="180">
        <f>LibCorp!AW$18</f>
        <v>465778.91923021257</v>
      </c>
      <c r="L28" s="180">
        <f t="shared" si="6"/>
        <v>8630661.4878370222</v>
      </c>
      <c r="M28" s="180">
        <f>'Incoming Project Costs'!O58</f>
        <v>1686578.1018027083</v>
      </c>
      <c r="N28" s="180">
        <f t="shared" si="7"/>
        <v>10317239.589639731</v>
      </c>
    </row>
    <row r="29" spans="1:14">
      <c r="A29" s="190" t="s">
        <v>35</v>
      </c>
      <c r="H29" s="180">
        <f>'APUC Costs'!P41</f>
        <v>3170421.0795748965</v>
      </c>
      <c r="I29" s="180">
        <f>'LUC Costs'!BD$32</f>
        <v>3307863.6916802707</v>
      </c>
      <c r="J29" s="180">
        <f>LABS!W62</f>
        <v>19682297.779304337</v>
      </c>
      <c r="K29" s="180">
        <f>LibCorp!AX$18</f>
        <v>1492372.7027848144</v>
      </c>
      <c r="L29" s="180">
        <f t="shared" si="6"/>
        <v>27652955.25334432</v>
      </c>
      <c r="M29" s="180">
        <f>'Incoming Project Costs'!O59</f>
        <v>5403857.9599197237</v>
      </c>
      <c r="N29" s="180">
        <f t="shared" si="7"/>
        <v>33056813.213264044</v>
      </c>
    </row>
    <row r="30" spans="1:14">
      <c r="A30" s="190" t="s">
        <v>36</v>
      </c>
      <c r="H30" s="180">
        <f>'APUC Costs'!P42</f>
        <v>73909.393384093899</v>
      </c>
      <c r="I30" s="180">
        <f>'LUC Costs'!BE$32</f>
        <v>77113.478844942394</v>
      </c>
      <c r="J30" s="180">
        <f>LABS!W63</f>
        <v>458837.06068107998</v>
      </c>
      <c r="K30" s="180">
        <f>LibCorp!AY$18</f>
        <v>34790.445305957859</v>
      </c>
      <c r="L30" s="180">
        <f t="shared" si="6"/>
        <v>644650.37821607408</v>
      </c>
      <c r="M30" s="180">
        <f>'Incoming Project Costs'!O60</f>
        <v>125975.65235877964</v>
      </c>
      <c r="N30" s="180">
        <f t="shared" si="7"/>
        <v>770626.03057485376</v>
      </c>
    </row>
    <row r="31" spans="1:14">
      <c r="A31" s="190" t="s">
        <v>4</v>
      </c>
      <c r="B31" s="213">
        <f>SUM(B10:B30)</f>
        <v>12764341.895958481</v>
      </c>
      <c r="C31" s="213">
        <f>SUM(C10:C30)</f>
        <v>15079246.214528602</v>
      </c>
      <c r="D31" s="213">
        <f>SUM(D10:D30)</f>
        <v>85654002.301868394</v>
      </c>
      <c r="E31" s="213">
        <f>SUM(E10:E30)</f>
        <v>6803138.6800290486</v>
      </c>
      <c r="F31" s="213">
        <f>SUM(F10:F30)</f>
        <v>120300729.09238452</v>
      </c>
      <c r="H31" s="213">
        <f t="shared" ref="H31:N31" si="8">SUM(H10:H30)</f>
        <v>14452699.542270737</v>
      </c>
      <c r="I31" s="213">
        <f t="shared" si="8"/>
        <v>15079246.214528602</v>
      </c>
      <c r="J31" s="213">
        <f t="shared" si="8"/>
        <v>89723834.457954705</v>
      </c>
      <c r="K31" s="213">
        <f t="shared" si="8"/>
        <v>6803138.6800290486</v>
      </c>
      <c r="L31" s="213">
        <f t="shared" si="8"/>
        <v>126058918.89478309</v>
      </c>
      <c r="M31" s="213">
        <f t="shared" si="8"/>
        <v>24634057.591586504</v>
      </c>
      <c r="N31" s="213">
        <f t="shared" si="8"/>
        <v>150692976.48636961</v>
      </c>
    </row>
    <row r="32" spans="1:14">
      <c r="B32" s="180">
        <f>B31-B5</f>
        <v>0</v>
      </c>
      <c r="C32" s="180">
        <f t="shared" ref="C32:F32" si="9">C31-C5</f>
        <v>0</v>
      </c>
      <c r="D32" s="180">
        <f t="shared" si="9"/>
        <v>0</v>
      </c>
      <c r="E32" s="180">
        <f t="shared" si="9"/>
        <v>0</v>
      </c>
      <c r="F32" s="180">
        <f t="shared" si="9"/>
        <v>0</v>
      </c>
      <c r="H32" s="180">
        <f>H31-H5</f>
        <v>0</v>
      </c>
      <c r="I32" s="180">
        <f t="shared" ref="I32:N32" si="10">I31-I5</f>
        <v>0</v>
      </c>
      <c r="J32" s="180">
        <f t="shared" si="10"/>
        <v>0</v>
      </c>
      <c r="K32" s="180">
        <f t="shared" si="10"/>
        <v>0</v>
      </c>
      <c r="L32" s="180">
        <f t="shared" si="10"/>
        <v>0</v>
      </c>
      <c r="M32" s="180">
        <f t="shared" si="10"/>
        <v>0</v>
      </c>
      <c r="N32" s="180">
        <f t="shared" si="10"/>
        <v>0</v>
      </c>
    </row>
  </sheetData>
  <mergeCells count="2">
    <mergeCell ref="B2:F2"/>
    <mergeCell ref="H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425A-2E5C-4143-815D-E79E1037E407}">
  <dimension ref="A3:P62"/>
  <sheetViews>
    <sheetView topLeftCell="A16" workbookViewId="0">
      <selection activeCell="F35" sqref="F35"/>
    </sheetView>
  </sheetViews>
  <sheetFormatPr defaultRowHeight="14.45"/>
  <cols>
    <col min="1" max="1" width="22.7109375" bestFit="1" customWidth="1"/>
    <col min="2" max="2" width="30.140625" bestFit="1" customWidth="1"/>
    <col min="3" max="3" width="14.28515625" bestFit="1" customWidth="1"/>
    <col min="4" max="6" width="17.5703125" customWidth="1"/>
    <col min="7" max="8" width="13.5703125" customWidth="1"/>
    <col min="9" max="9" width="15.5703125" customWidth="1"/>
    <col min="10" max="12" width="13.5703125" customWidth="1"/>
    <col min="13" max="13" width="2.5703125" customWidth="1"/>
    <col min="14" max="14" width="18.140625" bestFit="1" customWidth="1"/>
    <col min="15" max="16" width="13.5703125" customWidth="1"/>
  </cols>
  <sheetData>
    <row r="3" spans="1:16">
      <c r="I3" s="201" t="s">
        <v>37</v>
      </c>
      <c r="J3">
        <v>1.0289999999999999</v>
      </c>
    </row>
    <row r="5" spans="1:16" ht="43.15">
      <c r="A5" s="185" t="s">
        <v>38</v>
      </c>
      <c r="B5" s="185" t="s">
        <v>39</v>
      </c>
      <c r="C5" s="198" t="s">
        <v>40</v>
      </c>
      <c r="D5" s="209" t="s">
        <v>41</v>
      </c>
      <c r="E5" s="210" t="s">
        <v>42</v>
      </c>
      <c r="F5" s="209" t="s">
        <v>43</v>
      </c>
      <c r="G5" s="209" t="s">
        <v>44</v>
      </c>
      <c r="H5" s="210" t="s">
        <v>45</v>
      </c>
      <c r="I5" s="210" t="s">
        <v>46</v>
      </c>
      <c r="J5" s="182">
        <v>2021</v>
      </c>
      <c r="K5" s="182">
        <v>2022</v>
      </c>
      <c r="L5" s="182">
        <v>2023</v>
      </c>
      <c r="N5" s="182" t="s">
        <v>47</v>
      </c>
      <c r="O5" s="188" t="s">
        <v>48</v>
      </c>
      <c r="P5" s="182" t="s">
        <v>4</v>
      </c>
    </row>
    <row r="6" spans="1:16">
      <c r="A6" t="s">
        <v>49</v>
      </c>
      <c r="B6" t="s">
        <v>50</v>
      </c>
      <c r="C6" s="177">
        <v>4495781.8899999978</v>
      </c>
      <c r="D6" s="180">
        <f>C6</f>
        <v>4495781.8899999978</v>
      </c>
      <c r="G6" s="177"/>
      <c r="H6" s="177"/>
      <c r="I6" s="180">
        <f>E6+H6</f>
        <v>0</v>
      </c>
    </row>
    <row r="7" spans="1:16">
      <c r="B7" t="s">
        <v>51</v>
      </c>
      <c r="C7" s="177">
        <v>1514652.9700000007</v>
      </c>
      <c r="D7" s="180">
        <f>C7*0.75</f>
        <v>1135989.7275000005</v>
      </c>
      <c r="F7" s="180">
        <f>C7*0.25</f>
        <v>378663.24250000017</v>
      </c>
      <c r="G7" s="177"/>
      <c r="H7" s="177"/>
      <c r="I7" s="180">
        <f t="shared" ref="I7:I35" si="0">E7+H7</f>
        <v>0</v>
      </c>
    </row>
    <row r="8" spans="1:16">
      <c r="B8" t="s">
        <v>52</v>
      </c>
      <c r="C8" s="177">
        <v>3134462.080000001</v>
      </c>
      <c r="D8" s="180">
        <f>C8*0.75</f>
        <v>2350846.5600000005</v>
      </c>
      <c r="F8" s="180">
        <f>C8*0.25</f>
        <v>783615.52000000025</v>
      </c>
      <c r="G8" s="177"/>
      <c r="H8" s="177"/>
      <c r="I8" s="180">
        <f t="shared" si="0"/>
        <v>0</v>
      </c>
    </row>
    <row r="9" spans="1:16">
      <c r="B9" t="s">
        <v>53</v>
      </c>
      <c r="C9" s="177">
        <v>3890292.489999997</v>
      </c>
      <c r="D9" s="180">
        <f>C9</f>
        <v>3890292.489999997</v>
      </c>
      <c r="G9" s="177"/>
      <c r="H9" s="177"/>
      <c r="I9" s="180">
        <f t="shared" si="0"/>
        <v>0</v>
      </c>
    </row>
    <row r="10" spans="1:16">
      <c r="B10" t="s">
        <v>54</v>
      </c>
      <c r="C10" s="177">
        <v>1758601.0800000005</v>
      </c>
      <c r="D10" s="180">
        <f>C10</f>
        <v>1758601.0800000005</v>
      </c>
      <c r="G10" s="177"/>
      <c r="H10" s="177"/>
      <c r="I10" s="180">
        <f t="shared" si="0"/>
        <v>0</v>
      </c>
    </row>
    <row r="11" spans="1:16">
      <c r="B11" t="s">
        <v>55</v>
      </c>
      <c r="C11" s="177">
        <v>715045.58000000031</v>
      </c>
      <c r="D11" s="180">
        <f>C11*0.5</f>
        <v>357522.79000000015</v>
      </c>
      <c r="F11" s="180">
        <f>C11*0.5</f>
        <v>357522.79000000015</v>
      </c>
      <c r="G11" s="177"/>
      <c r="H11" s="177"/>
      <c r="I11" s="180">
        <f t="shared" si="0"/>
        <v>0</v>
      </c>
    </row>
    <row r="12" spans="1:16">
      <c r="B12" t="s">
        <v>56</v>
      </c>
      <c r="C12" s="177">
        <v>-14421494.530000012</v>
      </c>
      <c r="D12" s="180">
        <f>C12</f>
        <v>-14421494.530000012</v>
      </c>
      <c r="G12" s="177"/>
      <c r="H12" s="177"/>
      <c r="I12" s="180">
        <f t="shared" si="0"/>
        <v>0</v>
      </c>
    </row>
    <row r="13" spans="1:16" s="184" customFormat="1">
      <c r="A13" s="184" t="s">
        <v>57</v>
      </c>
      <c r="C13" s="205">
        <f>SUM(C6:C12)</f>
        <v>1087341.5599999838</v>
      </c>
      <c r="D13" s="207">
        <f>SUM(D6:D12)</f>
        <v>-432459.99250001647</v>
      </c>
      <c r="E13" s="207">
        <f t="shared" ref="E13:F13" si="1">SUM(E6:E12)</f>
        <v>0</v>
      </c>
      <c r="F13" s="207">
        <f t="shared" si="1"/>
        <v>1519801.5525000007</v>
      </c>
      <c r="G13" s="207">
        <f t="shared" ref="G13" si="2">SUM(G6:G12)</f>
        <v>0</v>
      </c>
      <c r="H13" s="207">
        <f t="shared" ref="H13" si="3">SUM(H6:H12)</f>
        <v>0</v>
      </c>
      <c r="I13" s="207">
        <f t="shared" ref="I13" si="4">SUM(I6:I12)</f>
        <v>0</v>
      </c>
    </row>
    <row r="14" spans="1:16">
      <c r="A14" t="s">
        <v>58</v>
      </c>
      <c r="B14" t="s">
        <v>59</v>
      </c>
      <c r="C14" s="177">
        <v>2035913.1199999978</v>
      </c>
      <c r="D14" s="180">
        <f>C14</f>
        <v>2035913.1199999978</v>
      </c>
      <c r="G14" s="177"/>
      <c r="H14" s="177"/>
      <c r="I14" s="180">
        <f t="shared" si="0"/>
        <v>0</v>
      </c>
    </row>
    <row r="15" spans="1:16">
      <c r="B15" t="s">
        <v>60</v>
      </c>
      <c r="C15" s="177">
        <v>2038315.0700000015</v>
      </c>
      <c r="D15" s="180">
        <f>C15*0.75</f>
        <v>1528736.3025000012</v>
      </c>
      <c r="F15" s="180">
        <f>C15*0.25</f>
        <v>509578.76750000037</v>
      </c>
      <c r="G15" s="177"/>
      <c r="H15" s="177"/>
      <c r="I15" s="180">
        <f t="shared" si="0"/>
        <v>0</v>
      </c>
    </row>
    <row r="16" spans="1:16">
      <c r="B16" t="s">
        <v>61</v>
      </c>
      <c r="C16" s="177">
        <v>9088115.879999971</v>
      </c>
      <c r="D16" s="180">
        <f>C16</f>
        <v>9088115.879999971</v>
      </c>
      <c r="G16" s="177"/>
      <c r="H16" s="177"/>
      <c r="I16" s="180">
        <f t="shared" si="0"/>
        <v>0</v>
      </c>
    </row>
    <row r="17" spans="1:16">
      <c r="B17" t="s">
        <v>62</v>
      </c>
      <c r="C17" s="177">
        <v>5194048.7399999872</v>
      </c>
      <c r="D17" s="180">
        <f>C17*0.75</f>
        <v>3895536.5549999904</v>
      </c>
      <c r="F17" s="180">
        <f>C17*0.25</f>
        <v>1298512.1849999968</v>
      </c>
      <c r="G17" s="177"/>
      <c r="H17" s="177"/>
      <c r="I17" s="180">
        <f t="shared" si="0"/>
        <v>0</v>
      </c>
    </row>
    <row r="18" spans="1:16">
      <c r="B18" t="s">
        <v>63</v>
      </c>
      <c r="C18" s="177">
        <v>8648237.8599999808</v>
      </c>
      <c r="D18" s="180">
        <f>C18*0.5</f>
        <v>4324118.9299999904</v>
      </c>
      <c r="F18" s="180">
        <f>C18*0.5</f>
        <v>4324118.9299999904</v>
      </c>
      <c r="G18" s="177"/>
      <c r="H18" s="177"/>
      <c r="I18" s="180">
        <f t="shared" si="0"/>
        <v>0</v>
      </c>
    </row>
    <row r="19" spans="1:16" s="184" customFormat="1">
      <c r="A19" s="184" t="s">
        <v>64</v>
      </c>
      <c r="C19" s="205">
        <f>SUM(C14:C18)</f>
        <v>27004630.669999938</v>
      </c>
      <c r="D19" s="207">
        <f>SUM(D14:D18)</f>
        <v>20872420.787499949</v>
      </c>
      <c r="E19" s="207">
        <f t="shared" ref="E19:F19" si="5">SUM(E14:E18)</f>
        <v>0</v>
      </c>
      <c r="F19" s="207">
        <f t="shared" si="5"/>
        <v>6132209.8824999873</v>
      </c>
      <c r="G19" s="207">
        <f t="shared" ref="G19" si="6">SUM(G14:G18)</f>
        <v>0</v>
      </c>
      <c r="H19" s="207">
        <f t="shared" ref="H19" si="7">SUM(H14:H18)</f>
        <v>0</v>
      </c>
      <c r="I19" s="207">
        <f t="shared" ref="I19" si="8">SUM(I14:I18)</f>
        <v>0</v>
      </c>
    </row>
    <row r="20" spans="1:16">
      <c r="A20" t="s">
        <v>65</v>
      </c>
      <c r="B20" t="s">
        <v>66</v>
      </c>
      <c r="C20" s="177">
        <v>4131730.6099999989</v>
      </c>
      <c r="D20" s="180">
        <f>C20</f>
        <v>4131730.6099999989</v>
      </c>
      <c r="G20" s="177"/>
      <c r="H20" s="177"/>
      <c r="I20" s="180">
        <f t="shared" si="0"/>
        <v>0</v>
      </c>
    </row>
    <row r="21" spans="1:16">
      <c r="B21" t="s">
        <v>67</v>
      </c>
      <c r="C21" s="177">
        <v>15412409.399999999</v>
      </c>
      <c r="E21" s="180">
        <f>C21</f>
        <v>15412409.399999999</v>
      </c>
      <c r="G21" s="177"/>
      <c r="H21" s="177"/>
      <c r="I21" s="180">
        <f t="shared" si="0"/>
        <v>15412409.399999999</v>
      </c>
      <c r="J21" s="180">
        <f>I21*$J$3</f>
        <v>15859369.272599997</v>
      </c>
      <c r="K21" s="180">
        <f t="shared" ref="K21:L21" si="9">J21*$J$3</f>
        <v>16319290.981505396</v>
      </c>
      <c r="L21" s="180">
        <f t="shared" si="9"/>
        <v>16792550.419969052</v>
      </c>
      <c r="N21" s="180">
        <f>$L21*'LABS CAM%-Nickel'!B36</f>
        <v>1267635.3060353673</v>
      </c>
      <c r="O21" s="180">
        <f>$L21*'LABS CAM%-Nickel'!C36</f>
        <v>15524915.113933686</v>
      </c>
      <c r="P21" s="180">
        <f>SUM(N21:O21)</f>
        <v>16792550.419969052</v>
      </c>
    </row>
    <row r="22" spans="1:16">
      <c r="B22" t="s">
        <v>68</v>
      </c>
      <c r="C22" s="177">
        <v>2758371.0099999988</v>
      </c>
      <c r="D22" s="180">
        <f>C22/2</f>
        <v>1379185.5049999994</v>
      </c>
      <c r="E22" s="180">
        <f>C22/2</f>
        <v>1379185.5049999994</v>
      </c>
      <c r="G22" s="177"/>
      <c r="H22" s="177">
        <f>4*125000</f>
        <v>500000</v>
      </c>
      <c r="I22" s="180">
        <f t="shared" si="0"/>
        <v>1879185.5049999994</v>
      </c>
      <c r="J22" s="180">
        <f t="shared" ref="J22:L32" si="10">I22*$J$3</f>
        <v>1933681.8846449992</v>
      </c>
      <c r="K22" s="180">
        <f t="shared" si="10"/>
        <v>1989758.659299704</v>
      </c>
      <c r="L22" s="180">
        <f t="shared" si="10"/>
        <v>2047461.6604193952</v>
      </c>
      <c r="N22" s="180">
        <f>$L22*'LABS CAM%-Nickel'!B43</f>
        <v>223380.29383047848</v>
      </c>
      <c r="O22" s="180">
        <f>$L22*'LABS CAM%-Nickel'!C43</f>
        <v>1824081.3665889169</v>
      </c>
      <c r="P22" s="180">
        <f t="shared" ref="P22:P32" si="11">SUM(N22:O22)</f>
        <v>2047461.6604193954</v>
      </c>
    </row>
    <row r="23" spans="1:16">
      <c r="B23" t="s">
        <v>69</v>
      </c>
      <c r="C23" s="177">
        <v>418889.43999999983</v>
      </c>
      <c r="E23" s="180">
        <f>C23</f>
        <v>418889.43999999983</v>
      </c>
      <c r="G23" s="177"/>
      <c r="H23" s="177"/>
      <c r="I23" s="180">
        <f t="shared" si="0"/>
        <v>418889.43999999983</v>
      </c>
      <c r="J23" s="180">
        <f t="shared" si="10"/>
        <v>431037.2337599998</v>
      </c>
      <c r="K23" s="180">
        <f t="shared" si="10"/>
        <v>443537.31353903975</v>
      </c>
      <c r="L23" s="180">
        <f t="shared" si="10"/>
        <v>456399.89563167188</v>
      </c>
      <c r="N23" s="180">
        <f>$L23*'LABS CAM%-Nickel'!B40</f>
        <v>32599.893446754977</v>
      </c>
      <c r="O23" s="180">
        <f>$L23*'LABS CAM%-Nickel'!C40</f>
        <v>423800.00218491693</v>
      </c>
      <c r="P23" s="180">
        <f t="shared" si="11"/>
        <v>456399.89563167188</v>
      </c>
    </row>
    <row r="24" spans="1:16">
      <c r="B24" t="s">
        <v>70</v>
      </c>
      <c r="C24" s="177">
        <v>7429428.0700000022</v>
      </c>
      <c r="D24" s="206"/>
      <c r="E24" s="206"/>
      <c r="F24" s="180">
        <f>C24-D24-E24</f>
        <v>7429428.0700000022</v>
      </c>
      <c r="G24" s="177">
        <v>230000</v>
      </c>
      <c r="H24" s="177">
        <v>385000</v>
      </c>
      <c r="I24" s="180">
        <f t="shared" si="0"/>
        <v>385000</v>
      </c>
      <c r="J24" s="180">
        <f t="shared" si="10"/>
        <v>396164.99999999994</v>
      </c>
      <c r="K24" s="180">
        <f t="shared" si="10"/>
        <v>407653.78499999992</v>
      </c>
      <c r="L24" s="180">
        <f t="shared" si="10"/>
        <v>419475.74476499989</v>
      </c>
      <c r="N24" s="180">
        <f>$L24*'LABS CAM%-Nickel'!B42</f>
        <v>59380.952368298727</v>
      </c>
      <c r="O24" s="180">
        <f>$L24*'LABS CAM%-Nickel'!C42</f>
        <v>360094.79239670077</v>
      </c>
      <c r="P24" s="180">
        <f t="shared" si="11"/>
        <v>419475.74476499949</v>
      </c>
    </row>
    <row r="25" spans="1:16">
      <c r="B25" t="s">
        <v>71</v>
      </c>
      <c r="C25" s="177">
        <v>2009468.1400000001</v>
      </c>
      <c r="E25" s="180">
        <f>C25</f>
        <v>2009468.1400000001</v>
      </c>
      <c r="G25" s="177"/>
      <c r="H25" s="177">
        <f>5*125000</f>
        <v>625000</v>
      </c>
      <c r="I25" s="180">
        <f t="shared" si="0"/>
        <v>2634468.14</v>
      </c>
      <c r="J25" s="180">
        <f t="shared" si="10"/>
        <v>2710867.71606</v>
      </c>
      <c r="K25" s="180">
        <f t="shared" si="10"/>
        <v>2789482.8798257397</v>
      </c>
      <c r="L25" s="180">
        <f t="shared" si="10"/>
        <v>2870377.8833406861</v>
      </c>
      <c r="N25" s="180">
        <f>$L25*'LABS CAM%-Nickel'!B37</f>
        <v>205026.36842043765</v>
      </c>
      <c r="O25" s="180">
        <f>$L25*'LABS CAM%-Nickel'!C37</f>
        <v>2665351.5149202487</v>
      </c>
      <c r="P25" s="180">
        <f t="shared" si="11"/>
        <v>2870377.8833406861</v>
      </c>
    </row>
    <row r="26" spans="1:16">
      <c r="B26" t="s">
        <v>72</v>
      </c>
      <c r="C26" s="177">
        <v>730979.95000000007</v>
      </c>
      <c r="E26" s="180">
        <f>C26</f>
        <v>730979.95000000007</v>
      </c>
      <c r="G26" s="177"/>
      <c r="H26" s="177"/>
      <c r="I26" s="180">
        <f t="shared" si="0"/>
        <v>730979.95000000007</v>
      </c>
      <c r="J26" s="180">
        <f t="shared" si="10"/>
        <v>752178.36855000001</v>
      </c>
      <c r="K26" s="180">
        <f t="shared" si="10"/>
        <v>773991.54123794998</v>
      </c>
      <c r="L26" s="180">
        <f t="shared" si="10"/>
        <v>796437.29593385046</v>
      </c>
      <c r="N26" s="180">
        <f>$L26*'LABS CAM%-Nickel'!B53</f>
        <v>56888.205350114084</v>
      </c>
      <c r="O26" s="180">
        <f>$L26*'LABS CAM%-Nickel'!C53</f>
        <v>739549.09058373643</v>
      </c>
      <c r="P26" s="180">
        <f t="shared" si="11"/>
        <v>796437.29593385046</v>
      </c>
    </row>
    <row r="27" spans="1:16">
      <c r="B27" t="s">
        <v>73</v>
      </c>
      <c r="C27" s="177">
        <v>2400098.620000001</v>
      </c>
      <c r="D27" s="180">
        <f>C27</f>
        <v>2400098.620000001</v>
      </c>
      <c r="G27" s="177"/>
      <c r="H27" s="177"/>
      <c r="I27" s="180">
        <f t="shared" si="0"/>
        <v>0</v>
      </c>
      <c r="J27" s="180">
        <f t="shared" si="10"/>
        <v>0</v>
      </c>
      <c r="K27" s="180">
        <f t="shared" si="10"/>
        <v>0</v>
      </c>
      <c r="L27" s="180">
        <f t="shared" si="10"/>
        <v>0</v>
      </c>
      <c r="P27" s="180">
        <f t="shared" si="11"/>
        <v>0</v>
      </c>
    </row>
    <row r="28" spans="1:16">
      <c r="B28" t="s">
        <v>74</v>
      </c>
      <c r="C28" s="177">
        <v>1556402.0999999996</v>
      </c>
      <c r="D28" s="180">
        <f>C28/2</f>
        <v>778201.04999999981</v>
      </c>
      <c r="E28" s="180">
        <f>C28/2</f>
        <v>778201.04999999981</v>
      </c>
      <c r="G28" s="177"/>
      <c r="H28" s="177">
        <f>6*125000</f>
        <v>750000</v>
      </c>
      <c r="I28" s="180">
        <f t="shared" si="0"/>
        <v>1528201.0499999998</v>
      </c>
      <c r="J28" s="180">
        <f t="shared" si="10"/>
        <v>1572518.8804499996</v>
      </c>
      <c r="K28" s="180">
        <f t="shared" si="10"/>
        <v>1618121.9279830495</v>
      </c>
      <c r="L28" s="180">
        <f t="shared" si="10"/>
        <v>1665047.4638945579</v>
      </c>
      <c r="N28" s="180">
        <f>$L28*'LABS CAM%-Nickel'!B49</f>
        <v>274281.34725367394</v>
      </c>
      <c r="O28" s="180">
        <f>$L28*'LABS CAM%-Nickel'!C49</f>
        <v>1390766.1166408823</v>
      </c>
      <c r="P28" s="180">
        <f t="shared" si="11"/>
        <v>1665047.4638945563</v>
      </c>
    </row>
    <row r="29" spans="1:16">
      <c r="B29" t="s">
        <v>75</v>
      </c>
      <c r="C29" s="177">
        <v>1068978.3800000001</v>
      </c>
      <c r="D29" s="180">
        <f>C29</f>
        <v>1068978.3800000001</v>
      </c>
      <c r="G29" s="177"/>
      <c r="H29" s="177"/>
      <c r="I29" s="180">
        <f t="shared" si="0"/>
        <v>0</v>
      </c>
      <c r="J29" s="180">
        <f t="shared" si="10"/>
        <v>0</v>
      </c>
      <c r="K29" s="180">
        <f t="shared" si="10"/>
        <v>0</v>
      </c>
      <c r="L29" s="180">
        <f t="shared" si="10"/>
        <v>0</v>
      </c>
      <c r="P29" s="180">
        <f t="shared" si="11"/>
        <v>0</v>
      </c>
    </row>
    <row r="30" spans="1:16">
      <c r="B30" t="s">
        <v>76</v>
      </c>
      <c r="C30" s="177">
        <v>682803.04000000015</v>
      </c>
      <c r="D30" s="180">
        <f>C30</f>
        <v>682803.04000000015</v>
      </c>
      <c r="G30" s="177"/>
      <c r="H30" s="177"/>
      <c r="I30" s="180">
        <f t="shared" si="0"/>
        <v>0</v>
      </c>
      <c r="J30" s="180">
        <f t="shared" si="10"/>
        <v>0</v>
      </c>
      <c r="K30" s="180">
        <f t="shared" si="10"/>
        <v>0</v>
      </c>
      <c r="L30" s="180">
        <f t="shared" si="10"/>
        <v>0</v>
      </c>
      <c r="P30" s="180">
        <f t="shared" si="11"/>
        <v>0</v>
      </c>
    </row>
    <row r="31" spans="1:16">
      <c r="B31" t="s">
        <v>77</v>
      </c>
      <c r="C31" s="177">
        <v>670930.35999999987</v>
      </c>
      <c r="E31" s="180">
        <f>C31</f>
        <v>670930.35999999987</v>
      </c>
      <c r="F31" s="180"/>
      <c r="G31" s="177"/>
      <c r="H31" s="177">
        <f>5*125000</f>
        <v>625000</v>
      </c>
      <c r="I31" s="180">
        <f t="shared" si="0"/>
        <v>1295930.3599999999</v>
      </c>
      <c r="J31" s="180">
        <f t="shared" si="10"/>
        <v>1333512.3404399997</v>
      </c>
      <c r="K31" s="180">
        <f>J31*$J$3</f>
        <v>1372184.1983127596</v>
      </c>
      <c r="L31" s="180">
        <f t="shared" si="10"/>
        <v>1411977.5400638296</v>
      </c>
      <c r="N31" s="180">
        <f>$L31*'LABS CAM%-Nickel'!B52</f>
        <v>232593.4307450834</v>
      </c>
      <c r="O31" s="180">
        <f>$L31*'LABS CAM%-Nickel'!C52</f>
        <v>1179384.1093187449</v>
      </c>
      <c r="P31" s="180">
        <f t="shared" si="11"/>
        <v>1411977.5400638282</v>
      </c>
    </row>
    <row r="32" spans="1:16">
      <c r="B32" t="s">
        <v>78</v>
      </c>
      <c r="C32" s="177">
        <v>578105.99999999988</v>
      </c>
      <c r="E32" s="180">
        <f>C32</f>
        <v>578105.99999999988</v>
      </c>
      <c r="F32" s="180"/>
      <c r="G32" s="177"/>
      <c r="H32" s="177"/>
      <c r="I32" s="180">
        <f t="shared" si="0"/>
        <v>578105.99999999988</v>
      </c>
      <c r="J32" s="180">
        <f t="shared" si="10"/>
        <v>594871.07399999979</v>
      </c>
      <c r="K32" s="180">
        <f t="shared" si="10"/>
        <v>612122.33514599968</v>
      </c>
      <c r="L32" s="180">
        <f t="shared" si="10"/>
        <v>629873.88286523358</v>
      </c>
      <c r="N32" s="180">
        <f>$L32*'LABS CAM%-Nickel'!B52</f>
        <v>103758.39784656109</v>
      </c>
      <c r="O32" s="180">
        <f>$L32*'LABS CAM%-Nickel'!C52</f>
        <v>526115.48501867184</v>
      </c>
      <c r="P32" s="180">
        <f t="shared" si="11"/>
        <v>629873.88286523288</v>
      </c>
    </row>
    <row r="33" spans="1:16" s="184" customFormat="1">
      <c r="A33" s="184" t="s">
        <v>79</v>
      </c>
      <c r="C33" s="205">
        <f>SUM(C20:C32)</f>
        <v>39848595.120000005</v>
      </c>
      <c r="D33" s="205">
        <f t="shared" ref="D33:F33" si="12">SUM(D20:D32)</f>
        <v>10440997.205000002</v>
      </c>
      <c r="E33" s="205">
        <f t="shared" si="12"/>
        <v>21978169.844999999</v>
      </c>
      <c r="F33" s="205">
        <f t="shared" si="12"/>
        <v>7429428.0700000022</v>
      </c>
      <c r="G33" s="205">
        <f t="shared" ref="G33" si="13">SUM(G20:G32)</f>
        <v>230000</v>
      </c>
      <c r="H33" s="205">
        <f t="shared" ref="H33:I33" si="14">SUM(H20:H32)</f>
        <v>2885000</v>
      </c>
      <c r="I33" s="205">
        <f t="shared" si="14"/>
        <v>24863169.844999999</v>
      </c>
      <c r="J33" s="205">
        <f t="shared" ref="J33" si="15">SUM(J20:J32)</f>
        <v>25584201.770504996</v>
      </c>
      <c r="K33" s="205">
        <f t="shared" ref="K33" si="16">SUM(K20:K32)</f>
        <v>26326143.621849637</v>
      </c>
      <c r="L33" s="205">
        <f t="shared" ref="L33:N33" si="17">SUM(L20:L32)</f>
        <v>27089601.786883276</v>
      </c>
      <c r="N33" s="205">
        <f t="shared" si="17"/>
        <v>2455544.1952967695</v>
      </c>
      <c r="O33" s="205">
        <f t="shared" ref="O33" si="18">SUM(O20:O32)</f>
        <v>24634057.591586504</v>
      </c>
      <c r="P33" s="205">
        <f t="shared" ref="P33" si="19">SUM(P20:P32)</f>
        <v>27089601.786883272</v>
      </c>
    </row>
    <row r="34" spans="1:16">
      <c r="A34" t="s">
        <v>80</v>
      </c>
      <c r="B34" t="s">
        <v>80</v>
      </c>
      <c r="C34" s="177">
        <v>1667178.700000002</v>
      </c>
      <c r="F34" s="180">
        <f>C34</f>
        <v>1667178.700000002</v>
      </c>
      <c r="G34" s="177"/>
      <c r="H34" s="177"/>
      <c r="I34" s="180">
        <f t="shared" si="0"/>
        <v>0</v>
      </c>
    </row>
    <row r="35" spans="1:16" s="184" customFormat="1">
      <c r="A35" s="184" t="s">
        <v>81</v>
      </c>
      <c r="C35" s="205">
        <f>SUM(C34)</f>
        <v>1667178.700000002</v>
      </c>
      <c r="D35" s="205">
        <f t="shared" ref="D35:E35" si="20">SUM(D34)</f>
        <v>0</v>
      </c>
      <c r="E35" s="205">
        <f t="shared" si="20"/>
        <v>0</v>
      </c>
      <c r="F35" s="207">
        <f>SUM(F34)</f>
        <v>1667178.700000002</v>
      </c>
      <c r="G35" s="205"/>
      <c r="H35" s="205"/>
      <c r="I35" s="180">
        <f t="shared" si="0"/>
        <v>0</v>
      </c>
    </row>
    <row r="36" spans="1:16" s="184" customFormat="1">
      <c r="A36" s="184" t="s">
        <v>82</v>
      </c>
      <c r="C36" s="205">
        <f>C13+C19+C33+C35</f>
        <v>69607746.049999937</v>
      </c>
      <c r="D36" s="205">
        <f t="shared" ref="D36:F36" si="21">D13+D19+D33+D35</f>
        <v>30880957.999999937</v>
      </c>
      <c r="E36" s="205">
        <f t="shared" si="21"/>
        <v>21978169.844999999</v>
      </c>
      <c r="F36" s="205">
        <f t="shared" si="21"/>
        <v>16748618.204999991</v>
      </c>
      <c r="G36" s="205">
        <f t="shared" ref="G36" si="22">G13+G19+G33+G35</f>
        <v>230000</v>
      </c>
      <c r="H36" s="205">
        <f t="shared" ref="H36:I36" si="23">H13+H19+H33+H35</f>
        <v>2885000</v>
      </c>
      <c r="I36" s="205">
        <f t="shared" si="23"/>
        <v>24863169.844999999</v>
      </c>
      <c r="J36" s="205">
        <f t="shared" ref="J36" si="24">J13+J19+J33+J35</f>
        <v>25584201.770504996</v>
      </c>
      <c r="K36" s="205">
        <f t="shared" ref="K36" si="25">K13+K19+K33+K35</f>
        <v>26326143.621849637</v>
      </c>
      <c r="L36" s="205">
        <f t="shared" ref="L36:P36" si="26">L13+L19+L33+L35</f>
        <v>27089601.786883276</v>
      </c>
      <c r="N36" s="205">
        <f t="shared" si="26"/>
        <v>2455544.1952967695</v>
      </c>
      <c r="O36" s="205">
        <f t="shared" si="26"/>
        <v>24634057.591586504</v>
      </c>
      <c r="P36" s="205">
        <f t="shared" si="26"/>
        <v>27089601.786883272</v>
      </c>
    </row>
    <row r="37" spans="1:16">
      <c r="C37" s="177"/>
      <c r="G37" s="208"/>
    </row>
    <row r="38" spans="1:16">
      <c r="B38" s="201" t="s">
        <v>37</v>
      </c>
      <c r="C38">
        <v>1.0289999999999999</v>
      </c>
    </row>
    <row r="40" spans="1:16">
      <c r="B40">
        <v>2021</v>
      </c>
      <c r="C40" s="180">
        <f>C36*$C$38</f>
        <v>71626370.685449928</v>
      </c>
      <c r="D40" s="180">
        <f t="shared" ref="D40:H40" si="27">D36*$C$38</f>
        <v>31776505.781999931</v>
      </c>
      <c r="E40" s="180">
        <f t="shared" si="27"/>
        <v>22615536.770504996</v>
      </c>
      <c r="F40" s="180">
        <f t="shared" si="27"/>
        <v>17234328.13294499</v>
      </c>
      <c r="G40" s="180">
        <f t="shared" si="27"/>
        <v>236669.99999999997</v>
      </c>
      <c r="H40" s="180">
        <f t="shared" si="27"/>
        <v>2968664.9999999995</v>
      </c>
      <c r="N40" s="190" t="s">
        <v>16</v>
      </c>
      <c r="O40" s="180">
        <f>$O$36*'LUC CAM%-Nickel'!B54</f>
        <v>1158389.1898197313</v>
      </c>
    </row>
    <row r="41" spans="1:16">
      <c r="B41">
        <v>2022</v>
      </c>
      <c r="C41" s="180">
        <f>C40*$C$38</f>
        <v>73703535.435327977</v>
      </c>
      <c r="D41" s="180">
        <f t="shared" ref="D41:H42" si="28">D40*$C$38</f>
        <v>32698024.449677926</v>
      </c>
      <c r="E41" s="180">
        <f t="shared" si="28"/>
        <v>23271387.336849637</v>
      </c>
      <c r="F41" s="180">
        <f t="shared" si="28"/>
        <v>17734123.648800392</v>
      </c>
      <c r="G41" s="180">
        <f t="shared" si="28"/>
        <v>243533.42999999996</v>
      </c>
      <c r="H41" s="180">
        <f t="shared" si="28"/>
        <v>3054756.2849999992</v>
      </c>
      <c r="N41" s="190" t="s">
        <v>17</v>
      </c>
      <c r="O41" s="180">
        <f>$O$36*'LUC CAM%-Nickel'!B55</f>
        <v>174240.59569626473</v>
      </c>
    </row>
    <row r="42" spans="1:16">
      <c r="B42">
        <v>2023</v>
      </c>
      <c r="C42" s="180">
        <f>C41*$C$38</f>
        <v>75840937.96295248</v>
      </c>
      <c r="D42" s="180">
        <f t="shared" si="28"/>
        <v>33646267.158718586</v>
      </c>
      <c r="E42" s="180">
        <f t="shared" si="28"/>
        <v>23946257.569618274</v>
      </c>
      <c r="F42" s="180">
        <f t="shared" si="28"/>
        <v>18248413.234615602</v>
      </c>
      <c r="G42" s="180">
        <f t="shared" si="28"/>
        <v>250595.89946999995</v>
      </c>
      <c r="H42" s="180">
        <f t="shared" si="28"/>
        <v>3143344.2172649987</v>
      </c>
      <c r="N42" s="190" t="s">
        <v>18</v>
      </c>
      <c r="O42" s="180">
        <f>$O$36*'LUC CAM%-Nickel'!B56</f>
        <v>1203043.9870373597</v>
      </c>
    </row>
    <row r="43" spans="1:16">
      <c r="N43" s="190" t="s">
        <v>19</v>
      </c>
      <c r="O43" s="180">
        <f>$O$36*'LUC CAM%-Nickel'!B57</f>
        <v>829844.96689737274</v>
      </c>
    </row>
    <row r="44" spans="1:16">
      <c r="N44" s="190" t="s">
        <v>20</v>
      </c>
      <c r="O44" s="180">
        <f>$O$36*'LUC CAM%-Nickel'!B58</f>
        <v>1892579.7584358465</v>
      </c>
    </row>
    <row r="45" spans="1:16">
      <c r="N45" s="190" t="s">
        <v>21</v>
      </c>
      <c r="O45" s="180">
        <f>$O$36*'LUC CAM%-Nickel'!B59</f>
        <v>1236296.0339785211</v>
      </c>
    </row>
    <row r="46" spans="1:16">
      <c r="N46" s="190" t="s">
        <v>22</v>
      </c>
      <c r="O46" s="180">
        <f>$O$36*'LUC CAM%-Nickel'!B60</f>
        <v>128501.38542558254</v>
      </c>
    </row>
    <row r="47" spans="1:16">
      <c r="N47" s="190" t="s">
        <v>23</v>
      </c>
      <c r="O47" s="180">
        <f>$O$36*'LUC CAM%-Nickel'!B61</f>
        <v>287088.8289405707</v>
      </c>
    </row>
    <row r="48" spans="1:16">
      <c r="N48" s="190" t="s">
        <v>24</v>
      </c>
      <c r="O48" s="180">
        <f>$O$36*'LUC CAM%-Nickel'!B62</f>
        <v>7451.1500910168734</v>
      </c>
    </row>
    <row r="49" spans="14:15">
      <c r="N49" s="190" t="s">
        <v>25</v>
      </c>
      <c r="O49" s="180">
        <f>$O$36*'LUC CAM%-Nickel'!B63</f>
        <v>979268.8979636255</v>
      </c>
    </row>
    <row r="50" spans="14:15">
      <c r="N50" s="190" t="s">
        <v>26</v>
      </c>
      <c r="O50" s="180">
        <f>$O$36*'LUC CAM%-Nickel'!B64</f>
        <v>1108467.9906416105</v>
      </c>
    </row>
    <row r="51" spans="14:15">
      <c r="N51" s="190" t="s">
        <v>27</v>
      </c>
      <c r="O51" s="180">
        <f>$O$36*'LUC CAM%-Nickel'!B65</f>
        <v>29406.1099866203</v>
      </c>
    </row>
    <row r="52" spans="14:15">
      <c r="N52" s="190" t="s">
        <v>28</v>
      </c>
      <c r="O52" s="180">
        <f>$O$36*'LUC CAM%-Nickel'!B66</f>
        <v>31833.47148691495</v>
      </c>
    </row>
    <row r="53" spans="14:15">
      <c r="N53" s="190" t="s">
        <v>29</v>
      </c>
      <c r="O53" s="180">
        <f>$O$36*'LUC CAM%-Nickel'!B67</f>
        <v>954230.82388336549</v>
      </c>
    </row>
    <row r="54" spans="14:15">
      <c r="N54" s="190" t="s">
        <v>30</v>
      </c>
      <c r="O54" s="180">
        <f>$O$36*'LUC CAM%-Nickel'!B68</f>
        <v>6487977.4944138825</v>
      </c>
    </row>
    <row r="55" spans="14:15">
      <c r="N55" s="190" t="s">
        <v>31</v>
      </c>
      <c r="O55" s="180">
        <f>$O$36*'LUC CAM%-Nickel'!B69</f>
        <v>454206.69588164182</v>
      </c>
    </row>
    <row r="56" spans="14:15">
      <c r="N56" s="190" t="s">
        <v>32</v>
      </c>
      <c r="O56" s="180">
        <f>$O$36*'LUC CAM%-Nickel'!B70</f>
        <v>436267.90553663234</v>
      </c>
    </row>
    <row r="57" spans="14:15">
      <c r="N57" s="190" t="s">
        <v>33</v>
      </c>
      <c r="O57" s="180">
        <f>$O$36*'LUC CAM%-Nickel'!B71</f>
        <v>18550.591388735145</v>
      </c>
    </row>
    <row r="58" spans="14:15">
      <c r="N58" s="190" t="s">
        <v>34</v>
      </c>
      <c r="O58" s="180">
        <f>$O$36*'LUC CAM%-Nickel'!B72</f>
        <v>1686578.1018027083</v>
      </c>
    </row>
    <row r="59" spans="14:15">
      <c r="N59" s="190" t="s">
        <v>83</v>
      </c>
      <c r="O59" s="180">
        <f>$O$36*'LUC CAM%-Nickel'!B73</f>
        <v>5403857.9599197237</v>
      </c>
    </row>
    <row r="60" spans="14:15">
      <c r="N60" s="190" t="s">
        <v>36</v>
      </c>
      <c r="O60" s="180">
        <f>$O$36*'LUC CAM%-Nickel'!B74</f>
        <v>125975.65235877964</v>
      </c>
    </row>
    <row r="61" spans="14:15">
      <c r="N61" s="190" t="s">
        <v>4</v>
      </c>
      <c r="O61" s="180">
        <f>SUM(O40:O60)</f>
        <v>24634057.591586504</v>
      </c>
    </row>
    <row r="62" spans="14:15">
      <c r="O62" s="180">
        <f>O61-O36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813-0431-4868-BEAE-1024F2221893}">
  <dimension ref="A1:S44"/>
  <sheetViews>
    <sheetView workbookViewId="0">
      <selection activeCell="L36" sqref="L36"/>
    </sheetView>
  </sheetViews>
  <sheetFormatPr defaultRowHeight="14.45"/>
  <cols>
    <col min="1" max="1" width="71.85546875" bestFit="1" customWidth="1"/>
    <col min="2" max="2" width="13.5703125" style="178" bestFit="1" customWidth="1"/>
    <col min="3" max="5" width="13.5703125" customWidth="1"/>
    <col min="6" max="7" width="13.5703125" hidden="1" customWidth="1"/>
    <col min="8" max="8" width="2.5703125" customWidth="1"/>
    <col min="9" max="9" width="18.140625" bestFit="1" customWidth="1"/>
    <col min="10" max="13" width="15.5703125" customWidth="1"/>
    <col min="14" max="14" width="2.5703125" customWidth="1"/>
    <col min="15" max="15" width="18.140625" bestFit="1" customWidth="1"/>
    <col min="16" max="19" width="15.5703125" customWidth="1"/>
  </cols>
  <sheetData>
    <row r="1" spans="1:19">
      <c r="A1" t="s">
        <v>84</v>
      </c>
    </row>
    <row r="2" spans="1:19">
      <c r="B2" s="183" t="s">
        <v>37</v>
      </c>
      <c r="C2">
        <v>1.0289999999999999</v>
      </c>
    </row>
    <row r="3" spans="1:19">
      <c r="I3" s="217" t="s">
        <v>85</v>
      </c>
      <c r="J3" s="217"/>
      <c r="K3" s="217"/>
      <c r="L3" s="217"/>
      <c r="M3" s="217"/>
      <c r="O3" s="218" t="s">
        <v>86</v>
      </c>
      <c r="P3" s="218"/>
      <c r="Q3" s="218"/>
      <c r="R3" s="218"/>
      <c r="S3" s="218"/>
    </row>
    <row r="4" spans="1:19">
      <c r="A4" s="185" t="s">
        <v>87</v>
      </c>
      <c r="B4" s="181">
        <v>2020</v>
      </c>
      <c r="C4" s="182">
        <v>2021</v>
      </c>
      <c r="D4" s="182">
        <v>2022</v>
      </c>
      <c r="E4" s="182">
        <v>2023</v>
      </c>
      <c r="F4" s="182">
        <v>2024</v>
      </c>
      <c r="G4" s="182">
        <v>2025</v>
      </c>
      <c r="I4" s="186" t="s">
        <v>47</v>
      </c>
      <c r="J4" s="189" t="s">
        <v>48</v>
      </c>
      <c r="K4" s="186" t="s">
        <v>88</v>
      </c>
      <c r="L4" s="186" t="s">
        <v>89</v>
      </c>
      <c r="M4" s="186" t="s">
        <v>4</v>
      </c>
      <c r="O4" s="186" t="s">
        <v>47</v>
      </c>
      <c r="P4" s="189" t="s">
        <v>48</v>
      </c>
      <c r="Q4" s="186" t="s">
        <v>88</v>
      </c>
      <c r="R4" s="186" t="s">
        <v>89</v>
      </c>
      <c r="S4" s="186" t="s">
        <v>4</v>
      </c>
    </row>
    <row r="5" spans="1:19">
      <c r="A5" t="s">
        <v>90</v>
      </c>
      <c r="B5" s="178">
        <v>671508.7837789862</v>
      </c>
      <c r="C5" s="178">
        <f>B5*$C$2</f>
        <v>690982.53850857669</v>
      </c>
      <c r="D5" s="178">
        <f t="shared" ref="D5:G5" si="0">C5*$C$2</f>
        <v>711021.03212532541</v>
      </c>
      <c r="E5" s="178">
        <f t="shared" si="0"/>
        <v>731640.6420569598</v>
      </c>
      <c r="F5" s="178">
        <f t="shared" si="0"/>
        <v>752858.22067661153</v>
      </c>
      <c r="G5" s="178">
        <f t="shared" si="0"/>
        <v>774691.10907623323</v>
      </c>
      <c r="I5" s="180">
        <f>$E5*'APUC Apr 2021'!B28</f>
        <v>116563.76597451243</v>
      </c>
      <c r="J5" s="180">
        <f>$E5*'APUC Apr 2021'!C28</f>
        <v>477669.27225875418</v>
      </c>
      <c r="K5" s="180">
        <f>$E5*'APUC Apr 2021'!D28</f>
        <v>77047.288884399415</v>
      </c>
      <c r="L5" s="180">
        <f>$E5*'APUC Apr 2021'!E28</f>
        <v>60360.31493929305</v>
      </c>
      <c r="M5" s="180">
        <f>SUM(I5:L5)</f>
        <v>731640.6420569591</v>
      </c>
      <c r="O5" s="180">
        <f>$E5*'APUC CAM%-Nickel'!B28</f>
        <v>90938.961894686348</v>
      </c>
      <c r="P5" s="180">
        <f>$E5*'APUC CAM%-Nickel'!C28</f>
        <v>528244.39205681556</v>
      </c>
      <c r="Q5" s="180">
        <f>$E5*'APUC CAM%-Nickel'!D28</f>
        <v>62452.611128584751</v>
      </c>
      <c r="R5" s="180">
        <f>$E5*'APUC CAM%-Nickel'!E28</f>
        <v>50004.676976872397</v>
      </c>
      <c r="S5" s="180">
        <f>SUM(O5:R5)</f>
        <v>731640.64205695898</v>
      </c>
    </row>
    <row r="6" spans="1:19">
      <c r="A6" t="s">
        <v>91</v>
      </c>
      <c r="B6" s="178">
        <v>254878.08296094876</v>
      </c>
      <c r="C6" s="178">
        <f t="shared" ref="C6:G17" si="1">B6*$C$2</f>
        <v>262269.54736681626</v>
      </c>
      <c r="D6" s="178">
        <f t="shared" si="1"/>
        <v>269875.36424045393</v>
      </c>
      <c r="E6" s="178">
        <f t="shared" si="1"/>
        <v>277701.74980342708</v>
      </c>
      <c r="F6" s="178">
        <f t="shared" si="1"/>
        <v>285755.10054772644</v>
      </c>
      <c r="G6" s="178">
        <f t="shared" si="1"/>
        <v>294041.99846361048</v>
      </c>
      <c r="I6" s="180">
        <f>$E6*'APUC Apr 2021'!B29</f>
        <v>53982.835838493374</v>
      </c>
      <c r="J6" s="180">
        <f>$E6*'APUC Apr 2021'!C29</f>
        <v>176909.47437232963</v>
      </c>
      <c r="K6" s="180">
        <f>$E6*'APUC Apr 2021'!D29</f>
        <v>30424.574411263977</v>
      </c>
      <c r="L6" s="180">
        <f>$E6*'APUC Apr 2021'!E29</f>
        <v>16384.865181339836</v>
      </c>
      <c r="M6" s="180">
        <f t="shared" ref="M6:M17" si="2">SUM(I6:L6)</f>
        <v>277701.74980342679</v>
      </c>
      <c r="O6" s="180">
        <f>$E6*'APUC CAM%-Nickel'!B29</f>
        <v>40659.891344784024</v>
      </c>
      <c r="P6" s="180">
        <f>$E6*'APUC CAM%-Nickel'!C29</f>
        <v>201386.2421989032</v>
      </c>
      <c r="Q6" s="180">
        <f>$E6*'APUC CAM%-Nickel'!D29</f>
        <v>23170.932918819195</v>
      </c>
      <c r="R6" s="180">
        <f>$E6*'APUC CAM%-Nickel'!E29</f>
        <v>12484.683340920365</v>
      </c>
      <c r="S6" s="180">
        <f t="shared" ref="S6:S17" si="3">SUM(O6:R6)</f>
        <v>277701.74980342679</v>
      </c>
    </row>
    <row r="7" spans="1:19">
      <c r="A7" t="s">
        <v>92</v>
      </c>
      <c r="B7" s="178">
        <v>990489.85</v>
      </c>
      <c r="C7" s="178">
        <f t="shared" si="1"/>
        <v>1019214.0556499999</v>
      </c>
      <c r="D7" s="178">
        <f t="shared" si="1"/>
        <v>1048771.2632638498</v>
      </c>
      <c r="E7" s="178">
        <f t="shared" si="1"/>
        <v>1079185.6298985013</v>
      </c>
      <c r="F7" s="178">
        <f t="shared" si="1"/>
        <v>1110482.0131655578</v>
      </c>
      <c r="G7" s="178">
        <f t="shared" si="1"/>
        <v>1142685.9915473589</v>
      </c>
      <c r="I7" s="180">
        <f>$E7*'APUC Apr 2021'!B30</f>
        <v>209784.42065744923</v>
      </c>
      <c r="J7" s="180">
        <f>$E7*'APUC Apr 2021'!C30</f>
        <v>687493.55259971507</v>
      </c>
      <c r="K7" s="180">
        <f>$E7*'APUC Apr 2021'!D30</f>
        <v>118233.90930613627</v>
      </c>
      <c r="L7" s="180">
        <f>$E7*'APUC Apr 2021'!E30</f>
        <v>63673.747335199681</v>
      </c>
      <c r="M7" s="180">
        <f t="shared" si="2"/>
        <v>1079185.6298985002</v>
      </c>
      <c r="O7" s="180">
        <f>$E7*'APUC CAM%-Nickel'!B30</f>
        <v>158009.70099607148</v>
      </c>
      <c r="P7" s="180">
        <f>$E7*'APUC CAM%-Nickel'!C30</f>
        <v>782613.50097417866</v>
      </c>
      <c r="Q7" s="180">
        <f>$E7*'APUC CAM%-Nickel'!D30</f>
        <v>90045.301677185256</v>
      </c>
      <c r="R7" s="180">
        <f>$E7*'APUC CAM%-Nickel'!E30</f>
        <v>48517.126251064758</v>
      </c>
      <c r="S7" s="180">
        <f t="shared" si="3"/>
        <v>1079185.6298985002</v>
      </c>
    </row>
    <row r="8" spans="1:19">
      <c r="A8" t="s">
        <v>93</v>
      </c>
      <c r="B8" s="178">
        <v>645824.23099629884</v>
      </c>
      <c r="C8" s="178">
        <f t="shared" si="1"/>
        <v>664553.13369519147</v>
      </c>
      <c r="D8" s="178">
        <f t="shared" si="1"/>
        <v>683825.17457235197</v>
      </c>
      <c r="E8" s="178">
        <f t="shared" si="1"/>
        <v>703656.10463495017</v>
      </c>
      <c r="F8" s="178">
        <f t="shared" si="1"/>
        <v>724062.13166936371</v>
      </c>
      <c r="G8" s="178">
        <f t="shared" si="1"/>
        <v>745059.93348777515</v>
      </c>
      <c r="I8" s="180">
        <f>$E8*'APUC Apr 2021'!B31</f>
        <v>136784.70521035753</v>
      </c>
      <c r="J8" s="180">
        <f>$E8*'APUC Apr 2021'!C31</f>
        <v>448263.04370774177</v>
      </c>
      <c r="K8" s="180">
        <f>$E8*'APUC Apr 2021'!D31</f>
        <v>77091.475046737338</v>
      </c>
      <c r="L8" s="180">
        <f>$E8*'APUC Apr 2021'!E31</f>
        <v>41516.880670112849</v>
      </c>
      <c r="M8" s="180">
        <f t="shared" si="2"/>
        <v>703656.10463494947</v>
      </c>
      <c r="O8" s="180">
        <f>$E8*'APUC CAM%-Nickel'!B31</f>
        <v>103026.28909901803</v>
      </c>
      <c r="P8" s="180">
        <f>$E8*'APUC CAM%-Nickel'!C31</f>
        <v>510283.63635828288</v>
      </c>
      <c r="Q8" s="180">
        <f>$E8*'APUC CAM%-Nickel'!D31</f>
        <v>58711.795694320252</v>
      </c>
      <c r="R8" s="180">
        <f>$E8*'APUC CAM%-Nickel'!E31</f>
        <v>31634.38348332822</v>
      </c>
      <c r="S8" s="180">
        <f t="shared" si="3"/>
        <v>703656.10463494936</v>
      </c>
    </row>
    <row r="9" spans="1:19">
      <c r="A9" t="s">
        <v>94</v>
      </c>
      <c r="B9" s="178">
        <v>2578518.4264196693</v>
      </c>
      <c r="C9" s="178">
        <f t="shared" si="1"/>
        <v>2653295.4607858397</v>
      </c>
      <c r="D9" s="178">
        <f t="shared" si="1"/>
        <v>2730241.0291486289</v>
      </c>
      <c r="E9" s="178">
        <f t="shared" si="1"/>
        <v>2809418.0189939388</v>
      </c>
      <c r="F9" s="178">
        <f t="shared" si="1"/>
        <v>2890891.141544763</v>
      </c>
      <c r="G9" s="178">
        <f t="shared" si="1"/>
        <v>2974726.9846495609</v>
      </c>
      <c r="I9" s="180">
        <f>$E9*'APUC Apr 2021'!B32</f>
        <v>546126.74147141236</v>
      </c>
      <c r="J9" s="180">
        <f>$E9*'APUC Apr 2021'!C32</f>
        <v>1789735.4459746212</v>
      </c>
      <c r="K9" s="180">
        <f>$E9*'APUC Apr 2021'!D32</f>
        <v>307795.49510124145</v>
      </c>
      <c r="L9" s="180">
        <f>$E9*'APUC Apr 2021'!E32</f>
        <v>165760.33644666092</v>
      </c>
      <c r="M9" s="180">
        <f t="shared" si="2"/>
        <v>2809418.018993936</v>
      </c>
      <c r="O9" s="180">
        <f>$E9*'APUC CAM%-Nickel'!B32</f>
        <v>411342.85785102466</v>
      </c>
      <c r="P9" s="180">
        <f>$E9*'APUC CAM%-Nickel'!C32</f>
        <v>2037358.9219785822</v>
      </c>
      <c r="Q9" s="180">
        <f>$E9*'APUC CAM%-Nickel'!D32</f>
        <v>234412.77019359681</v>
      </c>
      <c r="R9" s="180">
        <f>$E9*'APUC CAM%-Nickel'!E32</f>
        <v>126303.46897073195</v>
      </c>
      <c r="S9" s="180">
        <f t="shared" si="3"/>
        <v>2809418.0189939355</v>
      </c>
    </row>
    <row r="10" spans="1:19">
      <c r="A10" t="s">
        <v>95</v>
      </c>
      <c r="B10" s="178">
        <v>937079.73845305538</v>
      </c>
      <c r="C10" s="178">
        <f t="shared" si="1"/>
        <v>964255.05086819385</v>
      </c>
      <c r="D10" s="178">
        <f t="shared" si="1"/>
        <v>992218.44734337134</v>
      </c>
      <c r="E10" s="178">
        <f t="shared" si="1"/>
        <v>1020992.7823163291</v>
      </c>
      <c r="F10" s="178">
        <f t="shared" si="1"/>
        <v>1050601.5730035026</v>
      </c>
      <c r="G10" s="178">
        <f t="shared" si="1"/>
        <v>1081069.018620604</v>
      </c>
      <c r="I10" s="180">
        <f>$E10*'APUC Apr 2021'!B33</f>
        <v>198472.23072624952</v>
      </c>
      <c r="J10" s="180">
        <f>$E10*'APUC Apr 2021'!C33</f>
        <v>650421.88817816041</v>
      </c>
      <c r="K10" s="180">
        <f>$E10*'APUC Apr 2021'!D33</f>
        <v>111858.39088495096</v>
      </c>
      <c r="L10" s="180">
        <f>$E10*'APUC Apr 2021'!E33</f>
        <v>60240.272526967186</v>
      </c>
      <c r="M10" s="180">
        <f t="shared" si="2"/>
        <v>1020992.7823163281</v>
      </c>
      <c r="O10" s="180">
        <f>$E10*'APUC CAM%-Nickel'!B33</f>
        <v>149489.35547642832</v>
      </c>
      <c r="P10" s="180">
        <f>$E10*'APUC CAM%-Nickel'!C33</f>
        <v>740412.6905517641</v>
      </c>
      <c r="Q10" s="180">
        <f>$E10*'APUC CAM%-Nickel'!D33</f>
        <v>85189.795478048793</v>
      </c>
      <c r="R10" s="180">
        <f>$E10*'APUC CAM%-Nickel'!E33</f>
        <v>45900.940810086679</v>
      </c>
      <c r="S10" s="180">
        <f t="shared" si="3"/>
        <v>1020992.7823163278</v>
      </c>
    </row>
    <row r="11" spans="1:19">
      <c r="A11" t="s">
        <v>96</v>
      </c>
      <c r="B11" s="178">
        <v>0</v>
      </c>
      <c r="C11" s="178">
        <f t="shared" si="1"/>
        <v>0</v>
      </c>
      <c r="D11" s="178">
        <f t="shared" si="1"/>
        <v>0</v>
      </c>
      <c r="E11" s="178">
        <f t="shared" si="1"/>
        <v>0</v>
      </c>
      <c r="F11" s="178">
        <f t="shared" si="1"/>
        <v>0</v>
      </c>
      <c r="G11" s="178">
        <f t="shared" si="1"/>
        <v>0</v>
      </c>
      <c r="I11" s="180">
        <f>$E11*'APUC Apr 2021'!B34</f>
        <v>0</v>
      </c>
      <c r="J11" s="180">
        <f>$E11*'APUC Apr 2021'!C34</f>
        <v>0</v>
      </c>
      <c r="K11" s="180">
        <f>$E11*'APUC Apr 2021'!D34</f>
        <v>0</v>
      </c>
      <c r="L11" s="180">
        <f>$E11*'APUC Apr 2021'!E34</f>
        <v>0</v>
      </c>
      <c r="M11" s="180">
        <f t="shared" si="2"/>
        <v>0</v>
      </c>
      <c r="O11" s="180">
        <f>$E11*'APUC CAM%-Nickel'!B34</f>
        <v>0</v>
      </c>
      <c r="P11" s="180">
        <f>$E11*'APUC CAM%-Nickel'!C34</f>
        <v>0</v>
      </c>
      <c r="Q11" s="180">
        <f>$E11*'APUC CAM%-Nickel'!D34</f>
        <v>0</v>
      </c>
      <c r="R11" s="180">
        <f>$E11*'APUC CAM%-Nickel'!E34</f>
        <v>0</v>
      </c>
      <c r="S11" s="180">
        <f t="shared" si="3"/>
        <v>0</v>
      </c>
    </row>
    <row r="12" spans="1:19">
      <c r="A12" t="s">
        <v>97</v>
      </c>
      <c r="B12" s="178">
        <v>450543.64240652625</v>
      </c>
      <c r="C12" s="178">
        <f t="shared" si="1"/>
        <v>463609.40803631546</v>
      </c>
      <c r="D12" s="178">
        <f t="shared" si="1"/>
        <v>477054.08086936857</v>
      </c>
      <c r="E12" s="178">
        <f t="shared" si="1"/>
        <v>490888.64921458019</v>
      </c>
      <c r="F12" s="178">
        <f t="shared" si="1"/>
        <v>505124.42004180298</v>
      </c>
      <c r="G12" s="178">
        <f t="shared" si="1"/>
        <v>519773.02822301525</v>
      </c>
      <c r="I12" s="180">
        <f>$E12*'APUC Apr 2021'!B35</f>
        <v>95424.538679674588</v>
      </c>
      <c r="J12" s="180">
        <f>$E12*'APUC Apr 2021'!C35</f>
        <v>312719.86211598065</v>
      </c>
      <c r="K12" s="180">
        <f>$E12*'APUC Apr 2021'!D35</f>
        <v>53781.001546607986</v>
      </c>
      <c r="L12" s="180">
        <f>$E12*'APUC Apr 2021'!E35</f>
        <v>28963.246872316471</v>
      </c>
      <c r="M12" s="180">
        <f t="shared" si="2"/>
        <v>490888.64921457967</v>
      </c>
      <c r="O12" s="180">
        <f>$E12*'APUC CAM%-Nickel'!B35</f>
        <v>71873.796811079053</v>
      </c>
      <c r="P12" s="180">
        <f>$E12*'APUC CAM%-Nickel'!C35</f>
        <v>355987.0273536169</v>
      </c>
      <c r="Q12" s="180">
        <f>$E12*'APUC CAM%-Nickel'!D35</f>
        <v>40958.863131443024</v>
      </c>
      <c r="R12" s="180">
        <f>$E12*'APUC CAM%-Nickel'!E35</f>
        <v>22068.961918440666</v>
      </c>
      <c r="S12" s="180">
        <f t="shared" si="3"/>
        <v>490888.64921457961</v>
      </c>
    </row>
    <row r="13" spans="1:19">
      <c r="A13" t="s">
        <v>98</v>
      </c>
      <c r="B13" s="178">
        <v>746269.49014427071</v>
      </c>
      <c r="C13" s="178">
        <f t="shared" si="1"/>
        <v>767911.30535845447</v>
      </c>
      <c r="D13" s="178">
        <f t="shared" si="1"/>
        <v>790180.7332138496</v>
      </c>
      <c r="E13" s="178">
        <f t="shared" si="1"/>
        <v>813095.97447705118</v>
      </c>
      <c r="F13" s="178">
        <f t="shared" si="1"/>
        <v>836675.75773688557</v>
      </c>
      <c r="G13" s="178">
        <f t="shared" si="1"/>
        <v>860939.35471125518</v>
      </c>
      <c r="I13" s="180">
        <f>$E13*'APUC Apr 2021'!B36</f>
        <v>162007.49866620355</v>
      </c>
      <c r="J13" s="180">
        <f>$E13*'APUC Apr 2021'!C36</f>
        <v>558389.85204621009</v>
      </c>
      <c r="K13" s="180">
        <f>$E13*'APUC Apr 2021'!D36</f>
        <v>40725.832152024697</v>
      </c>
      <c r="L13" s="180">
        <f>$E13*'APUC Apr 2021'!E36</f>
        <v>51972.791612612913</v>
      </c>
      <c r="M13" s="180">
        <f t="shared" si="2"/>
        <v>813095.97447705129</v>
      </c>
      <c r="O13" s="180">
        <f>$E13*'APUC CAM%-Nickel'!B36</f>
        <v>158641.83869801235</v>
      </c>
      <c r="P13" s="180">
        <f>$E13*'APUC CAM%-Nickel'!C36</f>
        <v>573475.48556083348</v>
      </c>
      <c r="Q13" s="180">
        <f>$E13*'APUC CAM%-Nickel'!D36</f>
        <v>35576.827171216653</v>
      </c>
      <c r="R13" s="180">
        <f>$E13*'APUC CAM%-Nickel'!E36</f>
        <v>45401.823046988698</v>
      </c>
      <c r="S13" s="180">
        <f t="shared" si="3"/>
        <v>813095.97447705106</v>
      </c>
    </row>
    <row r="14" spans="1:19">
      <c r="A14" t="s">
        <v>99</v>
      </c>
      <c r="B14" s="178">
        <v>630005.95361507672</v>
      </c>
      <c r="C14" s="178">
        <f t="shared" si="1"/>
        <v>648276.12626991386</v>
      </c>
      <c r="D14" s="178">
        <f t="shared" si="1"/>
        <v>667076.13393174135</v>
      </c>
      <c r="E14" s="178">
        <f t="shared" si="1"/>
        <v>686421.34181576176</v>
      </c>
      <c r="F14" s="178">
        <f t="shared" si="1"/>
        <v>706327.56072841876</v>
      </c>
      <c r="G14" s="178">
        <f t="shared" si="1"/>
        <v>726811.05998954282</v>
      </c>
      <c r="I14" s="180">
        <f>$E14*'APUC Apr 2021'!B37</f>
        <v>133434.41529449564</v>
      </c>
      <c r="J14" s="180">
        <f>$E14*'APUC Apr 2021'!C37</f>
        <v>437283.66445128177</v>
      </c>
      <c r="K14" s="180">
        <f>$E14*'APUC Apr 2021'!D37</f>
        <v>75203.261075366769</v>
      </c>
      <c r="L14" s="180">
        <f>$E14*'APUC Apr 2021'!E37</f>
        <v>40500.000994616887</v>
      </c>
      <c r="M14" s="180">
        <f t="shared" si="2"/>
        <v>686421.34181576106</v>
      </c>
      <c r="O14" s="180">
        <f>$E14*'APUC CAM%-Nickel'!B37</f>
        <v>100502.84953092973</v>
      </c>
      <c r="P14" s="180">
        <f>$E14*'APUC CAM%-Nickel'!C37</f>
        <v>497785.17669138272</v>
      </c>
      <c r="Q14" s="180">
        <f>$E14*'APUC CAM%-Nickel'!D37</f>
        <v>57273.758183077152</v>
      </c>
      <c r="R14" s="180">
        <f>$E14*'APUC CAM%-Nickel'!E37</f>
        <v>30859.55741037137</v>
      </c>
      <c r="S14" s="180">
        <f t="shared" si="3"/>
        <v>686421.34181576094</v>
      </c>
    </row>
    <row r="15" spans="1:19">
      <c r="A15" t="s">
        <v>100</v>
      </c>
      <c r="B15" s="178">
        <v>463355.57757156866</v>
      </c>
      <c r="C15" s="178">
        <f t="shared" si="1"/>
        <v>476792.88932114409</v>
      </c>
      <c r="D15" s="178">
        <f t="shared" si="1"/>
        <v>490619.88311145722</v>
      </c>
      <c r="E15" s="178">
        <f t="shared" si="1"/>
        <v>504847.85972168943</v>
      </c>
      <c r="F15" s="178">
        <f t="shared" si="1"/>
        <v>519488.44765361835</v>
      </c>
      <c r="G15" s="178">
        <f t="shared" si="1"/>
        <v>534553.61263557326</v>
      </c>
      <c r="I15" s="180">
        <f>$E15*'APUC Apr 2021'!B37</f>
        <v>98138.08934967815</v>
      </c>
      <c r="J15" s="180">
        <f>$E15*'APUC Apr 2021'!C37</f>
        <v>321612.5557890074</v>
      </c>
      <c r="K15" s="180">
        <f>$E15*'APUC Apr 2021'!D37</f>
        <v>55310.351070320641</v>
      </c>
      <c r="L15" s="180">
        <f>$E15*'APUC Apr 2021'!E37</f>
        <v>29786.863512682718</v>
      </c>
      <c r="M15" s="180">
        <f t="shared" si="2"/>
        <v>504847.8597216889</v>
      </c>
      <c r="O15" s="180">
        <f>$E15*'APUC CAM%-Nickel'!B37</f>
        <v>73917.644150463093</v>
      </c>
      <c r="P15" s="180">
        <f>$E15*'APUC CAM%-Nickel'!C37</f>
        <v>366110.09265687875</v>
      </c>
      <c r="Q15" s="180">
        <f>$E15*'APUC CAM%-Nickel'!D37</f>
        <v>42123.59446816978</v>
      </c>
      <c r="R15" s="180">
        <f>$E15*'APUC CAM%-Nickel'!E37</f>
        <v>22696.528446177239</v>
      </c>
      <c r="S15" s="180">
        <f t="shared" si="3"/>
        <v>504847.8597216889</v>
      </c>
    </row>
    <row r="16" spans="1:19">
      <c r="A16" t="s">
        <v>101</v>
      </c>
      <c r="B16" s="178">
        <v>15214047.659811921</v>
      </c>
      <c r="C16" s="178">
        <f t="shared" si="1"/>
        <v>15655255.041946465</v>
      </c>
      <c r="D16" s="178">
        <f t="shared" si="1"/>
        <v>16109257.438162912</v>
      </c>
      <c r="E16" s="178">
        <f t="shared" si="1"/>
        <v>16576425.903869634</v>
      </c>
      <c r="F16" s="178">
        <f t="shared" si="1"/>
        <v>17057142.255081851</v>
      </c>
      <c r="G16" s="178">
        <f t="shared" si="1"/>
        <v>17551799.380479224</v>
      </c>
      <c r="I16" s="180">
        <f>$E16*'APUC Apr 2021'!B38</f>
        <v>3222314.8719479209</v>
      </c>
      <c r="J16" s="180">
        <f>$E16*'APUC Apr 2021'!C38</f>
        <v>10559986.732893305</v>
      </c>
      <c r="K16" s="180">
        <f>$E16*'APUC Apr 2021'!D38</f>
        <v>1816087.5966466868</v>
      </c>
      <c r="L16" s="180">
        <f>$E16*'APUC Apr 2021'!E38</f>
        <v>978036.70238170575</v>
      </c>
      <c r="M16" s="180">
        <f t="shared" si="2"/>
        <v>16576425.903869618</v>
      </c>
      <c r="O16" s="180">
        <f>$E16*'APUC CAM%-Nickel'!B38</f>
        <v>2427048.7190422625</v>
      </c>
      <c r="P16" s="180">
        <f>$E16*'APUC CAM%-Nickel'!C38</f>
        <v>12021041.006158132</v>
      </c>
      <c r="Q16" s="180">
        <f>$E16*'APUC CAM%-Nickel'!D38</f>
        <v>1383107.0669314167</v>
      </c>
      <c r="R16" s="180">
        <f>$E16*'APUC CAM%-Nickel'!E38</f>
        <v>745229.1117378046</v>
      </c>
      <c r="S16" s="180">
        <f t="shared" si="3"/>
        <v>16576425.903869616</v>
      </c>
    </row>
    <row r="17" spans="1:19">
      <c r="A17" t="s">
        <v>102</v>
      </c>
      <c r="B17" s="179">
        <v>-5267501</v>
      </c>
      <c r="C17" s="179">
        <f t="shared" si="1"/>
        <v>-5420258.5289999992</v>
      </c>
      <c r="D17" s="179">
        <f t="shared" si="1"/>
        <v>-5577446.0263409987</v>
      </c>
      <c r="E17" s="179">
        <f t="shared" si="1"/>
        <v>-5739191.9611048875</v>
      </c>
      <c r="F17" s="179">
        <f t="shared" si="1"/>
        <v>-5905628.5279769292</v>
      </c>
      <c r="G17" s="179">
        <f t="shared" si="1"/>
        <v>-6076891.7552882601</v>
      </c>
      <c r="I17" s="187">
        <f>$E17*'APUC Apr 2021'!B38</f>
        <v>-1115649.6410311873</v>
      </c>
      <c r="J17" s="187">
        <f>$E17*'APUC Apr 2021'!C38</f>
        <v>-3656143.4484286257</v>
      </c>
      <c r="K17" s="187">
        <f>$E17*'APUC Apr 2021'!D38</f>
        <v>-628776.99908179988</v>
      </c>
      <c r="L17" s="187">
        <f>$E17*'APUC Apr 2021'!E38</f>
        <v>-338621.87256326928</v>
      </c>
      <c r="M17" s="187">
        <f t="shared" si="2"/>
        <v>-5739191.9611048819</v>
      </c>
      <c r="O17" s="187">
        <f>$E17*'APUC CAM%-Nickel'!B38</f>
        <v>-840307.71037836245</v>
      </c>
      <c r="P17" s="187">
        <f>$E17*'APUC CAM%-Nickel'!C38</f>
        <v>-4161998.6302686362</v>
      </c>
      <c r="Q17" s="187">
        <f>$E17*'APUC CAM%-Nickel'!D38</f>
        <v>-478867.82144196128</v>
      </c>
      <c r="R17" s="187">
        <f>$E17*'APUC CAM%-Nickel'!E38</f>
        <v>-258017.79901592113</v>
      </c>
      <c r="S17" s="187">
        <f t="shared" si="3"/>
        <v>-5739191.9611048819</v>
      </c>
    </row>
    <row r="18" spans="1:19">
      <c r="B18" s="178">
        <f>SUM(B5:B17)</f>
        <v>18315020.436158322</v>
      </c>
      <c r="C18" s="178">
        <f t="shared" ref="C18:G18" si="4">SUM(C5:C17)</f>
        <v>18846156.02880691</v>
      </c>
      <c r="D18" s="178">
        <f t="shared" si="4"/>
        <v>19392694.55364231</v>
      </c>
      <c r="E18" s="178">
        <f t="shared" si="4"/>
        <v>19955082.695697933</v>
      </c>
      <c r="F18" s="178">
        <f t="shared" si="4"/>
        <v>20533780.093873173</v>
      </c>
      <c r="G18" s="178">
        <f t="shared" si="4"/>
        <v>21129259.716595493</v>
      </c>
      <c r="I18" s="180">
        <f>SUM(I5:I17)</f>
        <v>3857384.4727852605</v>
      </c>
      <c r="J18" s="180">
        <f t="shared" ref="J18:L18" si="5">SUM(J5:J17)</f>
        <v>12764341.895958481</v>
      </c>
      <c r="K18" s="180">
        <f t="shared" si="5"/>
        <v>2134782.1770439362</v>
      </c>
      <c r="L18" s="180">
        <f t="shared" si="5"/>
        <v>1198574.1499102388</v>
      </c>
      <c r="M18" s="180">
        <f>SUM(M5:M17)</f>
        <v>19955082.695697915</v>
      </c>
      <c r="O18" s="180">
        <f>SUM(O5:O17)</f>
        <v>2945144.1945163975</v>
      </c>
      <c r="P18" s="180">
        <f>SUM(P5:P17)</f>
        <v>14452699.542270735</v>
      </c>
      <c r="Q18" s="180">
        <f>SUM(Q5:Q17)</f>
        <v>1634155.4955339169</v>
      </c>
      <c r="R18" s="180">
        <f>SUM(R5:R17)</f>
        <v>923083.46337686572</v>
      </c>
      <c r="S18" s="180">
        <f>SUM(S5:S17)</f>
        <v>19955082.695697915</v>
      </c>
    </row>
    <row r="22" spans="1:19">
      <c r="A22" t="s">
        <v>103</v>
      </c>
      <c r="I22" s="190" t="s">
        <v>16</v>
      </c>
      <c r="J22" s="177">
        <f>$J$18*'LUC Apr 2021'!B49</f>
        <v>839754.68931874773</v>
      </c>
      <c r="O22" s="190" t="s">
        <v>16</v>
      </c>
      <c r="P22" s="180">
        <f>$P$18*'LUC CAM%-Nickel'!B54</f>
        <v>679622.13903392816</v>
      </c>
    </row>
    <row r="23" spans="1:19">
      <c r="I23" s="190" t="s">
        <v>17</v>
      </c>
      <c r="J23" s="177">
        <f>$J$18*'LUC Apr 2021'!B50</f>
        <v>126929.50374371394</v>
      </c>
      <c r="O23" s="190" t="s">
        <v>17</v>
      </c>
      <c r="P23" s="180">
        <f>$P$18*'LUC CAM%-Nickel'!B55</f>
        <v>102226.23570241492</v>
      </c>
    </row>
    <row r="24" spans="1:19">
      <c r="I24" s="190" t="s">
        <v>18</v>
      </c>
      <c r="J24" s="177">
        <f>$J$18*'LUC Apr 2021'!B51</f>
        <v>886843.64965369634</v>
      </c>
      <c r="O24" s="190" t="s">
        <v>18</v>
      </c>
      <c r="P24" s="180">
        <f>$P$18*'LUC CAM%-Nickel'!B56</f>
        <v>705820.92357877863</v>
      </c>
    </row>
    <row r="25" spans="1:19">
      <c r="I25" s="190" t="s">
        <v>19</v>
      </c>
      <c r="J25" s="177">
        <f>$J$18*'LUC Apr 2021'!B52</f>
        <v>602737.26049391949</v>
      </c>
      <c r="O25" s="190" t="s">
        <v>19</v>
      </c>
      <c r="P25" s="180">
        <f>$P$18*'LUC CAM%-Nickel'!B57</f>
        <v>486866.60444155097</v>
      </c>
    </row>
    <row r="26" spans="1:19">
      <c r="I26" s="190" t="s">
        <v>20</v>
      </c>
      <c r="J26" s="177">
        <f>$J$18*'LUC Apr 2021'!B53</f>
        <v>1379610.3075521796</v>
      </c>
      <c r="O26" s="190" t="s">
        <v>20</v>
      </c>
      <c r="P26" s="180">
        <f>$P$18*'LUC CAM%-Nickel'!B58</f>
        <v>1110368.7042527131</v>
      </c>
    </row>
    <row r="27" spans="1:19">
      <c r="I27" s="190" t="s">
        <v>21</v>
      </c>
      <c r="J27" s="177">
        <f>$J$18*'LUC Apr 2021'!B54</f>
        <v>892315.04718891636</v>
      </c>
      <c r="O27" s="190" t="s">
        <v>21</v>
      </c>
      <c r="P27" s="180">
        <f>$P$18*'LUC CAM%-Nickel'!B59</f>
        <v>725329.7617723787</v>
      </c>
    </row>
    <row r="28" spans="1:19">
      <c r="I28" s="190" t="s">
        <v>22</v>
      </c>
      <c r="J28" s="177">
        <f>$J$18*'LUC Apr 2021'!B55</f>
        <v>93654.462511241276</v>
      </c>
      <c r="O28" s="190" t="s">
        <v>22</v>
      </c>
      <c r="P28" s="180">
        <f>$P$18*'LUC CAM%-Nickel'!B60</f>
        <v>75391.230511524656</v>
      </c>
    </row>
    <row r="29" spans="1:19">
      <c r="I29" s="190" t="s">
        <v>23</v>
      </c>
      <c r="J29" s="177">
        <f>$J$18*'LUC Apr 2021'!B56</f>
        <v>207631.8425757474</v>
      </c>
      <c r="O29" s="190" t="s">
        <v>23</v>
      </c>
      <c r="P29" s="180">
        <f>$P$18*'LUC CAM%-Nickel'!B61</f>
        <v>168433.8266724498</v>
      </c>
    </row>
    <row r="30" spans="1:19">
      <c r="I30" s="190" t="s">
        <v>24</v>
      </c>
      <c r="J30" s="177">
        <f>$J$18*'LUC Apr 2021'!B57</f>
        <v>5437.7069498033743</v>
      </c>
      <c r="O30" s="190" t="s">
        <v>24</v>
      </c>
      <c r="P30" s="180">
        <f>$P$18*'LUC CAM%-Nickel'!B62</f>
        <v>4371.558891971179</v>
      </c>
    </row>
    <row r="31" spans="1:19">
      <c r="I31" s="190" t="s">
        <v>25</v>
      </c>
      <c r="J31" s="177">
        <f>$J$18*'LUC Apr 2021'!B58</f>
        <v>709776.91838265397</v>
      </c>
      <c r="O31" s="190" t="s">
        <v>25</v>
      </c>
      <c r="P31" s="180">
        <f>$P$18*'LUC CAM%-Nickel'!B63</f>
        <v>574533.00580870151</v>
      </c>
    </row>
    <row r="32" spans="1:19">
      <c r="I32" s="190" t="s">
        <v>26</v>
      </c>
      <c r="J32" s="177">
        <f>$J$18*'LUC Apr 2021'!B59</f>
        <v>803205.71004765341</v>
      </c>
      <c r="O32" s="190" t="s">
        <v>26</v>
      </c>
      <c r="P32" s="180">
        <f>$P$18*'LUC CAM%-Nickel'!B64</f>
        <v>650333.57827495469</v>
      </c>
    </row>
    <row r="33" spans="9:16">
      <c r="I33" s="190" t="s">
        <v>27</v>
      </c>
      <c r="J33" s="177">
        <f>$J$18*'LUC Apr 2021'!B60</f>
        <v>21294.42110937395</v>
      </c>
      <c r="O33" s="190" t="s">
        <v>27</v>
      </c>
      <c r="P33" s="180">
        <f>$P$18*'LUC CAM%-Nickel'!B65</f>
        <v>17252.442914184932</v>
      </c>
    </row>
    <row r="34" spans="9:16">
      <c r="I34" s="190" t="s">
        <v>28</v>
      </c>
      <c r="J34" s="177">
        <f>$J$18*'LUC Apr 2021'!B61</f>
        <v>23172.237721473499</v>
      </c>
      <c r="O34" s="190" t="s">
        <v>28</v>
      </c>
      <c r="P34" s="180">
        <f>$P$18*'LUC CAM%-Nickel'!B66</f>
        <v>18676.565851050029</v>
      </c>
    </row>
    <row r="35" spans="9:16">
      <c r="I35" s="190" t="s">
        <v>29</v>
      </c>
      <c r="J35" s="177">
        <f>$J$18*'LUC Apr 2021'!B62</f>
        <v>697546.18518382544</v>
      </c>
      <c r="O35" s="190" t="s">
        <v>29</v>
      </c>
      <c r="P35" s="180">
        <f>$P$18*'LUC CAM%-Nickel'!B67</f>
        <v>559843.27146616648</v>
      </c>
    </row>
    <row r="36" spans="9:16">
      <c r="I36" s="190" t="s">
        <v>30</v>
      </c>
      <c r="J36" s="177">
        <f>$J$18*'LUC Apr 2021'!B63</f>
        <v>4803049.3861398529</v>
      </c>
      <c r="O36" s="190" t="s">
        <v>30</v>
      </c>
      <c r="P36" s="180">
        <f>$P$18*'LUC CAM%-Nickel'!B68</f>
        <v>3806469.5194917489</v>
      </c>
    </row>
    <row r="37" spans="9:16">
      <c r="I37" s="190" t="s">
        <v>31</v>
      </c>
      <c r="J37" s="177">
        <f>$J$18*'LUC Apr 2021'!B64</f>
        <v>339941.54781971005</v>
      </c>
      <c r="O37" s="190" t="s">
        <v>31</v>
      </c>
      <c r="P37" s="180">
        <f>$P$18*'LUC CAM%-Nickel'!B69</f>
        <v>266481.18692013394</v>
      </c>
    </row>
    <row r="38" spans="9:16">
      <c r="I38" s="190" t="s">
        <v>32</v>
      </c>
      <c r="J38" s="177">
        <f>$J$18*'LUC Apr 2021'!B65</f>
        <v>317190.0653543885</v>
      </c>
      <c r="O38" s="190" t="s">
        <v>32</v>
      </c>
      <c r="P38" s="180">
        <f>$P$18*'LUC CAM%-Nickel'!B70</f>
        <v>255956.57293625019</v>
      </c>
    </row>
    <row r="39" spans="9:16">
      <c r="I39" s="190" t="s">
        <v>33</v>
      </c>
      <c r="J39" s="177">
        <f>$J$18*'LUC Apr 2021'!B66</f>
        <v>14250.954211585486</v>
      </c>
      <c r="O39" s="190" t="s">
        <v>33</v>
      </c>
      <c r="P39" s="180">
        <f>$P$18*'LUC CAM%-Nickel'!B71</f>
        <v>10883.555121848567</v>
      </c>
    </row>
    <row r="40" spans="9:16">
      <c r="I40" s="190"/>
      <c r="J40" s="177"/>
      <c r="O40" s="190" t="s">
        <v>34</v>
      </c>
      <c r="P40" s="180">
        <f>$P$18*'LUC CAM%-Nickel'!B72</f>
        <v>989508.38566899637</v>
      </c>
    </row>
    <row r="41" spans="9:16">
      <c r="I41" s="190"/>
      <c r="J41" s="200"/>
      <c r="O41" s="190" t="s">
        <v>83</v>
      </c>
      <c r="P41" s="180">
        <f>$P$18*'LUC CAM%-Nickel'!B73</f>
        <v>3170421.0795748965</v>
      </c>
    </row>
    <row r="42" spans="9:16">
      <c r="I42" s="190"/>
      <c r="J42" s="200"/>
      <c r="O42" s="190" t="s">
        <v>36</v>
      </c>
      <c r="P42" s="180">
        <f>$P$18*'LUC CAM%-Nickel'!B74</f>
        <v>73909.393384093899</v>
      </c>
    </row>
    <row r="43" spans="9:16">
      <c r="I43" s="190" t="s">
        <v>4</v>
      </c>
      <c r="J43" s="214">
        <f>SUM(J22:J42)</f>
        <v>12764341.895958481</v>
      </c>
      <c r="O43" s="190" t="s">
        <v>4</v>
      </c>
      <c r="P43" s="213">
        <f>SUM(P22:P42)</f>
        <v>14452699.542270737</v>
      </c>
    </row>
    <row r="44" spans="9:16">
      <c r="J44" s="180">
        <f>J43-J18</f>
        <v>0</v>
      </c>
      <c r="P44" s="180">
        <f>P43-P18</f>
        <v>0</v>
      </c>
    </row>
  </sheetData>
  <mergeCells count="2">
    <mergeCell ref="I3:M3"/>
    <mergeCell ref="O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DC180-9082-4735-99B9-5243628897C2}">
  <dimension ref="A2:BH32"/>
  <sheetViews>
    <sheetView workbookViewId="0">
      <pane xSplit="2" ySplit="6" topLeftCell="AH28" activePane="bottomRight" state="frozen"/>
      <selection pane="bottomRight" activeCell="AN6" sqref="AN6"/>
      <selection pane="bottomLeft" activeCell="A7" sqref="A7"/>
      <selection pane="topRight" activeCell="C1" sqref="C1"/>
    </sheetView>
  </sheetViews>
  <sheetFormatPr defaultRowHeight="14.45"/>
  <cols>
    <col min="1" max="1" width="44.28515625" bestFit="1" customWidth="1"/>
    <col min="3" max="14" width="13.5703125" customWidth="1"/>
    <col min="15" max="15" width="2.5703125" customWidth="1"/>
    <col min="16" max="34" width="13.5703125" customWidth="1"/>
    <col min="35" max="35" width="4.7109375" bestFit="1" customWidth="1"/>
    <col min="36" max="36" width="2.5703125" customWidth="1"/>
    <col min="37" max="58" width="13.5703125" customWidth="1"/>
    <col min="59" max="60" width="4.7109375" bestFit="1" customWidth="1"/>
  </cols>
  <sheetData>
    <row r="2" spans="1:60">
      <c r="C2" s="192" t="s">
        <v>104</v>
      </c>
      <c r="D2">
        <v>1.3414999999999999</v>
      </c>
      <c r="I2" s="183" t="s">
        <v>37</v>
      </c>
      <c r="J2">
        <v>1.0289999999999999</v>
      </c>
    </row>
    <row r="4" spans="1:60">
      <c r="C4" s="220" t="s">
        <v>105</v>
      </c>
      <c r="D4" s="220"/>
      <c r="E4" s="182" t="s">
        <v>106</v>
      </c>
      <c r="F4" s="220" t="s">
        <v>107</v>
      </c>
      <c r="G4" s="220"/>
      <c r="H4" s="182" t="s">
        <v>108</v>
      </c>
      <c r="I4" s="220" t="s">
        <v>109</v>
      </c>
      <c r="J4" s="220"/>
      <c r="K4" s="220"/>
      <c r="L4" s="220"/>
      <c r="M4" s="220"/>
      <c r="N4" s="220"/>
      <c r="P4" s="217" t="s">
        <v>85</v>
      </c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K4" s="218" t="s">
        <v>110</v>
      </c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</row>
    <row r="5" spans="1:60">
      <c r="C5" s="182" t="s">
        <v>111</v>
      </c>
      <c r="D5" s="182" t="s">
        <v>112</v>
      </c>
      <c r="E5" s="182" t="s">
        <v>112</v>
      </c>
      <c r="F5" s="182" t="s">
        <v>111</v>
      </c>
      <c r="G5" s="182" t="s">
        <v>112</v>
      </c>
      <c r="H5" s="182" t="s">
        <v>112</v>
      </c>
      <c r="I5" s="220" t="s">
        <v>112</v>
      </c>
      <c r="J5" s="220"/>
      <c r="K5" s="220"/>
      <c r="L5" s="220"/>
      <c r="M5" s="220"/>
      <c r="N5" s="220"/>
      <c r="P5" s="195">
        <v>6.5789109706050383E-2</v>
      </c>
      <c r="Q5" s="195">
        <v>9.9440695633437309E-3</v>
      </c>
      <c r="R5" s="195">
        <v>6.9478211793629077E-2</v>
      </c>
      <c r="S5" s="195">
        <v>4.7220394549660379E-2</v>
      </c>
      <c r="T5" s="195">
        <v>0.10808315217480971</v>
      </c>
      <c r="U5" s="195">
        <v>6.9906858846474976E-2</v>
      </c>
      <c r="V5" s="195">
        <v>7.3371947629273923E-3</v>
      </c>
      <c r="W5" s="195">
        <v>1.6266552891496033E-2</v>
      </c>
      <c r="X5" s="195">
        <v>4.260076229644939E-4</v>
      </c>
      <c r="Y5" s="195">
        <v>5.56062289907314E-2</v>
      </c>
      <c r="Z5" s="195">
        <v>6.2925743966633252E-2</v>
      </c>
      <c r="AA5" s="195">
        <v>1.6682741094639836E-3</v>
      </c>
      <c r="AB5" s="195">
        <v>1.8153883616052642E-3</v>
      </c>
      <c r="AC5" s="195">
        <v>5.4648033629112247E-2</v>
      </c>
      <c r="AD5" s="195">
        <v>0.37628648819416394</v>
      </c>
      <c r="AE5" s="195">
        <v>2.6632124914120661E-2</v>
      </c>
      <c r="AF5" s="195">
        <v>2.4849699885806022E-2</v>
      </c>
      <c r="AG5" s="195">
        <v>1.1164660370071805E-3</v>
      </c>
      <c r="AH5" s="196">
        <f>SUM(P5:AG5)</f>
        <v>1</v>
      </c>
      <c r="AK5" s="195">
        <f>'LUC CAM%-Nickel'!$B54</f>
        <v>4.7023889000542343E-2</v>
      </c>
      <c r="AL5" s="195">
        <f>'LUC CAM%-Nickel'!$B55</f>
        <v>7.0731585752147764E-3</v>
      </c>
      <c r="AM5" s="195">
        <f>'LUC CAM%-Nickel'!$B56</f>
        <v>4.8836615022295249E-2</v>
      </c>
      <c r="AN5" s="195">
        <f>'LUC CAM%-Nickel'!$B57</f>
        <v>3.3686897248336276E-2</v>
      </c>
      <c r="AO5" s="195">
        <f>'LUC CAM%-Nickel'!$B58</f>
        <v>7.6827771933205058E-2</v>
      </c>
      <c r="AP5" s="195">
        <f>'LUC CAM%-Nickel'!$B59</f>
        <v>5.0186455454287994E-2</v>
      </c>
      <c r="AQ5" s="195">
        <f>'LUC CAM%-Nickel'!$B60</f>
        <v>5.2164116669708039E-3</v>
      </c>
      <c r="AR5" s="195">
        <f>'LUC CAM%-Nickel'!$B61</f>
        <v>1.1654142963383457E-2</v>
      </c>
      <c r="AS5" s="195">
        <f>'LUC CAM%-Nickel'!$B62</f>
        <v>3.0247351916404275E-4</v>
      </c>
      <c r="AT5" s="195">
        <f>'LUC CAM%-Nickel'!$B63</f>
        <v>3.9752643035879082E-2</v>
      </c>
      <c r="AU5" s="195">
        <f>'LUC CAM%-Nickel'!$B64</f>
        <v>4.4997377574541177E-2</v>
      </c>
      <c r="AV5" s="195">
        <f>'LUC CAM%-Nickel'!$B65</f>
        <v>1.1937176763223789E-3</v>
      </c>
      <c r="AW5" s="195">
        <f>'LUC CAM%-Nickel'!$B66</f>
        <v>1.292254488265357E-3</v>
      </c>
      <c r="AX5" s="195">
        <f>'LUC CAM%-Nickel'!$B67</f>
        <v>3.8736242307449695E-2</v>
      </c>
      <c r="AY5" s="195">
        <f>'LUC CAM%-Nickel'!$B68</f>
        <v>0.26337429269588869</v>
      </c>
      <c r="AZ5" s="195">
        <f>'LUC CAM%-Nickel'!$B69</f>
        <v>1.8438160022682223E-2</v>
      </c>
      <c r="BA5" s="195">
        <f>'LUC CAM%-Nickel'!$B70</f>
        <v>1.7709949078207683E-2</v>
      </c>
      <c r="BB5" s="195">
        <f>'LUC CAM%-Nickel'!$B71</f>
        <v>7.5304652186373468E-4</v>
      </c>
      <c r="BC5" s="195">
        <f>'LUC CAM%-Nickel'!$B72</f>
        <v>6.8465298318484927E-2</v>
      </c>
      <c r="BD5" s="195">
        <f>'LUC CAM%-Nickel'!$B73</f>
        <v>0.21936532135758882</v>
      </c>
      <c r="BE5" s="195">
        <f>'LUC CAM%-Nickel'!$B74</f>
        <v>5.1138815394263454E-3</v>
      </c>
      <c r="BF5" s="196">
        <f>SUM(AK5:BE5)</f>
        <v>1</v>
      </c>
    </row>
    <row r="6" spans="1:60" ht="28.9">
      <c r="A6" s="219" t="s">
        <v>113</v>
      </c>
      <c r="B6" s="219"/>
      <c r="C6" s="182">
        <v>2020</v>
      </c>
      <c r="D6" s="182">
        <v>2020</v>
      </c>
      <c r="E6" s="182">
        <v>2020</v>
      </c>
      <c r="F6" s="182">
        <v>2020</v>
      </c>
      <c r="G6" s="182">
        <v>2020</v>
      </c>
      <c r="H6" s="182">
        <v>2020</v>
      </c>
      <c r="I6" s="182">
        <v>2020</v>
      </c>
      <c r="J6" s="182">
        <v>2021</v>
      </c>
      <c r="K6" s="182">
        <v>2022</v>
      </c>
      <c r="L6" s="182">
        <v>2023</v>
      </c>
      <c r="M6" s="182">
        <v>2024</v>
      </c>
      <c r="N6" s="182">
        <v>2025</v>
      </c>
      <c r="P6" s="197" t="s">
        <v>114</v>
      </c>
      <c r="Q6" s="197" t="s">
        <v>115</v>
      </c>
      <c r="R6" s="197" t="s">
        <v>18</v>
      </c>
      <c r="S6" s="197" t="s">
        <v>19</v>
      </c>
      <c r="T6" s="197" t="s">
        <v>20</v>
      </c>
      <c r="U6" s="197" t="s">
        <v>21</v>
      </c>
      <c r="V6" s="197" t="s">
        <v>22</v>
      </c>
      <c r="W6" s="197" t="s">
        <v>23</v>
      </c>
      <c r="X6" s="197" t="s">
        <v>24</v>
      </c>
      <c r="Y6" s="197" t="s">
        <v>25</v>
      </c>
      <c r="Z6" s="197" t="s">
        <v>26</v>
      </c>
      <c r="AA6" s="197" t="s">
        <v>116</v>
      </c>
      <c r="AB6" s="197" t="s">
        <v>117</v>
      </c>
      <c r="AC6" s="197" t="s">
        <v>29</v>
      </c>
      <c r="AD6" s="197" t="s">
        <v>30</v>
      </c>
      <c r="AE6" s="197" t="s">
        <v>31</v>
      </c>
      <c r="AF6" s="197" t="s">
        <v>118</v>
      </c>
      <c r="AG6" s="197" t="s">
        <v>119</v>
      </c>
      <c r="AH6" s="197" t="s">
        <v>4</v>
      </c>
      <c r="AK6" s="197" t="s">
        <v>114</v>
      </c>
      <c r="AL6" s="197" t="s">
        <v>115</v>
      </c>
      <c r="AM6" s="197" t="s">
        <v>18</v>
      </c>
      <c r="AN6" s="197" t="s">
        <v>19</v>
      </c>
      <c r="AO6" s="197" t="s">
        <v>20</v>
      </c>
      <c r="AP6" s="197" t="s">
        <v>21</v>
      </c>
      <c r="AQ6" s="197" t="s">
        <v>22</v>
      </c>
      <c r="AR6" s="197" t="s">
        <v>23</v>
      </c>
      <c r="AS6" s="197" t="s">
        <v>24</v>
      </c>
      <c r="AT6" s="197" t="s">
        <v>25</v>
      </c>
      <c r="AU6" s="197" t="s">
        <v>26</v>
      </c>
      <c r="AV6" s="197" t="s">
        <v>116</v>
      </c>
      <c r="AW6" s="197" t="s">
        <v>117</v>
      </c>
      <c r="AX6" s="197" t="s">
        <v>29</v>
      </c>
      <c r="AY6" s="197" t="s">
        <v>30</v>
      </c>
      <c r="AZ6" s="197" t="s">
        <v>31</v>
      </c>
      <c r="BA6" s="197" t="s">
        <v>118</v>
      </c>
      <c r="BB6" s="197" t="s">
        <v>119</v>
      </c>
      <c r="BC6" s="197" t="s">
        <v>120</v>
      </c>
      <c r="BD6" s="197" t="s">
        <v>83</v>
      </c>
      <c r="BE6" s="197" t="s">
        <v>36</v>
      </c>
      <c r="BF6" s="197" t="s">
        <v>4</v>
      </c>
    </row>
    <row r="7" spans="1:60">
      <c r="A7" t="s">
        <v>121</v>
      </c>
      <c r="C7" s="177">
        <v>751919.95000000007</v>
      </c>
      <c r="D7" s="180">
        <f>C7/$D$2</f>
        <v>560506.85799478204</v>
      </c>
      <c r="H7" s="177">
        <f>E7+G7</f>
        <v>0</v>
      </c>
      <c r="I7" s="180">
        <f>D7+H7</f>
        <v>560506.85799478204</v>
      </c>
      <c r="J7" s="180">
        <f>I7*$J$2</f>
        <v>576761.55687663064</v>
      </c>
      <c r="K7" s="180">
        <f t="shared" ref="K7:N7" si="0">J7*$J$2</f>
        <v>593487.64202605293</v>
      </c>
      <c r="L7" s="180">
        <f t="shared" si="0"/>
        <v>610698.78364480846</v>
      </c>
      <c r="M7" s="180">
        <f t="shared" si="0"/>
        <v>628409.0483705079</v>
      </c>
      <c r="N7" s="180">
        <f t="shared" si="0"/>
        <v>646632.9107732526</v>
      </c>
      <c r="P7" s="180">
        <f>$L7*P$5</f>
        <v>40177.32927455983</v>
      </c>
      <c r="Q7" s="180">
        <f t="shared" ref="Q7:AG22" si="1">$L7*Q$5</f>
        <v>6072.8311868133778</v>
      </c>
      <c r="R7" s="180">
        <f t="shared" si="1"/>
        <v>42430.25943218566</v>
      </c>
      <c r="S7" s="180">
        <f t="shared" si="1"/>
        <v>28837.437514705536</v>
      </c>
      <c r="T7" s="180">
        <f t="shared" si="1"/>
        <v>66006.249565653023</v>
      </c>
      <c r="U7" s="180">
        <f t="shared" si="1"/>
        <v>42692.033665971583</v>
      </c>
      <c r="V7" s="180">
        <f t="shared" si="1"/>
        <v>4480.8159170848176</v>
      </c>
      <c r="W7" s="180">
        <f t="shared" si="1"/>
        <v>9933.9640649305693</v>
      </c>
      <c r="X7" s="180">
        <f t="shared" si="1"/>
        <v>260.16233716783262</v>
      </c>
      <c r="Y7" s="180">
        <f t="shared" si="1"/>
        <v>33958.656407714348</v>
      </c>
      <c r="Z7" s="180">
        <f t="shared" si="1"/>
        <v>38428.675300367569</v>
      </c>
      <c r="AA7" s="180">
        <f t="shared" si="1"/>
        <v>1018.8129694357808</v>
      </c>
      <c r="AB7" s="180">
        <f t="shared" si="1"/>
        <v>1108.6554642752765</v>
      </c>
      <c r="AC7" s="180">
        <f t="shared" si="1"/>
        <v>33373.487665879438</v>
      </c>
      <c r="AD7" s="180">
        <f t="shared" si="1"/>
        <v>229797.70064215249</v>
      </c>
      <c r="AE7" s="180">
        <f t="shared" si="1"/>
        <v>16264.206290930088</v>
      </c>
      <c r="AF7" s="180">
        <f t="shared" si="1"/>
        <v>15175.681494200273</v>
      </c>
      <c r="AG7" s="180">
        <f t="shared" si="1"/>
        <v>681.82445078102489</v>
      </c>
      <c r="AH7" s="180">
        <f>SUM(P7:AG7)</f>
        <v>610698.78364480834</v>
      </c>
      <c r="AI7" s="180">
        <f>AH7-L7</f>
        <v>0</v>
      </c>
      <c r="AK7" s="180">
        <f>$L7*AK$5</f>
        <v>28717.431814879696</v>
      </c>
      <c r="AL7" s="180">
        <f t="shared" ref="AL7:BE20" si="2">$L7*AL$5</f>
        <v>4319.5693384105107</v>
      </c>
      <c r="AM7" s="180">
        <f t="shared" si="2"/>
        <v>29824.461391445489</v>
      </c>
      <c r="AN7" s="180">
        <f t="shared" si="2"/>
        <v>20572.54717432661</v>
      </c>
      <c r="AO7" s="180">
        <f t="shared" si="2"/>
        <v>46918.626869749081</v>
      </c>
      <c r="AP7" s="180">
        <f t="shared" si="2"/>
        <v>30648.807301378041</v>
      </c>
      <c r="AQ7" s="180">
        <f t="shared" si="2"/>
        <v>3185.6562600096577</v>
      </c>
      <c r="AR7" s="180">
        <f t="shared" si="2"/>
        <v>7117.1709321609806</v>
      </c>
      <c r="AS7" s="180">
        <f t="shared" si="2"/>
        <v>184.72021023824556</v>
      </c>
      <c r="AT7" s="180">
        <f t="shared" si="2"/>
        <v>24276.890748677622</v>
      </c>
      <c r="AU7" s="180">
        <f t="shared" si="2"/>
        <v>27479.843751978478</v>
      </c>
      <c r="AV7" s="180">
        <f t="shared" si="2"/>
        <v>729.00193294538394</v>
      </c>
      <c r="AW7" s="180">
        <f t="shared" si="2"/>
        <v>789.17824414319796</v>
      </c>
      <c r="AX7" s="180">
        <f t="shared" si="2"/>
        <v>23656.176060130096</v>
      </c>
      <c r="AY7" s="180">
        <f t="shared" si="2"/>
        <v>160842.36019269098</v>
      </c>
      <c r="AZ7" s="180">
        <f t="shared" si="2"/>
        <v>11260.161898500368</v>
      </c>
      <c r="BA7" s="180">
        <f t="shared" si="2"/>
        <v>10815.444360472928</v>
      </c>
      <c r="BB7" s="180">
        <f t="shared" si="2"/>
        <v>459.88459493013642</v>
      </c>
      <c r="BC7" s="180">
        <f t="shared" si="2"/>
        <v>41811.674404977697</v>
      </c>
      <c r="BD7" s="180">
        <f t="shared" si="2"/>
        <v>133966.13492693202</v>
      </c>
      <c r="BE7" s="180">
        <f t="shared" si="2"/>
        <v>3123.0412358313097</v>
      </c>
      <c r="BF7" s="180">
        <f>SUM(AK7:BE7)</f>
        <v>610698.78364480857</v>
      </c>
      <c r="BG7" s="180">
        <f>BF7-L7</f>
        <v>0</v>
      </c>
      <c r="BH7" s="180">
        <f>BF7-AH7</f>
        <v>0</v>
      </c>
    </row>
    <row r="8" spans="1:60">
      <c r="A8" t="s">
        <v>122</v>
      </c>
      <c r="C8" s="177">
        <v>22738.290000000005</v>
      </c>
      <c r="D8" s="180">
        <f t="shared" ref="D8:D29" si="3">C8/$D$2</f>
        <v>16949.89936638092</v>
      </c>
      <c r="H8" s="177">
        <f t="shared" ref="H8:H31" si="4">E8+G8</f>
        <v>0</v>
      </c>
      <c r="I8" s="180">
        <f t="shared" ref="I8:I31" si="5">D8+H8</f>
        <v>16949.89936638092</v>
      </c>
      <c r="J8" s="180">
        <f t="shared" ref="J8:N31" si="6">I8*$J$2</f>
        <v>17441.446448005965</v>
      </c>
      <c r="K8" s="180">
        <f t="shared" si="6"/>
        <v>17947.248394998136</v>
      </c>
      <c r="L8" s="180">
        <f t="shared" si="6"/>
        <v>18467.718598453081</v>
      </c>
      <c r="M8" s="180">
        <f t="shared" si="6"/>
        <v>19003.282437808219</v>
      </c>
      <c r="N8" s="180">
        <f t="shared" si="6"/>
        <v>19554.377628504655</v>
      </c>
      <c r="P8" s="180">
        <f t="shared" ref="P8:AE23" si="7">$L8*P$5</f>
        <v>1214.9747648940968</v>
      </c>
      <c r="Q8" s="180">
        <f t="shared" si="7"/>
        <v>183.64427841927423</v>
      </c>
      <c r="R8" s="180">
        <f t="shared" si="7"/>
        <v>1283.1040641284658</v>
      </c>
      <c r="S8" s="180">
        <f t="shared" si="7"/>
        <v>872.05295865105541</v>
      </c>
      <c r="T8" s="180">
        <f t="shared" si="7"/>
        <v>1996.0492395981678</v>
      </c>
      <c r="U8" s="180">
        <f t="shared" si="7"/>
        <v>1291.0201972784803</v>
      </c>
      <c r="V8" s="180">
        <f t="shared" si="7"/>
        <v>135.50124818378674</v>
      </c>
      <c r="W8" s="180">
        <f t="shared" si="7"/>
        <v>300.40612136700202</v>
      </c>
      <c r="X8" s="180">
        <f t="shared" si="7"/>
        <v>7.8673889017041718</v>
      </c>
      <c r="Y8" s="180">
        <f t="shared" si="7"/>
        <v>1026.9201893219711</v>
      </c>
      <c r="Z8" s="180">
        <f t="shared" si="7"/>
        <v>1162.0949321740895</v>
      </c>
      <c r="AA8" s="180">
        <f t="shared" si="7"/>
        <v>30.809216798665762</v>
      </c>
      <c r="AB8" s="180">
        <f t="shared" si="7"/>
        <v>33.526081409032805</v>
      </c>
      <c r="AC8" s="180">
        <f t="shared" si="7"/>
        <v>1009.2245070212457</v>
      </c>
      <c r="AD8" s="180">
        <f t="shared" si="7"/>
        <v>6949.1529763699573</v>
      </c>
      <c r="AE8" s="180">
        <f t="shared" si="7"/>
        <v>491.83458859283178</v>
      </c>
      <c r="AF8" s="180">
        <f t="shared" si="1"/>
        <v>458.91726474707724</v>
      </c>
      <c r="AG8" s="180">
        <f t="shared" si="1"/>
        <v>20.618580596178713</v>
      </c>
      <c r="AH8" s="180">
        <f t="shared" ref="AH8:AH31" si="8">SUM(P8:AG8)</f>
        <v>18467.718598453084</v>
      </c>
      <c r="AI8" s="180">
        <f t="shared" ref="AI8:AI32" si="9">AH8-L8</f>
        <v>0</v>
      </c>
      <c r="AK8" s="180">
        <f t="shared" ref="AK8:AZ31" si="10">$L8*AK$5</f>
        <v>868.42394946690911</v>
      </c>
      <c r="AL8" s="180">
        <f t="shared" si="10"/>
        <v>130.62510216930181</v>
      </c>
      <c r="AM8" s="180">
        <f t="shared" si="10"/>
        <v>901.90086353273512</v>
      </c>
      <c r="AN8" s="180">
        <f t="shared" si="10"/>
        <v>622.12013883727775</v>
      </c>
      <c r="AO8" s="180">
        <f t="shared" si="10"/>
        <v>1418.8336726085627</v>
      </c>
      <c r="AP8" s="180">
        <f t="shared" si="10"/>
        <v>926.82933678359143</v>
      </c>
      <c r="AQ8" s="180">
        <f t="shared" si="10"/>
        <v>96.335222759304358</v>
      </c>
      <c r="AR8" s="180">
        <f t="shared" si="10"/>
        <v>215.22543275390777</v>
      </c>
      <c r="AS8" s="180">
        <f t="shared" si="10"/>
        <v>5.5859958354053463</v>
      </c>
      <c r="AT8" s="180">
        <f t="shared" si="10"/>
        <v>734.14062513137048</v>
      </c>
      <c r="AU8" s="180">
        <f t="shared" si="10"/>
        <v>830.99890671496962</v>
      </c>
      <c r="AV8" s="180">
        <f t="shared" si="10"/>
        <v>22.045242132320993</v>
      </c>
      <c r="AW8" s="180">
        <f t="shared" si="10"/>
        <v>23.864992246872603</v>
      </c>
      <c r="AX8" s="180">
        <f t="shared" si="10"/>
        <v>715.37002249547379</v>
      </c>
      <c r="AY8" s="180">
        <f t="shared" si="10"/>
        <v>4863.9223235742893</v>
      </c>
      <c r="AZ8" s="180">
        <f t="shared" si="10"/>
        <v>340.51075077214256</v>
      </c>
      <c r="BA8" s="180">
        <f t="shared" si="2"/>
        <v>327.06235596927303</v>
      </c>
      <c r="BB8" s="180">
        <f t="shared" si="2"/>
        <v>13.907051257323298</v>
      </c>
      <c r="BC8" s="180">
        <f t="shared" si="2"/>
        <v>1264.3978631049224</v>
      </c>
      <c r="BD8" s="180">
        <f t="shared" si="2"/>
        <v>4051.17702509118</v>
      </c>
      <c r="BE8" s="180">
        <f t="shared" si="2"/>
        <v>94.441725215949788</v>
      </c>
      <c r="BF8" s="180">
        <f t="shared" ref="BF8:BF31" si="11">SUM(AK8:BE8)</f>
        <v>18467.718598453084</v>
      </c>
      <c r="BG8" s="180">
        <f t="shared" ref="BG8:BG32" si="12">BF8-L8</f>
        <v>0</v>
      </c>
      <c r="BH8" s="180">
        <f t="shared" ref="BH8:BH32" si="13">BF8-AH8</f>
        <v>0</v>
      </c>
    </row>
    <row r="9" spans="1:60">
      <c r="A9" t="s">
        <v>123</v>
      </c>
      <c r="C9" s="177">
        <v>955028.03999999992</v>
      </c>
      <c r="D9" s="180">
        <f t="shared" si="3"/>
        <v>711910.57771151699</v>
      </c>
      <c r="H9" s="177">
        <f t="shared" si="4"/>
        <v>0</v>
      </c>
      <c r="I9" s="180">
        <f t="shared" si="5"/>
        <v>711910.57771151699</v>
      </c>
      <c r="J9" s="180">
        <f t="shared" si="6"/>
        <v>732555.98446515098</v>
      </c>
      <c r="K9" s="180">
        <f t="shared" si="6"/>
        <v>753800.10801464028</v>
      </c>
      <c r="L9" s="180">
        <f t="shared" si="6"/>
        <v>775660.31114706479</v>
      </c>
      <c r="M9" s="180">
        <f t="shared" si="6"/>
        <v>798154.46017032955</v>
      </c>
      <c r="N9" s="180">
        <f t="shared" si="6"/>
        <v>821300.93951526901</v>
      </c>
      <c r="P9" s="180">
        <f>$L9*P$5</f>
        <v>51030.001304683421</v>
      </c>
      <c r="Q9" s="180">
        <f t="shared" si="7"/>
        <v>7713.2200915712547</v>
      </c>
      <c r="R9" s="180">
        <f t="shared" si="7"/>
        <v>53891.491377787999</v>
      </c>
      <c r="S9" s="180">
        <f t="shared" si="7"/>
        <v>36626.985928876733</v>
      </c>
      <c r="T9" s="180">
        <f t="shared" si="7"/>
        <v>83835.811445668456</v>
      </c>
      <c r="U9" s="180">
        <f t="shared" si="7"/>
        <v>54223.975884170715</v>
      </c>
      <c r="V9" s="180">
        <f t="shared" si="7"/>
        <v>5691.1707727588755</v>
      </c>
      <c r="W9" s="180">
        <f t="shared" si="7"/>
        <v>12617.319477108</v>
      </c>
      <c r="X9" s="180">
        <f t="shared" si="7"/>
        <v>330.43720537966078</v>
      </c>
      <c r="Y9" s="180">
        <f t="shared" si="7"/>
        <v>43131.54488066565</v>
      </c>
      <c r="Z9" s="180">
        <f t="shared" si="7"/>
        <v>48809.002144319282</v>
      </c>
      <c r="AA9" s="180">
        <f t="shared" si="7"/>
        <v>1294.0140148254259</v>
      </c>
      <c r="AB9" s="180">
        <f t="shared" si="7"/>
        <v>1408.1247014154994</v>
      </c>
      <c r="AC9" s="180">
        <f t="shared" si="7"/>
        <v>42388.310768332463</v>
      </c>
      <c r="AD9" s="180">
        <f t="shared" si="7"/>
        <v>291870.49451312149</v>
      </c>
      <c r="AE9" s="180">
        <f t="shared" si="7"/>
        <v>20657.482297394326</v>
      </c>
      <c r="AF9" s="180">
        <f t="shared" si="1"/>
        <v>19274.925945335479</v>
      </c>
      <c r="AG9" s="180">
        <f t="shared" si="1"/>
        <v>865.99839365011997</v>
      </c>
      <c r="AH9" s="180">
        <f t="shared" si="8"/>
        <v>775660.31114706502</v>
      </c>
      <c r="AI9" s="180">
        <f t="shared" si="9"/>
        <v>0</v>
      </c>
      <c r="AK9" s="180">
        <f t="shared" si="10"/>
        <v>36474.564373505709</v>
      </c>
      <c r="AL9" s="180">
        <f t="shared" si="2"/>
        <v>5486.3683812436229</v>
      </c>
      <c r="AM9" s="180">
        <f t="shared" si="2"/>
        <v>37880.624003562953</v>
      </c>
      <c r="AN9" s="180">
        <f t="shared" si="2"/>
        <v>26129.589201223716</v>
      </c>
      <c r="AO9" s="180">
        <f t="shared" si="2"/>
        <v>59592.253482445565</v>
      </c>
      <c r="AP9" s="180">
        <f t="shared" si="2"/>
        <v>38927.641653041333</v>
      </c>
      <c r="AQ9" s="180">
        <f t="shared" si="2"/>
        <v>4046.1634966737524</v>
      </c>
      <c r="AR9" s="180">
        <f t="shared" si="2"/>
        <v>9039.6561571303882</v>
      </c>
      <c r="AS9" s="180">
        <f t="shared" si="2"/>
        <v>234.61670398852905</v>
      </c>
      <c r="AT9" s="180">
        <f t="shared" si="2"/>
        <v>30834.547466128166</v>
      </c>
      <c r="AU9" s="180">
        <f t="shared" si="2"/>
        <v>34902.679890270563</v>
      </c>
      <c r="AV9" s="180">
        <f t="shared" si="2"/>
        <v>925.91942423796763</v>
      </c>
      <c r="AW9" s="180">
        <f t="shared" si="2"/>
        <v>1002.3505184490978</v>
      </c>
      <c r="AX9" s="180">
        <f t="shared" si="2"/>
        <v>30046.165760864526</v>
      </c>
      <c r="AY9" s="180">
        <f t="shared" si="2"/>
        <v>204288.98582063115</v>
      </c>
      <c r="AZ9" s="180">
        <f t="shared" si="2"/>
        <v>14301.748940173064</v>
      </c>
      <c r="BA9" s="180">
        <f t="shared" si="2"/>
        <v>13736.904612401244</v>
      </c>
      <c r="BB9" s="180">
        <f t="shared" si="2"/>
        <v>584.10829945703938</v>
      </c>
      <c r="BC9" s="180">
        <f t="shared" si="2"/>
        <v>53105.81459649263</v>
      </c>
      <c r="BD9" s="180">
        <f t="shared" si="2"/>
        <v>170152.97341910319</v>
      </c>
      <c r="BE9" s="180">
        <f t="shared" si="2"/>
        <v>3966.6349460406695</v>
      </c>
      <c r="BF9" s="180">
        <f t="shared" si="11"/>
        <v>775660.3111470649</v>
      </c>
      <c r="BG9" s="180">
        <f t="shared" si="12"/>
        <v>0</v>
      </c>
      <c r="BH9" s="180">
        <f t="shared" si="13"/>
        <v>0</v>
      </c>
    </row>
    <row r="10" spans="1:60">
      <c r="A10" t="s">
        <v>124</v>
      </c>
      <c r="C10" s="177">
        <v>1046265.5599999999</v>
      </c>
      <c r="D10" s="180">
        <f t="shared" si="3"/>
        <v>779922.14685054042</v>
      </c>
      <c r="H10" s="177">
        <f t="shared" si="4"/>
        <v>0</v>
      </c>
      <c r="I10" s="180">
        <f t="shared" si="5"/>
        <v>779922.14685054042</v>
      </c>
      <c r="J10" s="180">
        <f t="shared" si="6"/>
        <v>802539.88910920604</v>
      </c>
      <c r="K10" s="180">
        <f t="shared" si="6"/>
        <v>825813.54589337297</v>
      </c>
      <c r="L10" s="180">
        <f t="shared" si="6"/>
        <v>849762.13872428075</v>
      </c>
      <c r="M10" s="180">
        <f t="shared" si="6"/>
        <v>874405.24074728484</v>
      </c>
      <c r="N10" s="180">
        <f t="shared" si="6"/>
        <v>899762.99272895604</v>
      </c>
      <c r="P10" s="180">
        <f t="shared" si="7"/>
        <v>55905.094568579712</v>
      </c>
      <c r="Q10" s="180">
        <f t="shared" si="1"/>
        <v>8450.0938197699925</v>
      </c>
      <c r="R10" s="180">
        <f t="shared" si="1"/>
        <v>59039.953848492791</v>
      </c>
      <c r="S10" s="180">
        <f t="shared" si="1"/>
        <v>40126.103463923777</v>
      </c>
      <c r="T10" s="180">
        <f t="shared" si="1"/>
        <v>91844.970552128201</v>
      </c>
      <c r="U10" s="180">
        <f t="shared" si="1"/>
        <v>59404.20188487698</v>
      </c>
      <c r="V10" s="180">
        <f t="shared" si="1"/>
        <v>6234.8703139817726</v>
      </c>
      <c r="W10" s="180">
        <f t="shared" si="1"/>
        <v>13822.700774749303</v>
      </c>
      <c r="X10" s="180">
        <f t="shared" si="1"/>
        <v>362.00514880315535</v>
      </c>
      <c r="Y10" s="180">
        <f t="shared" si="1"/>
        <v>47252.068073556016</v>
      </c>
      <c r="Z10" s="180">
        <f t="shared" si="1"/>
        <v>53471.914773902776</v>
      </c>
      <c r="AA10" s="180">
        <f t="shared" si="1"/>
        <v>1417.6361752364596</v>
      </c>
      <c r="AB10" s="180">
        <f t="shared" si="1"/>
        <v>1542.6482967728573</v>
      </c>
      <c r="AC10" s="180">
        <f t="shared" si="1"/>
        <v>46437.829933750843</v>
      </c>
      <c r="AD10" s="180">
        <f t="shared" si="1"/>
        <v>319754.01098092156</v>
      </c>
      <c r="AE10" s="180">
        <f t="shared" si="1"/>
        <v>22630.971425795375</v>
      </c>
      <c r="AF10" s="180">
        <f t="shared" si="1"/>
        <v>21116.334121619042</v>
      </c>
      <c r="AG10" s="180">
        <f t="shared" si="1"/>
        <v>948.73056742024369</v>
      </c>
      <c r="AH10" s="180">
        <f t="shared" si="8"/>
        <v>849762.13872428087</v>
      </c>
      <c r="AI10" s="180">
        <f t="shared" si="9"/>
        <v>0</v>
      </c>
      <c r="AK10" s="180">
        <f t="shared" si="10"/>
        <v>39959.120488234039</v>
      </c>
      <c r="AL10" s="180">
        <f t="shared" si="2"/>
        <v>6010.5023584104947</v>
      </c>
      <c r="AM10" s="180">
        <f t="shared" si="2"/>
        <v>41499.506429399946</v>
      </c>
      <c r="AN10" s="180">
        <f t="shared" si="2"/>
        <v>28625.84985273132</v>
      </c>
      <c r="AO10" s="180">
        <f t="shared" si="2"/>
        <v>65285.331791381599</v>
      </c>
      <c r="AP10" s="180">
        <f t="shared" si="2"/>
        <v>42646.54972182661</v>
      </c>
      <c r="AQ10" s="180">
        <f t="shared" si="2"/>
        <v>4432.7091345914005</v>
      </c>
      <c r="AR10" s="180">
        <f t="shared" si="2"/>
        <v>9903.2494495632545</v>
      </c>
      <c r="AS10" s="180">
        <f t="shared" si="2"/>
        <v>257.0305445522967</v>
      </c>
      <c r="AT10" s="180">
        <f t="shared" si="2"/>
        <v>33780.29096611149</v>
      </c>
      <c r="AU10" s="180">
        <f t="shared" si="2"/>
        <v>38237.067804726103</v>
      </c>
      <c r="AV10" s="180">
        <f t="shared" si="2"/>
        <v>1014.3760856646834</v>
      </c>
      <c r="AW10" s="180">
        <f t="shared" si="2"/>
        <v>1098.1089377244207</v>
      </c>
      <c r="AX10" s="180">
        <f t="shared" si="2"/>
        <v>32916.592109320423</v>
      </c>
      <c r="AY10" s="180">
        <f t="shared" si="2"/>
        <v>223805.50224625308</v>
      </c>
      <c r="AZ10" s="180">
        <f t="shared" si="2"/>
        <v>15668.050295014978</v>
      </c>
      <c r="BA10" s="180">
        <f t="shared" si="2"/>
        <v>15049.244205395864</v>
      </c>
      <c r="BB10" s="180">
        <f t="shared" si="2"/>
        <v>639.91042297780803</v>
      </c>
      <c r="BC10" s="180">
        <f t="shared" si="2"/>
        <v>58179.218327511655</v>
      </c>
      <c r="BD10" s="180">
        <f t="shared" si="2"/>
        <v>186408.34463876381</v>
      </c>
      <c r="BE10" s="180">
        <f t="shared" si="2"/>
        <v>4345.582914125549</v>
      </c>
      <c r="BF10" s="180">
        <f t="shared" si="11"/>
        <v>849762.13872428075</v>
      </c>
      <c r="BG10" s="180">
        <f t="shared" si="12"/>
        <v>0</v>
      </c>
      <c r="BH10" s="180">
        <f t="shared" si="13"/>
        <v>0</v>
      </c>
    </row>
    <row r="11" spans="1:60">
      <c r="A11" t="s">
        <v>125</v>
      </c>
      <c r="C11" s="177">
        <v>7438.4599999999991</v>
      </c>
      <c r="D11" s="180">
        <f t="shared" si="3"/>
        <v>5544.882594111069</v>
      </c>
      <c r="H11" s="177">
        <f t="shared" si="4"/>
        <v>0</v>
      </c>
      <c r="I11" s="180">
        <f t="shared" si="5"/>
        <v>5544.882594111069</v>
      </c>
      <c r="J11" s="180">
        <f t="shared" si="6"/>
        <v>5705.6841893402898</v>
      </c>
      <c r="K11" s="180">
        <f t="shared" si="6"/>
        <v>5871.1490308311577</v>
      </c>
      <c r="L11" s="180">
        <f t="shared" si="6"/>
        <v>6041.4123527252605</v>
      </c>
      <c r="M11" s="180">
        <f t="shared" si="6"/>
        <v>6216.6133109542925</v>
      </c>
      <c r="N11" s="180">
        <f t="shared" si="6"/>
        <v>6396.8950969719663</v>
      </c>
      <c r="P11" s="180">
        <f t="shared" si="7"/>
        <v>397.45914005293014</v>
      </c>
      <c r="Q11" s="180">
        <f t="shared" si="1"/>
        <v>60.076224696344106</v>
      </c>
      <c r="R11" s="180">
        <f t="shared" si="1"/>
        <v>419.74652697529257</v>
      </c>
      <c r="S11" s="180">
        <f t="shared" si="1"/>
        <v>285.27787493287877</v>
      </c>
      <c r="T11" s="180">
        <f t="shared" si="1"/>
        <v>652.97489067037952</v>
      </c>
      <c r="U11" s="180">
        <f t="shared" si="1"/>
        <v>422.33616057531509</v>
      </c>
      <c r="V11" s="180">
        <f t="shared" si="1"/>
        <v>44.327019075100637</v>
      </c>
      <c r="W11" s="180">
        <f t="shared" si="1"/>
        <v>98.272953574942946</v>
      </c>
      <c r="X11" s="180">
        <f t="shared" si="1"/>
        <v>2.5736877157328188</v>
      </c>
      <c r="Y11" s="180">
        <f t="shared" si="1"/>
        <v>335.9401587130742</v>
      </c>
      <c r="Z11" s="180">
        <f t="shared" si="1"/>
        <v>380.16036690444514</v>
      </c>
      <c r="AA11" s="180">
        <f t="shared" si="1"/>
        <v>10.078731812647444</v>
      </c>
      <c r="AB11" s="180">
        <f t="shared" si="1"/>
        <v>10.967509672795716</v>
      </c>
      <c r="AC11" s="180">
        <f t="shared" si="1"/>
        <v>330.15130541906416</v>
      </c>
      <c r="AD11" s="180">
        <f t="shared" si="1"/>
        <v>2273.30183793983</v>
      </c>
      <c r="AE11" s="180">
        <f t="shared" si="1"/>
        <v>160.89564843549073</v>
      </c>
      <c r="AF11" s="180">
        <f t="shared" si="1"/>
        <v>150.12728385162399</v>
      </c>
      <c r="AG11" s="180">
        <f t="shared" si="1"/>
        <v>6.7450317073733981</v>
      </c>
      <c r="AH11" s="180">
        <f t="shared" si="8"/>
        <v>6041.4123527252614</v>
      </c>
      <c r="AI11" s="180">
        <f t="shared" si="9"/>
        <v>0</v>
      </c>
      <c r="AK11" s="180">
        <f t="shared" si="10"/>
        <v>284.090703881058</v>
      </c>
      <c r="AL11" s="180">
        <f t="shared" si="2"/>
        <v>42.731867589087152</v>
      </c>
      <c r="AM11" s="180">
        <f t="shared" si="2"/>
        <v>295.04212926098256</v>
      </c>
      <c r="AN11" s="180">
        <f t="shared" si="2"/>
        <v>203.51643716108535</v>
      </c>
      <c r="AO11" s="180">
        <f t="shared" si="2"/>
        <v>464.14825038962408</v>
      </c>
      <c r="AP11" s="180">
        <f t="shared" si="2"/>
        <v>303.19707192103152</v>
      </c>
      <c r="AQ11" s="180">
        <f t="shared" si="2"/>
        <v>31.514493881737582</v>
      </c>
      <c r="AR11" s="180">
        <f t="shared" si="2"/>
        <v>70.407483259410995</v>
      </c>
      <c r="AS11" s="180">
        <f t="shared" si="2"/>
        <v>1.8273672550499287</v>
      </c>
      <c r="AT11" s="180">
        <f t="shared" si="2"/>
        <v>240.16210869043769</v>
      </c>
      <c r="AU11" s="180">
        <f t="shared" si="2"/>
        <v>271.84771271907567</v>
      </c>
      <c r="AV11" s="180">
        <f t="shared" si="2"/>
        <v>7.2117407154005138</v>
      </c>
      <c r="AW11" s="180">
        <f t="shared" si="2"/>
        <v>7.8070422282709879</v>
      </c>
      <c r="AX11" s="180">
        <f t="shared" si="2"/>
        <v>234.02161277438543</v>
      </c>
      <c r="AY11" s="180">
        <f t="shared" si="2"/>
        <v>1591.1527052832203</v>
      </c>
      <c r="AZ11" s="180">
        <f t="shared" si="2"/>
        <v>111.39252772255745</v>
      </c>
      <c r="BA11" s="180">
        <f t="shared" si="2"/>
        <v>106.99310512721924</v>
      </c>
      <c r="BB11" s="180">
        <f t="shared" si="2"/>
        <v>4.5494645593643597</v>
      </c>
      <c r="BC11" s="180">
        <f t="shared" si="2"/>
        <v>413.62709899431485</v>
      </c>
      <c r="BD11" s="180">
        <f t="shared" si="2"/>
        <v>1325.2763622092834</v>
      </c>
      <c r="BE11" s="180">
        <f t="shared" si="2"/>
        <v>30.895067102663994</v>
      </c>
      <c r="BF11" s="180">
        <f t="shared" si="11"/>
        <v>6041.4123527252614</v>
      </c>
      <c r="BG11" s="180">
        <f t="shared" si="12"/>
        <v>0</v>
      </c>
      <c r="BH11" s="180">
        <f t="shared" si="13"/>
        <v>0</v>
      </c>
    </row>
    <row r="12" spans="1:60">
      <c r="A12" t="s">
        <v>126</v>
      </c>
      <c r="C12" s="177">
        <v>13407.03</v>
      </c>
      <c r="D12" s="180">
        <f t="shared" si="3"/>
        <v>9994.0588893030199</v>
      </c>
      <c r="H12" s="177">
        <f t="shared" si="4"/>
        <v>0</v>
      </c>
      <c r="I12" s="180">
        <f t="shared" si="5"/>
        <v>9994.0588893030199</v>
      </c>
      <c r="J12" s="180">
        <f t="shared" si="6"/>
        <v>10283.886597092807</v>
      </c>
      <c r="K12" s="180">
        <f t="shared" si="6"/>
        <v>10582.119308408497</v>
      </c>
      <c r="L12" s="180">
        <f t="shared" si="6"/>
        <v>10889.000768352342</v>
      </c>
      <c r="M12" s="180">
        <f t="shared" si="6"/>
        <v>11204.781790634559</v>
      </c>
      <c r="N12" s="180">
        <f t="shared" si="6"/>
        <v>11529.72046256296</v>
      </c>
      <c r="P12" s="180">
        <f t="shared" si="7"/>
        <v>716.37766613839915</v>
      </c>
      <c r="Q12" s="180">
        <f t="shared" si="1"/>
        <v>108.28098111579902</v>
      </c>
      <c r="R12" s="180">
        <f t="shared" si="1"/>
        <v>756.54830160457379</v>
      </c>
      <c r="S12" s="180">
        <f t="shared" si="1"/>
        <v>514.1829125331526</v>
      </c>
      <c r="T12" s="180">
        <f t="shared" si="1"/>
        <v>1176.917527077446</v>
      </c>
      <c r="U12" s="180">
        <f t="shared" si="1"/>
        <v>761.21583969236474</v>
      </c>
      <c r="V12" s="180">
        <f t="shared" si="1"/>
        <v>79.894719411067157</v>
      </c>
      <c r="W12" s="180">
        <f t="shared" si="1"/>
        <v>177.12650693394431</v>
      </c>
      <c r="X12" s="180">
        <f t="shared" si="1"/>
        <v>4.6387973337843285</v>
      </c>
      <c r="Y12" s="180">
        <f t="shared" si="1"/>
        <v>605.49627020525043</v>
      </c>
      <c r="Z12" s="180">
        <f t="shared" si="1"/>
        <v>685.19847440181218</v>
      </c>
      <c r="AA12" s="180">
        <f t="shared" si="1"/>
        <v>18.165838059775638</v>
      </c>
      <c r="AB12" s="180">
        <f t="shared" si="1"/>
        <v>19.767765264377619</v>
      </c>
      <c r="AC12" s="180">
        <f t="shared" si="1"/>
        <v>595.06248017634789</v>
      </c>
      <c r="AD12" s="180">
        <f t="shared" si="1"/>
        <v>4097.3838590668556</v>
      </c>
      <c r="AE12" s="180">
        <f t="shared" si="1"/>
        <v>289.99722865271542</v>
      </c>
      <c r="AF12" s="180">
        <f t="shared" si="1"/>
        <v>270.58840114986685</v>
      </c>
      <c r="AG12" s="180">
        <f t="shared" si="1"/>
        <v>12.157199534810482</v>
      </c>
      <c r="AH12" s="180">
        <f t="shared" si="8"/>
        <v>10889.000768352345</v>
      </c>
      <c r="AI12" s="180">
        <f t="shared" si="9"/>
        <v>0</v>
      </c>
      <c r="AK12" s="180">
        <f t="shared" si="10"/>
        <v>512.04316345782081</v>
      </c>
      <c r="AL12" s="180">
        <f t="shared" si="2"/>
        <v>77.019629160191656</v>
      </c>
      <c r="AM12" s="180">
        <f t="shared" si="2"/>
        <v>531.78193850150046</v>
      </c>
      <c r="AN12" s="180">
        <f t="shared" si="2"/>
        <v>366.81665002054007</v>
      </c>
      <c r="AO12" s="180">
        <f t="shared" si="2"/>
        <v>836.57766761146831</v>
      </c>
      <c r="AP12" s="180">
        <f t="shared" si="2"/>
        <v>546.48035200262257</v>
      </c>
      <c r="AQ12" s="180">
        <f t="shared" si="2"/>
        <v>56.801510649687202</v>
      </c>
      <c r="AR12" s="180">
        <f t="shared" si="2"/>
        <v>126.90197168277051</v>
      </c>
      <c r="AS12" s="180">
        <f t="shared" si="2"/>
        <v>3.2936343825834982</v>
      </c>
      <c r="AT12" s="180">
        <f t="shared" si="2"/>
        <v>432.8665605617237</v>
      </c>
      <c r="AU12" s="180">
        <f t="shared" si="2"/>
        <v>489.97647898301932</v>
      </c>
      <c r="AV12" s="180">
        <f t="shared" si="2"/>
        <v>12.998392694670157</v>
      </c>
      <c r="AW12" s="180">
        <f t="shared" si="2"/>
        <v>14.071360115628234</v>
      </c>
      <c r="AX12" s="180">
        <f t="shared" si="2"/>
        <v>421.7989722489022</v>
      </c>
      <c r="AY12" s="180">
        <f t="shared" si="2"/>
        <v>2867.8828755297864</v>
      </c>
      <c r="AZ12" s="180">
        <f t="shared" si="2"/>
        <v>200.77313865399015</v>
      </c>
      <c r="BA12" s="180">
        <f t="shared" si="2"/>
        <v>192.84364912008431</v>
      </c>
      <c r="BB12" s="180">
        <f t="shared" si="2"/>
        <v>8.1999241551792661</v>
      </c>
      <c r="BC12" s="180">
        <f t="shared" si="2"/>
        <v>745.51868599545469</v>
      </c>
      <c r="BD12" s="180">
        <f t="shared" si="2"/>
        <v>2388.669152812643</v>
      </c>
      <c r="BE12" s="180">
        <f t="shared" si="2"/>
        <v>55.685060012076335</v>
      </c>
      <c r="BF12" s="180">
        <f t="shared" si="11"/>
        <v>10889.000768352342</v>
      </c>
      <c r="BG12" s="180">
        <f t="shared" si="12"/>
        <v>0</v>
      </c>
      <c r="BH12" s="180">
        <f t="shared" si="13"/>
        <v>0</v>
      </c>
    </row>
    <row r="13" spans="1:60">
      <c r="A13" t="s">
        <v>127</v>
      </c>
      <c r="C13" s="177">
        <v>47.48</v>
      </c>
      <c r="D13" s="180">
        <f t="shared" si="3"/>
        <v>35.393216548639586</v>
      </c>
      <c r="H13" s="177">
        <f t="shared" si="4"/>
        <v>0</v>
      </c>
      <c r="I13" s="180">
        <f t="shared" si="5"/>
        <v>35.393216548639586</v>
      </c>
      <c r="J13" s="180">
        <f t="shared" si="6"/>
        <v>36.419619828550132</v>
      </c>
      <c r="K13" s="180">
        <f t="shared" si="6"/>
        <v>37.475788803578084</v>
      </c>
      <c r="L13" s="180">
        <f t="shared" si="6"/>
        <v>38.562586678881843</v>
      </c>
      <c r="M13" s="180">
        <f t="shared" si="6"/>
        <v>39.680901692569414</v>
      </c>
      <c r="N13" s="180">
        <f t="shared" si="6"/>
        <v>40.831647841653925</v>
      </c>
      <c r="P13" s="180">
        <f t="shared" si="7"/>
        <v>2.5369982455660347</v>
      </c>
      <c r="Q13" s="180">
        <f t="shared" si="1"/>
        <v>0.38346904447727331</v>
      </c>
      <c r="R13" s="180">
        <f t="shared" si="1"/>
        <v>2.6792595645855322</v>
      </c>
      <c r="S13" s="180">
        <f t="shared" si="1"/>
        <v>1.8209405578322782</v>
      </c>
      <c r="T13" s="180">
        <f t="shared" si="1"/>
        <v>4.1679659242678762</v>
      </c>
      <c r="U13" s="180">
        <f t="shared" si="1"/>
        <v>2.6957893037155491</v>
      </c>
      <c r="V13" s="180">
        <f t="shared" si="1"/>
        <v>0.28294120902522546</v>
      </c>
      <c r="W13" s="180">
        <f t="shared" si="1"/>
        <v>0.6272803558449318</v>
      </c>
      <c r="X13" s="180">
        <f t="shared" si="1"/>
        <v>1.642795588643271E-2</v>
      </c>
      <c r="Y13" s="180">
        <f t="shared" si="1"/>
        <v>2.1443200253408321</v>
      </c>
      <c r="Z13" s="180">
        <f t="shared" si="1"/>
        <v>2.4265794560464209</v>
      </c>
      <c r="AA13" s="180">
        <f t="shared" si="1"/>
        <v>6.4332964950339286E-2</v>
      </c>
      <c r="AB13" s="180">
        <f t="shared" si="1"/>
        <v>7.000607105023629E-2</v>
      </c>
      <c r="AC13" s="180">
        <f t="shared" si="1"/>
        <v>2.1073695336530909</v>
      </c>
      <c r="AD13" s="180">
        <f t="shared" si="1"/>
        <v>14.510580317079496</v>
      </c>
      <c r="AE13" s="180">
        <f t="shared" si="1"/>
        <v>1.0270036254435866</v>
      </c>
      <c r="AF13" s="180">
        <f t="shared" si="1"/>
        <v>0.95826870579059498</v>
      </c>
      <c r="AG13" s="180">
        <f t="shared" si="1"/>
        <v>4.3053818326117099E-2</v>
      </c>
      <c r="AH13" s="180">
        <f t="shared" si="8"/>
        <v>38.562586678881843</v>
      </c>
      <c r="AI13" s="180">
        <f t="shared" si="9"/>
        <v>0</v>
      </c>
      <c r="AK13" s="180">
        <f t="shared" si="10"/>
        <v>1.8133627955615326</v>
      </c>
      <c r="AL13" s="180">
        <f t="shared" si="2"/>
        <v>0.27275929065019622</v>
      </c>
      <c r="AM13" s="180">
        <f t="shared" si="2"/>
        <v>1.8832661999004436</v>
      </c>
      <c r="AN13" s="180">
        <f t="shared" si="2"/>
        <v>1.2990538950815538</v>
      </c>
      <c r="AO13" s="180">
        <f t="shared" si="2"/>
        <v>2.9626776145195857</v>
      </c>
      <c r="AP13" s="180">
        <f t="shared" si="2"/>
        <v>1.9353195385618231</v>
      </c>
      <c r="AQ13" s="180">
        <f t="shared" si="2"/>
        <v>0.20115832706029216</v>
      </c>
      <c r="AR13" s="180">
        <f t="shared" si="2"/>
        <v>0.44941389819355548</v>
      </c>
      <c r="AS13" s="180">
        <f t="shared" si="2"/>
        <v>1.1664161300829827E-2</v>
      </c>
      <c r="AT13" s="180">
        <f t="shared" si="2"/>
        <v>1.5329647427857358</v>
      </c>
      <c r="AU13" s="180">
        <f t="shared" si="2"/>
        <v>1.7352152730406181</v>
      </c>
      <c r="AV13" s="180">
        <f t="shared" si="2"/>
        <v>4.6032841363295156E-2</v>
      </c>
      <c r="AW13" s="180">
        <f t="shared" si="2"/>
        <v>4.9832675714906932E-2</v>
      </c>
      <c r="AX13" s="180">
        <f t="shared" si="2"/>
        <v>1.493769701595199</v>
      </c>
      <c r="AY13" s="180">
        <f t="shared" si="2"/>
        <v>10.156393991074404</v>
      </c>
      <c r="AZ13" s="180">
        <f t="shared" si="2"/>
        <v>0.7110231440737772</v>
      </c>
      <c r="BA13" s="180">
        <f t="shared" si="2"/>
        <v>0.6829414464069673</v>
      </c>
      <c r="BB13" s="180">
        <f t="shared" si="2"/>
        <v>2.903942177260076E-2</v>
      </c>
      <c r="BC13" s="180">
        <f t="shared" si="2"/>
        <v>2.6401990009020784</v>
      </c>
      <c r="BD13" s="180">
        <f t="shared" si="2"/>
        <v>8.45929421919279</v>
      </c>
      <c r="BE13" s="180">
        <f t="shared" si="2"/>
        <v>0.19720450012966215</v>
      </c>
      <c r="BF13" s="180">
        <f t="shared" si="11"/>
        <v>38.56258667888185</v>
      </c>
      <c r="BG13" s="180">
        <f t="shared" si="12"/>
        <v>0</v>
      </c>
      <c r="BH13" s="180">
        <f t="shared" si="13"/>
        <v>0</v>
      </c>
    </row>
    <row r="14" spans="1:60">
      <c r="A14" t="s">
        <v>128</v>
      </c>
      <c r="C14" s="177">
        <v>-168136.41999999998</v>
      </c>
      <c r="D14" s="180">
        <f t="shared" si="3"/>
        <v>-125334.64032799104</v>
      </c>
      <c r="H14" s="177">
        <f t="shared" si="4"/>
        <v>0</v>
      </c>
      <c r="I14" s="180">
        <f t="shared" si="5"/>
        <v>-125334.64032799104</v>
      </c>
      <c r="J14" s="180">
        <f t="shared" si="6"/>
        <v>-128969.34489750277</v>
      </c>
      <c r="K14" s="180">
        <f t="shared" si="6"/>
        <v>-132709.45589953035</v>
      </c>
      <c r="L14" s="180">
        <f t="shared" si="6"/>
        <v>-136558.03012061672</v>
      </c>
      <c r="M14" s="180">
        <f t="shared" si="6"/>
        <v>-140518.21299411458</v>
      </c>
      <c r="N14" s="180">
        <f t="shared" si="6"/>
        <v>-144593.24117094389</v>
      </c>
      <c r="P14" s="180">
        <f t="shared" si="7"/>
        <v>-8984.0312248473856</v>
      </c>
      <c r="Q14" s="180">
        <f t="shared" si="1"/>
        <v>-1357.9425509526011</v>
      </c>
      <c r="R14" s="180">
        <f t="shared" si="1"/>
        <v>-9487.8077388409874</v>
      </c>
      <c r="S14" s="180">
        <f t="shared" si="1"/>
        <v>-6448.3240612199279</v>
      </c>
      <c r="T14" s="180">
        <f t="shared" si="1"/>
        <v>-14759.622350218866</v>
      </c>
      <c r="U14" s="180">
        <f t="shared" si="1"/>
        <v>-9546.3429359946313</v>
      </c>
      <c r="V14" s="180">
        <f t="shared" si="1"/>
        <v>-1001.9528634366701</v>
      </c>
      <c r="W14" s="180">
        <f t="shared" si="1"/>
        <v>-2221.3284197155203</v>
      </c>
      <c r="X14" s="180">
        <f t="shared" si="1"/>
        <v>-58.17476180839769</v>
      </c>
      <c r="Y14" s="180">
        <f t="shared" si="1"/>
        <v>-7593.4770934102089</v>
      </c>
      <c r="Z14" s="180">
        <f t="shared" si="1"/>
        <v>-8593.015639957719</v>
      </c>
      <c r="AA14" s="180">
        <f t="shared" si="1"/>
        <v>-227.81622608962772</v>
      </c>
      <c r="AB14" s="180">
        <f t="shared" si="1"/>
        <v>-247.90585856470869</v>
      </c>
      <c r="AC14" s="180">
        <f t="shared" si="1"/>
        <v>-7462.6278223567861</v>
      </c>
      <c r="AD14" s="180">
        <f t="shared" si="1"/>
        <v>-51384.941588799724</v>
      </c>
      <c r="AE14" s="180">
        <f t="shared" si="1"/>
        <v>-3636.8305161985163</v>
      </c>
      <c r="AF14" s="180">
        <f t="shared" si="1"/>
        <v>-3393.4260654941845</v>
      </c>
      <c r="AG14" s="180">
        <f t="shared" si="1"/>
        <v>-152.46240271027213</v>
      </c>
      <c r="AH14" s="180">
        <f t="shared" si="8"/>
        <v>-136558.03012061675</v>
      </c>
      <c r="AI14" s="180">
        <f t="shared" si="9"/>
        <v>0</v>
      </c>
      <c r="AK14" s="180">
        <f t="shared" si="10"/>
        <v>-6421.4896505245988</v>
      </c>
      <c r="AL14" s="180">
        <f t="shared" si="2"/>
        <v>-965.89660176207792</v>
      </c>
      <c r="AM14" s="180">
        <f t="shared" si="2"/>
        <v>-6669.0319452035574</v>
      </c>
      <c r="AN14" s="180">
        <f t="shared" si="2"/>
        <v>-4600.2163291084253</v>
      </c>
      <c r="AO14" s="180">
        <f t="shared" si="2"/>
        <v>-10491.449193754488</v>
      </c>
      <c r="AP14" s="180">
        <f t="shared" si="2"/>
        <v>-6853.3634955736488</v>
      </c>
      <c r="AQ14" s="180">
        <f t="shared" si="2"/>
        <v>-712.34290153973552</v>
      </c>
      <c r="AR14" s="180">
        <f t="shared" si="2"/>
        <v>-1591.4668058236916</v>
      </c>
      <c r="AS14" s="180">
        <f t="shared" si="2"/>
        <v>-41.305187940692285</v>
      </c>
      <c r="AT14" s="180">
        <f t="shared" si="2"/>
        <v>-5428.5426250677001</v>
      </c>
      <c r="AU14" s="180">
        <f t="shared" si="2"/>
        <v>-6144.7532421729575</v>
      </c>
      <c r="AV14" s="180">
        <f t="shared" si="2"/>
        <v>-163.01173439874401</v>
      </c>
      <c r="AW14" s="180">
        <f t="shared" si="2"/>
        <v>-176.46772733204278</v>
      </c>
      <c r="AX14" s="180">
        <f t="shared" si="2"/>
        <v>-5289.7449437802234</v>
      </c>
      <c r="AY14" s="180">
        <f t="shared" si="2"/>
        <v>-35965.874594961293</v>
      </c>
      <c r="AZ14" s="180">
        <f t="shared" si="2"/>
        <v>-2517.87881174619</v>
      </c>
      <c r="BA14" s="180">
        <f t="shared" si="2"/>
        <v>-2418.4357596564732</v>
      </c>
      <c r="BB14" s="180">
        <f t="shared" si="2"/>
        <v>-102.83454961489353</v>
      </c>
      <c r="BC14" s="180">
        <f t="shared" si="2"/>
        <v>-9349.4862699926744</v>
      </c>
      <c r="BD14" s="180">
        <f t="shared" si="2"/>
        <v>-29956.096161368379</v>
      </c>
      <c r="BE14" s="180">
        <f t="shared" si="2"/>
        <v>-698.34158929424871</v>
      </c>
      <c r="BF14" s="180">
        <f t="shared" si="11"/>
        <v>-136558.03012061675</v>
      </c>
      <c r="BG14" s="180">
        <f t="shared" si="12"/>
        <v>0</v>
      </c>
      <c r="BH14" s="180">
        <f t="shared" si="13"/>
        <v>0</v>
      </c>
    </row>
    <row r="15" spans="1:60">
      <c r="A15" t="s">
        <v>129</v>
      </c>
      <c r="C15" s="177">
        <v>411205.03000000009</v>
      </c>
      <c r="D15" s="180">
        <f t="shared" si="3"/>
        <v>306526.29891912045</v>
      </c>
      <c r="H15" s="177">
        <f t="shared" si="4"/>
        <v>0</v>
      </c>
      <c r="I15" s="180">
        <f t="shared" si="5"/>
        <v>306526.29891912045</v>
      </c>
      <c r="J15" s="180">
        <f t="shared" si="6"/>
        <v>315415.56158777489</v>
      </c>
      <c r="K15" s="180">
        <f t="shared" si="6"/>
        <v>324562.61287382036</v>
      </c>
      <c r="L15" s="180">
        <f t="shared" si="6"/>
        <v>333974.92864716111</v>
      </c>
      <c r="M15" s="180">
        <f t="shared" si="6"/>
        <v>343660.20157792873</v>
      </c>
      <c r="N15" s="180">
        <f t="shared" si="6"/>
        <v>353626.34742368862</v>
      </c>
      <c r="P15" s="180">
        <f t="shared" si="7"/>
        <v>21971.913219838432</v>
      </c>
      <c r="Q15" s="180">
        <f t="shared" si="1"/>
        <v>3321.0699228801291</v>
      </c>
      <c r="R15" s="180">
        <f t="shared" si="1"/>
        <v>23203.98082630962</v>
      </c>
      <c r="S15" s="180">
        <f t="shared" si="1"/>
        <v>15770.427900413621</v>
      </c>
      <c r="T15" s="180">
        <f t="shared" si="1"/>
        <v>36097.063035542327</v>
      </c>
      <c r="U15" s="180">
        <f t="shared" si="1"/>
        <v>23347.138195198644</v>
      </c>
      <c r="V15" s="180">
        <f t="shared" si="1"/>
        <v>2450.4390974190001</v>
      </c>
      <c r="W15" s="180">
        <f t="shared" si="1"/>
        <v>5432.6208412726601</v>
      </c>
      <c r="X15" s="180">
        <f t="shared" si="1"/>
        <v>142.27586548271356</v>
      </c>
      <c r="Y15" s="180">
        <f t="shared" si="1"/>
        <v>18571.08635951722</v>
      </c>
      <c r="Z15" s="180">
        <f t="shared" si="1"/>
        <v>21015.620851325868</v>
      </c>
      <c r="AA15" s="180">
        <f t="shared" si="1"/>
        <v>557.16172667214016</v>
      </c>
      <c r="AB15" s="180">
        <f t="shared" si="1"/>
        <v>606.29419853400486</v>
      </c>
      <c r="AC15" s="180">
        <f t="shared" si="1"/>
        <v>18251.073131990423</v>
      </c>
      <c r="AD15" s="180">
        <f t="shared" si="1"/>
        <v>125670.25304553674</v>
      </c>
      <c r="AE15" s="180">
        <f t="shared" si="1"/>
        <v>8894.46201791573</v>
      </c>
      <c r="AF15" s="180">
        <f t="shared" si="1"/>
        <v>8299.1767462654334</v>
      </c>
      <c r="AG15" s="180">
        <f t="shared" si="1"/>
        <v>372.87166504645182</v>
      </c>
      <c r="AH15" s="180">
        <f t="shared" si="8"/>
        <v>333974.92864716117</v>
      </c>
      <c r="AI15" s="180">
        <f t="shared" si="9"/>
        <v>0</v>
      </c>
      <c r="AK15" s="180">
        <f t="shared" si="10"/>
        <v>15704.799973668154</v>
      </c>
      <c r="AL15" s="180">
        <f t="shared" si="2"/>
        <v>2362.2576304674108</v>
      </c>
      <c r="AM15" s="180">
        <f t="shared" si="2"/>
        <v>16310.205017439932</v>
      </c>
      <c r="AN15" s="180">
        <f t="shared" si="2"/>
        <v>11250.579104857356</v>
      </c>
      <c r="AO15" s="180">
        <f t="shared" si="2"/>
        <v>25658.549649512526</v>
      </c>
      <c r="AP15" s="180">
        <f t="shared" si="2"/>
        <v>16761.017879399762</v>
      </c>
      <c r="AQ15" s="180">
        <f t="shared" si="2"/>
        <v>1742.1507142707931</v>
      </c>
      <c r="AR15" s="180">
        <f t="shared" si="2"/>
        <v>3892.1915646398047</v>
      </c>
      <c r="AS15" s="180">
        <f t="shared" si="2"/>
        <v>101.0185719804669</v>
      </c>
      <c r="AT15" s="180">
        <f t="shared" si="2"/>
        <v>13276.386121443782</v>
      </c>
      <c r="AU15" s="180">
        <f t="shared" si="2"/>
        <v>15027.995964766757</v>
      </c>
      <c r="AV15" s="180">
        <f t="shared" si="2"/>
        <v>398.67177577462144</v>
      </c>
      <c r="AW15" s="180">
        <f t="shared" si="2"/>
        <v>431.5806005123963</v>
      </c>
      <c r="AX15" s="180">
        <f t="shared" si="2"/>
        <v>12936.933760689655</v>
      </c>
      <c r="AY15" s="180">
        <f t="shared" si="2"/>
        <v>87960.410610605948</v>
      </c>
      <c r="AZ15" s="180">
        <f t="shared" si="2"/>
        <v>6157.8831779602342</v>
      </c>
      <c r="BA15" s="180">
        <f t="shared" si="2"/>
        <v>5914.6789797392676</v>
      </c>
      <c r="BB15" s="180">
        <f t="shared" si="2"/>
        <v>251.49865840743365</v>
      </c>
      <c r="BC15" s="180">
        <f t="shared" si="2"/>
        <v>22865.693120722604</v>
      </c>
      <c r="BD15" s="180">
        <f t="shared" si="2"/>
        <v>73262.5175480623</v>
      </c>
      <c r="BE15" s="180">
        <f t="shared" si="2"/>
        <v>1707.9082222399481</v>
      </c>
      <c r="BF15" s="180">
        <f t="shared" si="11"/>
        <v>333974.92864716111</v>
      </c>
      <c r="BG15" s="180">
        <f t="shared" si="12"/>
        <v>0</v>
      </c>
      <c r="BH15" s="180">
        <f t="shared" si="13"/>
        <v>0</v>
      </c>
    </row>
    <row r="16" spans="1:60">
      <c r="A16" t="s">
        <v>130</v>
      </c>
      <c r="C16" s="177">
        <v>555365.64999999991</v>
      </c>
      <c r="D16" s="180">
        <f t="shared" si="3"/>
        <v>413988.55758479307</v>
      </c>
      <c r="H16" s="177">
        <f t="shared" si="4"/>
        <v>0</v>
      </c>
      <c r="I16" s="180">
        <f t="shared" si="5"/>
        <v>413988.55758479307</v>
      </c>
      <c r="J16" s="180">
        <f t="shared" si="6"/>
        <v>425994.22575475206</v>
      </c>
      <c r="K16" s="180">
        <f t="shared" si="6"/>
        <v>438348.0583016398</v>
      </c>
      <c r="L16" s="180">
        <f t="shared" si="6"/>
        <v>451060.15199238731</v>
      </c>
      <c r="M16" s="180">
        <f t="shared" si="6"/>
        <v>464140.8964001665</v>
      </c>
      <c r="N16" s="180">
        <f t="shared" si="6"/>
        <v>477600.98239577131</v>
      </c>
      <c r="P16" s="180">
        <f t="shared" si="7"/>
        <v>29674.845823454929</v>
      </c>
      <c r="Q16" s="180">
        <f t="shared" si="1"/>
        <v>4485.3735286646961</v>
      </c>
      <c r="R16" s="180">
        <f t="shared" si="1"/>
        <v>31338.852771793609</v>
      </c>
      <c r="S16" s="180">
        <f t="shared" si="1"/>
        <v>21299.238342710309</v>
      </c>
      <c r="T16" s="180">
        <f t="shared" si="1"/>
        <v>48752.003047785998</v>
      </c>
      <c r="U16" s="180">
        <f t="shared" si="1"/>
        <v>31532.198376601369</v>
      </c>
      <c r="V16" s="180">
        <f t="shared" si="1"/>
        <v>3309.516184963778</v>
      </c>
      <c r="W16" s="180">
        <f t="shared" si="1"/>
        <v>7337.1938196304081</v>
      </c>
      <c r="X16" s="180">
        <f t="shared" si="1"/>
        <v>192.15506316428025</v>
      </c>
      <c r="Y16" s="180">
        <f t="shared" si="1"/>
        <v>25081.7541002828</v>
      </c>
      <c r="Z16" s="180">
        <f t="shared" si="1"/>
        <v>28383.295637823645</v>
      </c>
      <c r="AA16" s="180">
        <f t="shared" si="1"/>
        <v>752.4919733797891</v>
      </c>
      <c r="AB16" s="180">
        <f t="shared" si="1"/>
        <v>818.8493503108815</v>
      </c>
      <c r="AC16" s="180">
        <f t="shared" si="1"/>
        <v>24649.550354832463</v>
      </c>
      <c r="AD16" s="180">
        <f t="shared" si="1"/>
        <v>169727.84055754123</v>
      </c>
      <c r="AE16" s="180">
        <f t="shared" si="1"/>
        <v>12012.69031164351</v>
      </c>
      <c r="AF16" s="180">
        <f t="shared" si="1"/>
        <v>11208.709407456874</v>
      </c>
      <c r="AG16" s="180">
        <f t="shared" si="1"/>
        <v>503.59334034679716</v>
      </c>
      <c r="AH16" s="180">
        <f t="shared" si="8"/>
        <v>451060.15199238737</v>
      </c>
      <c r="AI16" s="180">
        <f t="shared" si="9"/>
        <v>0</v>
      </c>
      <c r="AK16" s="180">
        <f t="shared" si="10"/>
        <v>21210.602519857781</v>
      </c>
      <c r="AL16" s="180">
        <f t="shared" si="2"/>
        <v>3190.4199820026347</v>
      </c>
      <c r="AM16" s="180">
        <f t="shared" si="2"/>
        <v>22028.2509947502</v>
      </c>
      <c r="AN16" s="180">
        <f t="shared" si="2"/>
        <v>15194.816992986494</v>
      </c>
      <c r="AO16" s="180">
        <f t="shared" si="2"/>
        <v>34653.946485427943</v>
      </c>
      <c r="AP16" s="180">
        <f t="shared" si="2"/>
        <v>22637.11022517032</v>
      </c>
      <c r="AQ16" s="180">
        <f t="shared" si="2"/>
        <v>2352.9154393587132</v>
      </c>
      <c r="AR16" s="180">
        <f t="shared" si="2"/>
        <v>5256.719496404753</v>
      </c>
      <c r="AS16" s="180">
        <f t="shared" si="2"/>
        <v>136.43375152780538</v>
      </c>
      <c r="AT16" s="180">
        <f t="shared" si="2"/>
        <v>17930.833209862736</v>
      </c>
      <c r="AU16" s="180">
        <f t="shared" si="2"/>
        <v>20296.523968031383</v>
      </c>
      <c r="AV16" s="180">
        <f t="shared" si="2"/>
        <v>538.43847651797159</v>
      </c>
      <c r="AW16" s="180">
        <f t="shared" si="2"/>
        <v>582.88450588981664</v>
      </c>
      <c r="AX16" s="180">
        <f t="shared" si="2"/>
        <v>17472.375342812204</v>
      </c>
      <c r="AY16" s="180">
        <f t="shared" si="2"/>
        <v>118797.64849429506</v>
      </c>
      <c r="AZ16" s="180">
        <f t="shared" si="2"/>
        <v>8316.7192622910025</v>
      </c>
      <c r="BA16" s="180">
        <f t="shared" si="2"/>
        <v>7988.252322993797</v>
      </c>
      <c r="BB16" s="180">
        <f t="shared" si="2"/>
        <v>339.66927860919481</v>
      </c>
      <c r="BC16" s="180">
        <f t="shared" si="2"/>
        <v>30881.967865739949</v>
      </c>
      <c r="BD16" s="180">
        <f t="shared" si="2"/>
        <v>98946.955193412898</v>
      </c>
      <c r="BE16" s="180">
        <f t="shared" si="2"/>
        <v>2306.6681844447112</v>
      </c>
      <c r="BF16" s="180">
        <f t="shared" si="11"/>
        <v>451060.15199238737</v>
      </c>
      <c r="BG16" s="180">
        <f t="shared" si="12"/>
        <v>0</v>
      </c>
      <c r="BH16" s="180">
        <f t="shared" si="13"/>
        <v>0</v>
      </c>
    </row>
    <row r="17" spans="1:60">
      <c r="A17" t="s">
        <v>131</v>
      </c>
      <c r="C17" s="177">
        <v>-4690203.8600000013</v>
      </c>
      <c r="D17" s="180">
        <f t="shared" si="3"/>
        <v>-3496238.4345881487</v>
      </c>
      <c r="H17" s="177">
        <f t="shared" si="4"/>
        <v>0</v>
      </c>
      <c r="I17" s="180">
        <f t="shared" si="5"/>
        <v>-3496238.4345881487</v>
      </c>
      <c r="J17" s="180">
        <f t="shared" si="6"/>
        <v>-3597629.3491912046</v>
      </c>
      <c r="K17" s="180">
        <f t="shared" si="6"/>
        <v>-3701960.6003177492</v>
      </c>
      <c r="L17" s="180">
        <f t="shared" si="6"/>
        <v>-3809317.4577269638</v>
      </c>
      <c r="M17" s="180">
        <f t="shared" si="6"/>
        <v>-3919787.6640010453</v>
      </c>
      <c r="N17" s="180">
        <f t="shared" si="6"/>
        <v>-4033461.5062570754</v>
      </c>
      <c r="P17" s="180">
        <f t="shared" si="7"/>
        <v>-250611.60413157215</v>
      </c>
      <c r="Q17" s="180">
        <f t="shared" si="1"/>
        <v>-37880.117788496616</v>
      </c>
      <c r="R17" s="180">
        <f t="shared" si="1"/>
        <v>-264664.56511712266</v>
      </c>
      <c r="S17" s="180">
        <f t="shared" si="1"/>
        <v>-179877.47331877647</v>
      </c>
      <c r="T17" s="180">
        <f t="shared" si="1"/>
        <v>-411723.03846566268</v>
      </c>
      <c r="U17" s="180">
        <f t="shared" si="1"/>
        <v>-266297.41781873174</v>
      </c>
      <c r="V17" s="180">
        <f t="shared" si="1"/>
        <v>-27949.704101162166</v>
      </c>
      <c r="W17" s="180">
        <f t="shared" si="1"/>
        <v>-61964.463906614859</v>
      </c>
      <c r="X17" s="180">
        <f t="shared" si="1"/>
        <v>-1622.7982752834127</v>
      </c>
      <c r="Y17" s="180">
        <f t="shared" si="1"/>
        <v>-211821.77885275634</v>
      </c>
      <c r="Z17" s="180">
        <f t="shared" si="1"/>
        <v>-239704.1350325532</v>
      </c>
      <c r="AA17" s="180">
        <f t="shared" si="1"/>
        <v>-6354.9856894550567</v>
      </c>
      <c r="AB17" s="180">
        <f t="shared" si="1"/>
        <v>-6915.390578417283</v>
      </c>
      <c r="AC17" s="180">
        <f t="shared" si="1"/>
        <v>-208171.70853382748</v>
      </c>
      <c r="AD17" s="180">
        <f t="shared" si="1"/>
        <v>-1433394.6885847996</v>
      </c>
      <c r="AE17" s="180">
        <f t="shared" si="1"/>
        <v>-101450.21837172504</v>
      </c>
      <c r="AF17" s="180">
        <f t="shared" si="1"/>
        <v>-94660.395594276619</v>
      </c>
      <c r="AG17" s="180">
        <f t="shared" si="1"/>
        <v>-4252.973565730691</v>
      </c>
      <c r="AH17" s="180">
        <f t="shared" si="8"/>
        <v>-3809317.4577269647</v>
      </c>
      <c r="AI17" s="180">
        <f t="shared" si="9"/>
        <v>0</v>
      </c>
      <c r="AK17" s="180">
        <f t="shared" si="10"/>
        <v>-179128.9212999809</v>
      </c>
      <c r="AL17" s="180">
        <f t="shared" si="2"/>
        <v>-26943.906441836825</v>
      </c>
      <c r="AM17" s="180">
        <f t="shared" si="2"/>
        <v>-186034.17018072019</v>
      </c>
      <c r="AN17" s="180">
        <f t="shared" si="2"/>
        <v>-128324.08578474179</v>
      </c>
      <c r="AO17" s="180">
        <f t="shared" si="2"/>
        <v>-292661.37286342366</v>
      </c>
      <c r="AP17" s="180">
        <f t="shared" si="2"/>
        <v>-191176.14090345585</v>
      </c>
      <c r="AQ17" s="180">
        <f t="shared" si="2"/>
        <v>-19870.968029682495</v>
      </c>
      <c r="AR17" s="180">
        <f t="shared" si="2"/>
        <v>-44394.330245262456</v>
      </c>
      <c r="AS17" s="180">
        <f t="shared" si="2"/>
        <v>-1152.2176570516995</v>
      </c>
      <c r="AT17" s="180">
        <f t="shared" si="2"/>
        <v>-151430.43710736241</v>
      </c>
      <c r="AU17" s="180">
        <f t="shared" si="2"/>
        <v>-171409.29594663149</v>
      </c>
      <c r="AV17" s="180">
        <f t="shared" si="2"/>
        <v>-4547.2495840121028</v>
      </c>
      <c r="AW17" s="180">
        <f t="shared" si="2"/>
        <v>-4922.6075819752486</v>
      </c>
      <c r="AX17" s="180">
        <f t="shared" si="2"/>
        <v>-147558.64406850992</v>
      </c>
      <c r="AY17" s="180">
        <f t="shared" si="2"/>
        <v>-1003276.2910829399</v>
      </c>
      <c r="AZ17" s="180">
        <f t="shared" si="2"/>
        <v>-70236.804862766789</v>
      </c>
      <c r="BA17" s="180">
        <f t="shared" si="2"/>
        <v>-67462.818199072077</v>
      </c>
      <c r="BB17" s="180">
        <f t="shared" si="2"/>
        <v>-2868.5932622160944</v>
      </c>
      <c r="BC17" s="180">
        <f t="shared" si="2"/>
        <v>-260806.05613308918</v>
      </c>
      <c r="BD17" s="180">
        <f t="shared" si="2"/>
        <v>-835632.14826734865</v>
      </c>
      <c r="BE17" s="180">
        <f t="shared" si="2"/>
        <v>-19480.398224884419</v>
      </c>
      <c r="BF17" s="180">
        <f t="shared" si="11"/>
        <v>-3809317.4577269647</v>
      </c>
      <c r="BG17" s="180">
        <f t="shared" si="12"/>
        <v>0</v>
      </c>
      <c r="BH17" s="180">
        <f t="shared" si="13"/>
        <v>0</v>
      </c>
    </row>
    <row r="18" spans="1:60">
      <c r="A18" t="s">
        <v>91</v>
      </c>
      <c r="C18" s="177">
        <v>27100</v>
      </c>
      <c r="D18" s="180">
        <f t="shared" si="3"/>
        <v>20201.267238166234</v>
      </c>
      <c r="H18" s="177">
        <f t="shared" si="4"/>
        <v>0</v>
      </c>
      <c r="I18" s="180">
        <f t="shared" si="5"/>
        <v>20201.267238166234</v>
      </c>
      <c r="J18" s="180">
        <f t="shared" si="6"/>
        <v>20787.103988073053</v>
      </c>
      <c r="K18" s="180">
        <f t="shared" si="6"/>
        <v>21389.930003727171</v>
      </c>
      <c r="L18" s="180">
        <f t="shared" si="6"/>
        <v>22010.237973835257</v>
      </c>
      <c r="M18" s="180">
        <f t="shared" si="6"/>
        <v>22648.534875076479</v>
      </c>
      <c r="N18" s="180">
        <f t="shared" si="6"/>
        <v>23305.342386453696</v>
      </c>
      <c r="P18" s="180">
        <f t="shared" si="7"/>
        <v>1448.033960716924</v>
      </c>
      <c r="Q18" s="180">
        <f t="shared" si="1"/>
        <v>218.87133751756758</v>
      </c>
      <c r="R18" s="180">
        <f t="shared" si="1"/>
        <v>1529.2319755743033</v>
      </c>
      <c r="S18" s="180">
        <f t="shared" si="1"/>
        <v>1039.3321212564183</v>
      </c>
      <c r="T18" s="180">
        <f t="shared" si="1"/>
        <v>2378.9359003298114</v>
      </c>
      <c r="U18" s="180">
        <f t="shared" si="1"/>
        <v>1538.6665992142248</v>
      </c>
      <c r="V18" s="180">
        <f t="shared" si="1"/>
        <v>161.49340279240968</v>
      </c>
      <c r="W18" s="180">
        <f t="shared" si="1"/>
        <v>358.03070015580568</v>
      </c>
      <c r="X18" s="180">
        <f t="shared" si="1"/>
        <v>9.3765291601163963</v>
      </c>
      <c r="Y18" s="180">
        <f t="shared" si="1"/>
        <v>1223.9063329135752</v>
      </c>
      <c r="Z18" s="180">
        <f t="shared" si="1"/>
        <v>1385.010599386226</v>
      </c>
      <c r="AA18" s="180">
        <f t="shared" si="1"/>
        <v>36.719110154890373</v>
      </c>
      <c r="AB18" s="180">
        <f t="shared" si="1"/>
        <v>39.95712985386276</v>
      </c>
      <c r="AC18" s="180">
        <f t="shared" si="1"/>
        <v>1202.8162249789125</v>
      </c>
      <c r="AD18" s="180">
        <f t="shared" si="1"/>
        <v>8282.1551514922994</v>
      </c>
      <c r="AE18" s="180">
        <f t="shared" si="1"/>
        <v>586.17940710870266</v>
      </c>
      <c r="AF18" s="180">
        <f t="shared" si="1"/>
        <v>546.94780806497738</v>
      </c>
      <c r="AG18" s="180">
        <f t="shared" si="1"/>
        <v>24.573683164232804</v>
      </c>
      <c r="AH18" s="180">
        <f t="shared" si="8"/>
        <v>22010.237973835261</v>
      </c>
      <c r="AI18" s="180">
        <f t="shared" si="9"/>
        <v>0</v>
      </c>
      <c r="AK18" s="180">
        <f t="shared" si="10"/>
        <v>1035.006987357151</v>
      </c>
      <c r="AL18" s="180">
        <f t="shared" si="2"/>
        <v>155.68190346715076</v>
      </c>
      <c r="AM18" s="180">
        <f t="shared" si="2"/>
        <v>1074.9055184772963</v>
      </c>
      <c r="AN18" s="180">
        <f t="shared" si="2"/>
        <v>741.4566250360175</v>
      </c>
      <c r="AO18" s="180">
        <f t="shared" si="2"/>
        <v>1690.9975432493845</v>
      </c>
      <c r="AP18" s="180">
        <f t="shared" si="2"/>
        <v>1104.6158276121612</v>
      </c>
      <c r="AQ18" s="180">
        <f t="shared" si="2"/>
        <v>114.81446215951806</v>
      </c>
      <c r="AR18" s="180">
        <f t="shared" si="2"/>
        <v>256.51046000516754</v>
      </c>
      <c r="AS18" s="180">
        <f t="shared" si="2"/>
        <v>6.6575141375840001</v>
      </c>
      <c r="AT18" s="180">
        <f t="shared" si="2"/>
        <v>874.96513330862342</v>
      </c>
      <c r="AU18" s="180">
        <f t="shared" si="2"/>
        <v>990.4029886141692</v>
      </c>
      <c r="AV18" s="180">
        <f t="shared" si="2"/>
        <v>26.274010129429207</v>
      </c>
      <c r="AW18" s="180">
        <f t="shared" si="2"/>
        <v>28.442828809477209</v>
      </c>
      <c r="AX18" s="180">
        <f t="shared" si="2"/>
        <v>852.59391139911315</v>
      </c>
      <c r="AY18" s="180">
        <f t="shared" si="2"/>
        <v>5796.9308584270511</v>
      </c>
      <c r="AZ18" s="180">
        <f t="shared" si="2"/>
        <v>405.8282898988914</v>
      </c>
      <c r="BA18" s="180">
        <f t="shared" si="2"/>
        <v>389.80019371585547</v>
      </c>
      <c r="BB18" s="180">
        <f t="shared" si="2"/>
        <v>16.574733151589736</v>
      </c>
      <c r="BC18" s="180">
        <f t="shared" si="2"/>
        <v>1506.9375089394762</v>
      </c>
      <c r="BD18" s="180">
        <f t="shared" si="2"/>
        <v>4828.2829262873756</v>
      </c>
      <c r="BE18" s="180">
        <f t="shared" si="2"/>
        <v>112.55774965277685</v>
      </c>
      <c r="BF18" s="180">
        <f t="shared" si="11"/>
        <v>22010.237973835257</v>
      </c>
      <c r="BG18" s="180">
        <f t="shared" si="12"/>
        <v>0</v>
      </c>
      <c r="BH18" s="180">
        <f t="shared" si="13"/>
        <v>0</v>
      </c>
    </row>
    <row r="19" spans="1:60">
      <c r="A19" t="s">
        <v>132</v>
      </c>
      <c r="C19" s="177">
        <v>259133.63</v>
      </c>
      <c r="D19" s="180">
        <f t="shared" si="3"/>
        <v>193167.07417070447</v>
      </c>
      <c r="H19" s="177">
        <f t="shared" si="4"/>
        <v>0</v>
      </c>
      <c r="I19" s="180">
        <f t="shared" si="5"/>
        <v>193167.07417070447</v>
      </c>
      <c r="J19" s="180">
        <f t="shared" si="6"/>
        <v>198768.91932165489</v>
      </c>
      <c r="K19" s="180">
        <f t="shared" si="6"/>
        <v>204533.21798198286</v>
      </c>
      <c r="L19" s="180">
        <f t="shared" si="6"/>
        <v>210464.68130346035</v>
      </c>
      <c r="M19" s="180">
        <f t="shared" si="6"/>
        <v>216568.15706126069</v>
      </c>
      <c r="N19" s="180">
        <f t="shared" si="6"/>
        <v>222848.63361603723</v>
      </c>
      <c r="P19" s="180">
        <f t="shared" si="7"/>
        <v>13846.284007522285</v>
      </c>
      <c r="Q19" s="180">
        <f t="shared" si="1"/>
        <v>2092.8754315085785</v>
      </c>
      <c r="R19" s="180">
        <f t="shared" si="1"/>
        <v>14622.709702680464</v>
      </c>
      <c r="S19" s="180">
        <f t="shared" si="1"/>
        <v>9938.2252899179275</v>
      </c>
      <c r="T19" s="180">
        <f t="shared" si="1"/>
        <v>22747.686176744734</v>
      </c>
      <c r="U19" s="180">
        <f t="shared" si="1"/>
        <v>14712.924768049344</v>
      </c>
      <c r="V19" s="180">
        <f t="shared" si="1"/>
        <v>1544.220357440932</v>
      </c>
      <c r="W19" s="180">
        <f t="shared" si="1"/>
        <v>3423.5348702145943</v>
      </c>
      <c r="X19" s="180">
        <f t="shared" si="1"/>
        <v>89.659558600066902</v>
      </c>
      <c r="Y19" s="180">
        <f t="shared" si="1"/>
        <v>11703.147263021521</v>
      </c>
      <c r="Z19" s="180">
        <f t="shared" si="1"/>
        <v>13243.646649720611</v>
      </c>
      <c r="AA19" s="180">
        <f t="shared" si="1"/>
        <v>351.11277877515147</v>
      </c>
      <c r="AB19" s="180">
        <f t="shared" si="1"/>
        <v>382.07513296726296</v>
      </c>
      <c r="AC19" s="180">
        <f t="shared" si="1"/>
        <v>11501.480981611892</v>
      </c>
      <c r="AD19" s="180">
        <f t="shared" si="1"/>
        <v>79195.015816583007</v>
      </c>
      <c r="AE19" s="180">
        <f t="shared" si="1"/>
        <v>5605.1216824843514</v>
      </c>
      <c r="AF19" s="180">
        <f t="shared" si="1"/>
        <v>5229.9841669527996</v>
      </c>
      <c r="AG19" s="180">
        <f t="shared" si="1"/>
        <v>234.97666866485363</v>
      </c>
      <c r="AH19" s="180">
        <f t="shared" si="8"/>
        <v>210464.68130346041</v>
      </c>
      <c r="AI19" s="180">
        <f t="shared" si="9"/>
        <v>0</v>
      </c>
      <c r="AK19" s="180">
        <f t="shared" si="10"/>
        <v>9896.867812148439</v>
      </c>
      <c r="AL19" s="180">
        <f t="shared" si="2"/>
        <v>1488.6500653414157</v>
      </c>
      <c r="AM19" s="180">
        <f t="shared" si="2"/>
        <v>10278.382616607154</v>
      </c>
      <c r="AN19" s="180">
        <f t="shared" si="2"/>
        <v>7089.9020934735099</v>
      </c>
      <c r="AO19" s="180">
        <f t="shared" si="2"/>
        <v>16169.532535176939</v>
      </c>
      <c r="AP19" s="180">
        <f t="shared" si="2"/>
        <v>10562.476352937032</v>
      </c>
      <c r="AQ19" s="180">
        <f t="shared" si="2"/>
        <v>1097.8704190366627</v>
      </c>
      <c r="AR19" s="180">
        <f t="shared" si="2"/>
        <v>2452.7854846534642</v>
      </c>
      <c r="AS19" s="180">
        <f t="shared" si="2"/>
        <v>63.659992813596368</v>
      </c>
      <c r="AT19" s="180">
        <f t="shared" si="2"/>
        <v>8366.5273475165141</v>
      </c>
      <c r="AU19" s="180">
        <f t="shared" si="2"/>
        <v>9470.358730717282</v>
      </c>
      <c r="AV19" s="180">
        <f t="shared" si="2"/>
        <v>251.23541031349671</v>
      </c>
      <c r="AW19" s="180">
        <f t="shared" si="2"/>
        <v>271.97392903573461</v>
      </c>
      <c r="AX19" s="180">
        <f t="shared" si="2"/>
        <v>8152.6108921310179</v>
      </c>
      <c r="AY19" s="180">
        <f t="shared" si="2"/>
        <v>55430.986575764502</v>
      </c>
      <c r="AZ19" s="180">
        <f t="shared" si="2"/>
        <v>3880.5814729960175</v>
      </c>
      <c r="BA19" s="180">
        <f t="shared" si="2"/>
        <v>3727.3187886454912</v>
      </c>
      <c r="BB19" s="180">
        <f t="shared" si="2"/>
        <v>158.4896962307302</v>
      </c>
      <c r="BC19" s="180">
        <f t="shared" si="2"/>
        <v>14409.52719094627</v>
      </c>
      <c r="BD19" s="180">
        <f t="shared" si="2"/>
        <v>46168.652448556095</v>
      </c>
      <c r="BE19" s="180">
        <f t="shared" si="2"/>
        <v>1076.2914484190151</v>
      </c>
      <c r="BF19" s="180">
        <f t="shared" si="11"/>
        <v>210464.68130346038</v>
      </c>
      <c r="BG19" s="180">
        <f t="shared" si="12"/>
        <v>0</v>
      </c>
      <c r="BH19" s="180">
        <f t="shared" si="13"/>
        <v>0</v>
      </c>
    </row>
    <row r="20" spans="1:60">
      <c r="A20" t="s">
        <v>133</v>
      </c>
      <c r="B20">
        <v>9868</v>
      </c>
      <c r="C20" s="177">
        <v>510654.6</v>
      </c>
      <c r="D20" s="180">
        <f t="shared" si="3"/>
        <v>380659.41110696981</v>
      </c>
      <c r="E20" s="177">
        <v>17210.467465469803</v>
      </c>
      <c r="F20" s="177"/>
      <c r="G20" s="177"/>
      <c r="H20" s="177">
        <f t="shared" si="4"/>
        <v>17210.467465469803</v>
      </c>
      <c r="I20" s="180">
        <f t="shared" si="5"/>
        <v>397869.8785724396</v>
      </c>
      <c r="J20" s="180">
        <f t="shared" si="6"/>
        <v>409408.1050510403</v>
      </c>
      <c r="K20" s="180">
        <f t="shared" si="6"/>
        <v>421280.94009752042</v>
      </c>
      <c r="L20" s="180">
        <f t="shared" si="6"/>
        <v>433498.08736034849</v>
      </c>
      <c r="M20" s="180">
        <f t="shared" si="6"/>
        <v>446069.53189379856</v>
      </c>
      <c r="N20" s="180">
        <f t="shared" si="6"/>
        <v>459005.54831871868</v>
      </c>
      <c r="P20" s="180">
        <f t="shared" si="7"/>
        <v>28519.45322671298</v>
      </c>
      <c r="Q20" s="180">
        <f t="shared" si="1"/>
        <v>4310.7351362877635</v>
      </c>
      <c r="R20" s="180">
        <f t="shared" si="1"/>
        <v>30118.671925755414</v>
      </c>
      <c r="S20" s="180">
        <f t="shared" si="1"/>
        <v>20469.950721678797</v>
      </c>
      <c r="T20" s="180">
        <f t="shared" si="1"/>
        <v>46853.839743657503</v>
      </c>
      <c r="U20" s="180">
        <f t="shared" si="1"/>
        <v>30304.489603316761</v>
      </c>
      <c r="V20" s="180">
        <f t="shared" si="1"/>
        <v>3180.6598963193901</v>
      </c>
      <c r="W20" s="180">
        <f t="shared" si="1"/>
        <v>7051.5195664094772</v>
      </c>
      <c r="X20" s="180">
        <f t="shared" si="1"/>
        <v>184.67348975603659</v>
      </c>
      <c r="Y20" s="180">
        <f t="shared" si="1"/>
        <v>24105.193912803625</v>
      </c>
      <c r="Z20" s="180">
        <f t="shared" si="1"/>
        <v>27278.189655262504</v>
      </c>
      <c r="AA20" s="180">
        <f t="shared" si="1"/>
        <v>723.19363564542562</v>
      </c>
      <c r="AB20" s="180">
        <f t="shared" si="1"/>
        <v>786.96738257211871</v>
      </c>
      <c r="AC20" s="180">
        <f t="shared" si="1"/>
        <v>23689.818056224165</v>
      </c>
      <c r="AD20" s="180">
        <f t="shared" si="1"/>
        <v>163119.47293171243</v>
      </c>
      <c r="AE20" s="180">
        <f t="shared" si="1"/>
        <v>11544.975212613192</v>
      </c>
      <c r="AF20" s="180">
        <f t="shared" si="1"/>
        <v>10772.297371975581</v>
      </c>
      <c r="AG20" s="180">
        <f t="shared" si="1"/>
        <v>483.98589164540078</v>
      </c>
      <c r="AH20" s="180">
        <f t="shared" si="8"/>
        <v>433498.08736034855</v>
      </c>
      <c r="AI20" s="180">
        <f t="shared" si="9"/>
        <v>0</v>
      </c>
      <c r="AK20" s="180">
        <f t="shared" si="10"/>
        <v>20384.765941980437</v>
      </c>
      <c r="AL20" s="180">
        <f t="shared" si="2"/>
        <v>3066.2007139520533</v>
      </c>
      <c r="AM20" s="180">
        <f t="shared" si="2"/>
        <v>21170.579205318652</v>
      </c>
      <c r="AN20" s="180">
        <f t="shared" si="2"/>
        <v>14603.205526258362</v>
      </c>
      <c r="AO20" s="180">
        <f t="shared" si="2"/>
        <v>33304.692189201458</v>
      </c>
      <c r="AP20" s="180">
        <f t="shared" si="2"/>
        <v>21755.732450829175</v>
      </c>
      <c r="AQ20" s="180">
        <f t="shared" si="2"/>
        <v>2261.3044805160507</v>
      </c>
      <c r="AR20" s="180">
        <f t="shared" si="2"/>
        <v>5052.0486844507923</v>
      </c>
      <c r="AS20" s="180">
        <f t="shared" si="2"/>
        <v>131.12169203476626</v>
      </c>
      <c r="AT20" s="180">
        <f t="shared" si="2"/>
        <v>17232.694723572258</v>
      </c>
      <c r="AU20" s="180">
        <f t="shared" si="2"/>
        <v>19506.277114795037</v>
      </c>
      <c r="AV20" s="180">
        <f t="shared" ref="AL20:BE31" si="14">$L20*AV$5</f>
        <v>517.47432953399084</v>
      </c>
      <c r="AW20" s="180">
        <f t="shared" si="14"/>
        <v>560.18984904585818</v>
      </c>
      <c r="AX20" s="180">
        <f t="shared" si="14"/>
        <v>16792.086951806454</v>
      </c>
      <c r="AY20" s="180">
        <f t="shared" si="14"/>
        <v>114172.25214355235</v>
      </c>
      <c r="AZ20" s="180">
        <f t="shared" si="14"/>
        <v>7992.9071042767837</v>
      </c>
      <c r="BA20" s="180">
        <f t="shared" si="14"/>
        <v>7677.2290526521974</v>
      </c>
      <c r="BB20" s="180">
        <f t="shared" si="14"/>
        <v>326.44422692129183</v>
      </c>
      <c r="BC20" s="180">
        <f t="shared" si="14"/>
        <v>29679.575871618901</v>
      </c>
      <c r="BD20" s="180">
        <f t="shared" si="14"/>
        <v>95094.447241702961</v>
      </c>
      <c r="BE20" s="180">
        <f t="shared" si="14"/>
        <v>2216.8578663287153</v>
      </c>
      <c r="BF20" s="180">
        <f t="shared" si="11"/>
        <v>433498.08736034849</v>
      </c>
      <c r="BG20" s="180">
        <f t="shared" si="12"/>
        <v>0</v>
      </c>
      <c r="BH20" s="180">
        <f t="shared" si="13"/>
        <v>0</v>
      </c>
    </row>
    <row r="21" spans="1:60">
      <c r="A21" t="s">
        <v>134</v>
      </c>
      <c r="B21">
        <v>9865</v>
      </c>
      <c r="C21" s="177">
        <v>545269.00000000454</v>
      </c>
      <c r="D21" s="180">
        <f t="shared" si="3"/>
        <v>406462.16921357031</v>
      </c>
      <c r="E21" s="177">
        <v>4198290.05568441</v>
      </c>
      <c r="F21" s="177">
        <v>40567.980000000003</v>
      </c>
      <c r="G21" s="177">
        <f>F21/$D$2</f>
        <v>30240.760342899743</v>
      </c>
      <c r="H21" s="177">
        <f t="shared" si="4"/>
        <v>4228530.8160273097</v>
      </c>
      <c r="I21" s="180">
        <f t="shared" si="5"/>
        <v>4634992.9852408804</v>
      </c>
      <c r="J21" s="180">
        <f t="shared" si="6"/>
        <v>4769407.7818128653</v>
      </c>
      <c r="K21" s="180">
        <f t="shared" si="6"/>
        <v>4907720.6074854378</v>
      </c>
      <c r="L21" s="180">
        <f t="shared" si="6"/>
        <v>5050044.5051025152</v>
      </c>
      <c r="M21" s="180">
        <f t="shared" si="6"/>
        <v>5196495.7957504876</v>
      </c>
      <c r="N21" s="180">
        <f t="shared" si="6"/>
        <v>5347194.1738272514</v>
      </c>
      <c r="P21" s="180">
        <f t="shared" si="7"/>
        <v>332237.93196662626</v>
      </c>
      <c r="Q21" s="180">
        <f t="shared" si="1"/>
        <v>50217.993856721179</v>
      </c>
      <c r="R21" s="180">
        <f t="shared" si="1"/>
        <v>350868.06169276527</v>
      </c>
      <c r="S21" s="180">
        <f t="shared" si="1"/>
        <v>238465.09402428515</v>
      </c>
      <c r="T21" s="180">
        <f t="shared" si="1"/>
        <v>545824.7287345567</v>
      </c>
      <c r="U21" s="180">
        <f t="shared" si="1"/>
        <v>353032.7483866181</v>
      </c>
      <c r="V21" s="180">
        <f t="shared" si="1"/>
        <v>37053.160095388426</v>
      </c>
      <c r="W21" s="180">
        <f t="shared" si="1"/>
        <v>82146.816046658976</v>
      </c>
      <c r="X21" s="180">
        <f t="shared" si="1"/>
        <v>2151.3574554836264</v>
      </c>
      <c r="Y21" s="180">
        <f t="shared" si="1"/>
        <v>280813.93116411526</v>
      </c>
      <c r="Z21" s="180">
        <f t="shared" si="1"/>
        <v>317777.80754818401</v>
      </c>
      <c r="AA21" s="180">
        <f t="shared" si="1"/>
        <v>8424.8584995033834</v>
      </c>
      <c r="AB21" s="180">
        <f t="shared" si="1"/>
        <v>9167.7920201517227</v>
      </c>
      <c r="AC21" s="180">
        <f t="shared" si="1"/>
        <v>275975.00194335578</v>
      </c>
      <c r="AD21" s="180">
        <f t="shared" si="1"/>
        <v>1900263.5120492601</v>
      </c>
      <c r="AE21" s="180">
        <f t="shared" si="1"/>
        <v>134493.41608175883</v>
      </c>
      <c r="AF21" s="180">
        <f t="shared" si="1"/>
        <v>125492.09036176129</v>
      </c>
      <c r="AG21" s="180">
        <f t="shared" si="1"/>
        <v>5638.2031753216934</v>
      </c>
      <c r="AH21" s="180">
        <f t="shared" si="8"/>
        <v>5050044.5051025162</v>
      </c>
      <c r="AI21" s="180">
        <f t="shared" si="9"/>
        <v>0</v>
      </c>
      <c r="AK21" s="180">
        <f t="shared" si="10"/>
        <v>237472.73225573948</v>
      </c>
      <c r="AL21" s="180">
        <f t="shared" si="14"/>
        <v>35719.765596482117</v>
      </c>
      <c r="AM21" s="180">
        <f t="shared" si="14"/>
        <v>246627.07934114907</v>
      </c>
      <c r="AN21" s="180">
        <f t="shared" si="14"/>
        <v>170120.33034291366</v>
      </c>
      <c r="AO21" s="180">
        <f t="shared" si="14"/>
        <v>387983.66749055142</v>
      </c>
      <c r="AP21" s="180">
        <f t="shared" si="14"/>
        <v>253443.83359749924</v>
      </c>
      <c r="AQ21" s="180">
        <f t="shared" si="14"/>
        <v>26343.11107513856</v>
      </c>
      <c r="AR21" s="180">
        <f t="shared" si="14"/>
        <v>58853.940633913771</v>
      </c>
      <c r="AS21" s="180">
        <f t="shared" si="14"/>
        <v>1527.5047333933944</v>
      </c>
      <c r="AT21" s="180">
        <f t="shared" si="14"/>
        <v>200752.61652664293</v>
      </c>
      <c r="AU21" s="180">
        <f t="shared" si="14"/>
        <v>227238.75936433481</v>
      </c>
      <c r="AV21" s="180">
        <f t="shared" si="14"/>
        <v>6028.3273919555722</v>
      </c>
      <c r="AW21" s="180">
        <f t="shared" si="14"/>
        <v>6525.9426776585287</v>
      </c>
      <c r="AX21" s="180">
        <f t="shared" si="14"/>
        <v>195619.74761305589</v>
      </c>
      <c r="AY21" s="180">
        <f t="shared" si="14"/>
        <v>1330051.8996141341</v>
      </c>
      <c r="AZ21" s="180">
        <f t="shared" si="14"/>
        <v>93113.528706747224</v>
      </c>
      <c r="BA21" s="180">
        <f t="shared" si="14"/>
        <v>89436.031028048063</v>
      </c>
      <c r="BB21" s="180">
        <f t="shared" si="14"/>
        <v>3802.9184498245145</v>
      </c>
      <c r="BC21" s="180">
        <f t="shared" si="14"/>
        <v>345752.80356346926</v>
      </c>
      <c r="BD21" s="180">
        <f t="shared" si="14"/>
        <v>1107804.6357319388</v>
      </c>
      <c r="BE21" s="180">
        <f t="shared" si="14"/>
        <v>25825.329367925206</v>
      </c>
      <c r="BF21" s="180">
        <f t="shared" si="11"/>
        <v>5050044.5051025162</v>
      </c>
      <c r="BG21" s="180">
        <f t="shared" si="12"/>
        <v>0</v>
      </c>
      <c r="BH21" s="180">
        <f t="shared" si="13"/>
        <v>0</v>
      </c>
    </row>
    <row r="22" spans="1:60">
      <c r="A22" t="s">
        <v>135</v>
      </c>
      <c r="B22">
        <v>9835</v>
      </c>
      <c r="C22" s="177">
        <v>159448.55999999988</v>
      </c>
      <c r="D22" s="180">
        <f t="shared" si="3"/>
        <v>118858.41222512105</v>
      </c>
      <c r="E22" s="177">
        <v>159465.6419877923</v>
      </c>
      <c r="F22" s="177">
        <v>9708.14</v>
      </c>
      <c r="G22" s="177">
        <f t="shared" ref="G22:G31" si="15">F22/$D$2</f>
        <v>7236.7797241893404</v>
      </c>
      <c r="H22" s="177">
        <f t="shared" si="4"/>
        <v>166702.42171198165</v>
      </c>
      <c r="I22" s="180">
        <f t="shared" si="5"/>
        <v>285560.8339371027</v>
      </c>
      <c r="J22" s="180">
        <f t="shared" si="6"/>
        <v>293842.09812127863</v>
      </c>
      <c r="K22" s="180">
        <f t="shared" si="6"/>
        <v>302363.5189667957</v>
      </c>
      <c r="L22" s="180">
        <f t="shared" si="6"/>
        <v>311132.06101683277</v>
      </c>
      <c r="M22" s="180">
        <f t="shared" si="6"/>
        <v>320154.8907863209</v>
      </c>
      <c r="N22" s="180">
        <f t="shared" si="6"/>
        <v>329439.3826191242</v>
      </c>
      <c r="P22" s="180">
        <f t="shared" si="7"/>
        <v>20469.101295305973</v>
      </c>
      <c r="Q22" s="180">
        <f t="shared" si="1"/>
        <v>3093.9188581378912</v>
      </c>
      <c r="R22" s="180">
        <f t="shared" si="1"/>
        <v>21616.899231115833</v>
      </c>
      <c r="S22" s="180">
        <f t="shared" si="1"/>
        <v>14691.77867826385</v>
      </c>
      <c r="T22" s="180">
        <f t="shared" si="1"/>
        <v>33628.133897344516</v>
      </c>
      <c r="U22" s="180">
        <f t="shared" si="1"/>
        <v>21750.265072116566</v>
      </c>
      <c r="V22" s="180">
        <f t="shared" si="1"/>
        <v>2282.8365286715111</v>
      </c>
      <c r="W22" s="180">
        <f t="shared" si="1"/>
        <v>5061.0461267704814</v>
      </c>
      <c r="X22" s="180">
        <f t="shared" si="1"/>
        <v>132.54462974182479</v>
      </c>
      <c r="Y22" s="180">
        <f t="shared" si="1"/>
        <v>17300.880631260217</v>
      </c>
      <c r="Z22" s="180">
        <f t="shared" si="1"/>
        <v>19578.216411356134</v>
      </c>
      <c r="AA22" s="180">
        <f t="shared" si="1"/>
        <v>519.05356201855056</v>
      </c>
      <c r="AB22" s="180">
        <f t="shared" si="1"/>
        <v>564.82552249221715</v>
      </c>
      <c r="AC22" s="180">
        <f t="shared" si="1"/>
        <v>17002.755333542882</v>
      </c>
      <c r="AD22" s="180">
        <f t="shared" si="1"/>
        <v>117074.79060463634</v>
      </c>
      <c r="AE22" s="180">
        <f t="shared" si="1"/>
        <v>8286.1079137881025</v>
      </c>
      <c r="AF22" s="180">
        <f t="shared" si="1"/>
        <v>7731.5383411205812</v>
      </c>
      <c r="AG22" s="180">
        <f t="shared" si="1"/>
        <v>347.36837914933955</v>
      </c>
      <c r="AH22" s="180">
        <f t="shared" si="8"/>
        <v>311132.06101683283</v>
      </c>
      <c r="AI22" s="180">
        <f t="shared" si="9"/>
        <v>0</v>
      </c>
      <c r="AK22" s="180">
        <f t="shared" si="10"/>
        <v>14630.639501765512</v>
      </c>
      <c r="AL22" s="180">
        <f t="shared" si="14"/>
        <v>2200.6864054054577</v>
      </c>
      <c r="AM22" s="180">
        <f t="shared" si="14"/>
        <v>15194.636684972338</v>
      </c>
      <c r="AN22" s="180">
        <f t="shared" si="14"/>
        <v>10481.073770137138</v>
      </c>
      <c r="AO22" s="180">
        <f t="shared" si="14"/>
        <v>23903.583024909269</v>
      </c>
      <c r="AP22" s="180">
        <f t="shared" si="14"/>
        <v>15614.615320622092</v>
      </c>
      <c r="AQ22" s="180">
        <f t="shared" si="14"/>
        <v>1622.9929130568785</v>
      </c>
      <c r="AR22" s="180">
        <f t="shared" si="14"/>
        <v>3625.977519582314</v>
      </c>
      <c r="AS22" s="180">
        <f t="shared" si="14"/>
        <v>94.109209420523086</v>
      </c>
      <c r="AT22" s="180">
        <f t="shared" si="14"/>
        <v>12368.321758619502</v>
      </c>
      <c r="AU22" s="180">
        <f t="shared" si="14"/>
        <v>14000.126825119607</v>
      </c>
      <c r="AV22" s="180">
        <f t="shared" si="14"/>
        <v>371.40384090640623</v>
      </c>
      <c r="AW22" s="180">
        <f t="shared" si="14"/>
        <v>402.06180229225305</v>
      </c>
      <c r="AX22" s="180">
        <f t="shared" si="14"/>
        <v>12052.086905164257</v>
      </c>
      <c r="AY22" s="180">
        <f t="shared" si="14"/>
        <v>81944.186505322417</v>
      </c>
      <c r="AZ22" s="180">
        <f t="shared" si="14"/>
        <v>5736.7027292152916</v>
      </c>
      <c r="BA22" s="180">
        <f t="shared" si="14"/>
        <v>5510.132957205914</v>
      </c>
      <c r="BB22" s="180">
        <f t="shared" si="14"/>
        <v>234.29691638902119</v>
      </c>
      <c r="BC22" s="180">
        <f t="shared" si="14"/>
        <v>21301.74937396251</v>
      </c>
      <c r="BD22" s="180">
        <f t="shared" si="14"/>
        <v>68251.584549606458</v>
      </c>
      <c r="BE22" s="180">
        <f t="shared" si="14"/>
        <v>1591.0925031576523</v>
      </c>
      <c r="BF22" s="180">
        <f t="shared" si="11"/>
        <v>311132.06101683283</v>
      </c>
      <c r="BG22" s="180">
        <f t="shared" si="12"/>
        <v>0</v>
      </c>
      <c r="BH22" s="180">
        <f t="shared" si="13"/>
        <v>0</v>
      </c>
    </row>
    <row r="23" spans="1:60">
      <c r="A23" t="s">
        <v>136</v>
      </c>
      <c r="B23">
        <v>9826</v>
      </c>
      <c r="C23" s="177">
        <v>3727191.4699999997</v>
      </c>
      <c r="D23" s="180">
        <f t="shared" si="3"/>
        <v>2778376.0491986582</v>
      </c>
      <c r="E23" s="177"/>
      <c r="F23" s="177"/>
      <c r="G23" s="177">
        <f t="shared" si="15"/>
        <v>0</v>
      </c>
      <c r="H23" s="177">
        <f t="shared" si="4"/>
        <v>0</v>
      </c>
      <c r="I23" s="180">
        <f t="shared" si="5"/>
        <v>2778376.0491986582</v>
      </c>
      <c r="J23" s="180">
        <f t="shared" si="6"/>
        <v>2858948.9546254189</v>
      </c>
      <c r="K23" s="180">
        <f t="shared" si="6"/>
        <v>2941858.4743095557</v>
      </c>
      <c r="L23" s="180">
        <f t="shared" si="6"/>
        <v>3027172.3700645324</v>
      </c>
      <c r="M23" s="180">
        <f t="shared" si="6"/>
        <v>3114960.3687964035</v>
      </c>
      <c r="N23" s="180">
        <f t="shared" si="6"/>
        <v>3205294.219491499</v>
      </c>
      <c r="P23" s="180">
        <f t="shared" si="7"/>
        <v>199154.97515330007</v>
      </c>
      <c r="Q23" s="180">
        <f t="shared" ref="Q23:AG31" si="16">$L23*Q$5</f>
        <v>30102.412628153823</v>
      </c>
      <c r="R23" s="180">
        <f t="shared" si="16"/>
        <v>210322.52306316569</v>
      </c>
      <c r="S23" s="180">
        <f t="shared" si="16"/>
        <v>142944.27368427772</v>
      </c>
      <c r="T23" s="180">
        <f t="shared" si="16"/>
        <v>327186.33193306421</v>
      </c>
      <c r="U23" s="180">
        <f t="shared" si="16"/>
        <v>211620.11157805036</v>
      </c>
      <c r="V23" s="180">
        <f t="shared" si="16"/>
        <v>22210.953260115988</v>
      </c>
      <c r="W23" s="180">
        <f t="shared" si="16"/>
        <v>49241.659469330123</v>
      </c>
      <c r="X23" s="180">
        <f t="shared" si="16"/>
        <v>1289.5985056749848</v>
      </c>
      <c r="Y23" s="180">
        <f t="shared" si="16"/>
        <v>168329.64000422347</v>
      </c>
      <c r="Z23" s="180">
        <f t="shared" si="16"/>
        <v>190487.07350154713</v>
      </c>
      <c r="AA23" s="180">
        <f t="shared" si="16"/>
        <v>5050.1532898633841</v>
      </c>
      <c r="AB23" s="180">
        <f t="shared" si="16"/>
        <v>5495.4934891881758</v>
      </c>
      <c r="AC23" s="180">
        <f t="shared" si="16"/>
        <v>165429.01748040598</v>
      </c>
      <c r="AD23" s="180">
        <f t="shared" si="16"/>
        <v>1139084.0602899869</v>
      </c>
      <c r="AE23" s="180">
        <f t="shared" si="16"/>
        <v>80620.032696133319</v>
      </c>
      <c r="AF23" s="180">
        <f t="shared" si="16"/>
        <v>75224.324898707753</v>
      </c>
      <c r="AG23" s="180">
        <f t="shared" si="16"/>
        <v>3379.7351393435824</v>
      </c>
      <c r="AH23" s="180">
        <f t="shared" si="8"/>
        <v>3027172.3700645328</v>
      </c>
      <c r="AI23" s="180">
        <f t="shared" si="9"/>
        <v>0</v>
      </c>
      <c r="AK23" s="180">
        <f t="shared" si="10"/>
        <v>142349.41751542327</v>
      </c>
      <c r="AL23" s="180">
        <f t="shared" si="14"/>
        <v>21411.670207975185</v>
      </c>
      <c r="AM23" s="180">
        <f t="shared" si="14"/>
        <v>147836.85164297067</v>
      </c>
      <c r="AN23" s="180">
        <f t="shared" si="14"/>
        <v>101976.0445833665</v>
      </c>
      <c r="AO23" s="180">
        <f t="shared" si="14"/>
        <v>232570.90844981771</v>
      </c>
      <c r="AP23" s="180">
        <f t="shared" si="14"/>
        <v>151923.05130269506</v>
      </c>
      <c r="AQ23" s="180">
        <f t="shared" si="14"/>
        <v>15790.977269136287</v>
      </c>
      <c r="AR23" s="180">
        <f t="shared" si="14"/>
        <v>35279.099575536391</v>
      </c>
      <c r="AS23" s="180">
        <f t="shared" si="14"/>
        <v>915.639479889575</v>
      </c>
      <c r="AT23" s="180">
        <f t="shared" si="14"/>
        <v>120338.1026352514</v>
      </c>
      <c r="AU23" s="180">
        <f t="shared" si="14"/>
        <v>136214.81811901246</v>
      </c>
      <c r="AV23" s="180">
        <f t="shared" si="14"/>
        <v>3613.5891674207419</v>
      </c>
      <c r="AW23" s="180">
        <f t="shared" si="14"/>
        <v>3911.8770819687702</v>
      </c>
      <c r="AX23" s="180">
        <f t="shared" si="14"/>
        <v>117261.2824332365</v>
      </c>
      <c r="AY23" s="180">
        <f t="shared" si="14"/>
        <v>797279.38183428324</v>
      </c>
      <c r="AZ23" s="180">
        <f t="shared" si="14"/>
        <v>55815.488575492054</v>
      </c>
      <c r="BA23" s="180">
        <f t="shared" si="14"/>
        <v>53611.068524800132</v>
      </c>
      <c r="BB23" s="180">
        <f t="shared" si="14"/>
        <v>2279.6016243590943</v>
      </c>
      <c r="BC23" s="180">
        <f t="shared" si="14"/>
        <v>207256.25937794326</v>
      </c>
      <c r="BD23" s="180">
        <f t="shared" si="14"/>
        <v>664056.63976401999</v>
      </c>
      <c r="BE23" s="180">
        <f t="shared" si="14"/>
        <v>15480.600899934509</v>
      </c>
      <c r="BF23" s="180">
        <f t="shared" si="11"/>
        <v>3027172.3700645328</v>
      </c>
      <c r="BG23" s="180">
        <f t="shared" si="12"/>
        <v>0</v>
      </c>
      <c r="BH23" s="180">
        <f t="shared" si="13"/>
        <v>0</v>
      </c>
    </row>
    <row r="24" spans="1:60">
      <c r="A24" t="s">
        <v>137</v>
      </c>
      <c r="B24">
        <v>9820</v>
      </c>
      <c r="C24" s="177">
        <v>-4.7464254748774692E-12</v>
      </c>
      <c r="D24" s="180">
        <f t="shared" si="3"/>
        <v>-3.5381479499645692E-12</v>
      </c>
      <c r="E24" s="177">
        <v>255001.78187564341</v>
      </c>
      <c r="F24" s="177"/>
      <c r="G24" s="177">
        <f t="shared" si="15"/>
        <v>0</v>
      </c>
      <c r="H24" s="177">
        <f t="shared" si="4"/>
        <v>255001.78187564341</v>
      </c>
      <c r="I24" s="180">
        <f t="shared" si="5"/>
        <v>255001.78187564341</v>
      </c>
      <c r="J24" s="180">
        <f t="shared" si="6"/>
        <v>262396.83355003706</v>
      </c>
      <c r="K24" s="180">
        <f t="shared" si="6"/>
        <v>270006.34172298812</v>
      </c>
      <c r="L24" s="180">
        <f t="shared" si="6"/>
        <v>277836.52563295473</v>
      </c>
      <c r="M24" s="180">
        <f t="shared" si="6"/>
        <v>285893.78487631038</v>
      </c>
      <c r="N24" s="180">
        <f t="shared" si="6"/>
        <v>294184.70463772333</v>
      </c>
      <c r="P24" s="180">
        <f t="shared" ref="P24:AE31" si="17">$L24*P$5</f>
        <v>18278.617665214337</v>
      </c>
      <c r="Q24" s="180">
        <f t="shared" si="17"/>
        <v>2762.8257381318354</v>
      </c>
      <c r="R24" s="180">
        <f t="shared" si="17"/>
        <v>19303.584971932483</v>
      </c>
      <c r="S24" s="180">
        <f t="shared" si="17"/>
        <v>13119.550360694951</v>
      </c>
      <c r="T24" s="180">
        <f t="shared" si="17"/>
        <v>30029.447479707065</v>
      </c>
      <c r="U24" s="180">
        <f t="shared" si="17"/>
        <v>19422.678779817994</v>
      </c>
      <c r="V24" s="180">
        <f t="shared" si="17"/>
        <v>2038.5407008240577</v>
      </c>
      <c r="W24" s="180">
        <f t="shared" si="17"/>
        <v>4519.4425393979518</v>
      </c>
      <c r="X24" s="180">
        <f t="shared" si="17"/>
        <v>118.36047785760873</v>
      </c>
      <c r="Y24" s="180">
        <f t="shared" si="17"/>
        <v>15449.441466335295</v>
      </c>
      <c r="Z24" s="180">
        <f t="shared" si="17"/>
        <v>17483.070076558244</v>
      </c>
      <c r="AA24" s="180">
        <f t="shared" si="17"/>
        <v>463.50748237688481</v>
      </c>
      <c r="AB24" s="180">
        <f t="shared" si="17"/>
        <v>504.38119506290866</v>
      </c>
      <c r="AC24" s="180">
        <f t="shared" si="17"/>
        <v>15183.219796185416</v>
      </c>
      <c r="AD24" s="180">
        <f t="shared" si="17"/>
        <v>104546.13052249234</v>
      </c>
      <c r="AE24" s="180">
        <f t="shared" si="17"/>
        <v>7399.3770563621374</v>
      </c>
      <c r="AF24" s="180">
        <f t="shared" si="16"/>
        <v>6904.1542792939772</v>
      </c>
      <c r="AG24" s="180">
        <f t="shared" si="16"/>
        <v>310.19504470926887</v>
      </c>
      <c r="AH24" s="180">
        <f t="shared" si="8"/>
        <v>277836.52563295473</v>
      </c>
      <c r="AI24" s="180">
        <f t="shared" si="9"/>
        <v>0</v>
      </c>
      <c r="AK24" s="180">
        <f t="shared" si="10"/>
        <v>13064.9539416604</v>
      </c>
      <c r="AL24" s="180">
        <f t="shared" si="14"/>
        <v>1965.1818037886137</v>
      </c>
      <c r="AM24" s="180">
        <f t="shared" si="14"/>
        <v>13568.595441468677</v>
      </c>
      <c r="AN24" s="180">
        <f t="shared" si="14"/>
        <v>9359.4504908320941</v>
      </c>
      <c r="AO24" s="180">
        <f t="shared" si="14"/>
        <v>21345.561226042726</v>
      </c>
      <c r="AP24" s="180">
        <f t="shared" si="14"/>
        <v>13943.630417252427</v>
      </c>
      <c r="AQ24" s="180">
        <f t="shared" si="14"/>
        <v>1449.3096938223778</v>
      </c>
      <c r="AR24" s="180">
        <f t="shared" si="14"/>
        <v>3237.9465901762069</v>
      </c>
      <c r="AS24" s="180">
        <f t="shared" si="14"/>
        <v>84.038191660510591</v>
      </c>
      <c r="AT24" s="180">
        <f t="shared" si="14"/>
        <v>11044.736225815717</v>
      </c>
      <c r="AU24" s="180">
        <f t="shared" si="14"/>
        <v>12501.915047904751</v>
      </c>
      <c r="AV24" s="180">
        <f t="shared" si="14"/>
        <v>331.6583717760538</v>
      </c>
      <c r="AW24" s="180">
        <f t="shared" si="14"/>
        <v>359.03549725323865</v>
      </c>
      <c r="AX24" s="180">
        <f t="shared" si="14"/>
        <v>10762.342978778093</v>
      </c>
      <c r="AY24" s="180">
        <f t="shared" si="14"/>
        <v>73174.998423662604</v>
      </c>
      <c r="AZ24" s="180">
        <f t="shared" si="14"/>
        <v>5122.7943197664708</v>
      </c>
      <c r="BA24" s="180">
        <f t="shared" si="14"/>
        <v>4920.470721025772</v>
      </c>
      <c r="BB24" s="180">
        <f t="shared" si="14"/>
        <v>209.22382927460092</v>
      </c>
      <c r="BC24" s="180">
        <f t="shared" si="14"/>
        <v>19022.160611231629</v>
      </c>
      <c r="BD24" s="180">
        <f t="shared" si="14"/>
        <v>60947.698730349075</v>
      </c>
      <c r="BE24" s="180">
        <f t="shared" si="14"/>
        <v>1420.8230794127219</v>
      </c>
      <c r="BF24" s="180">
        <f t="shared" si="11"/>
        <v>277836.52563295478</v>
      </c>
      <c r="BG24" s="180">
        <f t="shared" si="12"/>
        <v>0</v>
      </c>
      <c r="BH24" s="180">
        <f t="shared" si="13"/>
        <v>0</v>
      </c>
    </row>
    <row r="25" spans="1:60">
      <c r="A25" t="s">
        <v>138</v>
      </c>
      <c r="B25">
        <v>9850</v>
      </c>
      <c r="C25" s="177">
        <v>931182.78000000189</v>
      </c>
      <c r="D25" s="180">
        <f t="shared" si="3"/>
        <v>694135.50503168243</v>
      </c>
      <c r="E25" s="177">
        <v>3290163.880917083</v>
      </c>
      <c r="F25" s="177">
        <v>56768.000000000007</v>
      </c>
      <c r="G25" s="177">
        <f t="shared" si="15"/>
        <v>42316.809541557966</v>
      </c>
      <c r="H25" s="177">
        <f t="shared" si="4"/>
        <v>3332480.6904586409</v>
      </c>
      <c r="I25" s="180">
        <f t="shared" si="5"/>
        <v>4026616.1954903235</v>
      </c>
      <c r="J25" s="180">
        <f t="shared" si="6"/>
        <v>4143388.0651595425</v>
      </c>
      <c r="K25" s="180">
        <f t="shared" si="6"/>
        <v>4263546.3190491693</v>
      </c>
      <c r="L25" s="180">
        <f t="shared" si="6"/>
        <v>4387189.1623015944</v>
      </c>
      <c r="M25" s="180">
        <f t="shared" si="6"/>
        <v>4514417.64800834</v>
      </c>
      <c r="N25" s="180">
        <f t="shared" si="6"/>
        <v>4645335.7598005813</v>
      </c>
      <c r="P25" s="180">
        <f t="shared" si="17"/>
        <v>288629.26909985486</v>
      </c>
      <c r="Q25" s="180">
        <f t="shared" si="16"/>
        <v>43626.514217474767</v>
      </c>
      <c r="R25" s="180">
        <f t="shared" si="16"/>
        <v>304814.05779710429</v>
      </c>
      <c r="S25" s="180">
        <f t="shared" si="16"/>
        <v>207164.80320787529</v>
      </c>
      <c r="T25" s="180">
        <f t="shared" si="16"/>
        <v>474181.23384871916</v>
      </c>
      <c r="U25" s="180">
        <f t="shared" si="16"/>
        <v>306694.61350180238</v>
      </c>
      <c r="V25" s="180">
        <f t="shared" si="16"/>
        <v>32189.661345611072</v>
      </c>
      <c r="W25" s="180">
        <f t="shared" si="16"/>
        <v>71364.444553577065</v>
      </c>
      <c r="X25" s="180">
        <f t="shared" si="16"/>
        <v>1868.9760265276914</v>
      </c>
      <c r="Y25" s="180">
        <f t="shared" si="16"/>
        <v>243955.04518459752</v>
      </c>
      <c r="Z25" s="180">
        <f t="shared" si="16"/>
        <v>276067.14196017833</v>
      </c>
      <c r="AA25" s="180">
        <f t="shared" si="16"/>
        <v>7319.0340927887328</v>
      </c>
      <c r="AB25" s="180">
        <f t="shared" si="16"/>
        <v>7964.4521454030628</v>
      </c>
      <c r="AC25" s="180">
        <f t="shared" si="16"/>
        <v>239751.26087873432</v>
      </c>
      <c r="AD25" s="180">
        <f t="shared" si="16"/>
        <v>1650840.0029259629</v>
      </c>
      <c r="AE25" s="180">
        <f t="shared" si="16"/>
        <v>116840.16979229245</v>
      </c>
      <c r="AF25" s="180">
        <f t="shared" si="16"/>
        <v>109020.33402545535</v>
      </c>
      <c r="AG25" s="180">
        <f t="shared" si="16"/>
        <v>4898.1476976357135</v>
      </c>
      <c r="AH25" s="180">
        <f t="shared" si="8"/>
        <v>4387189.1623015953</v>
      </c>
      <c r="AI25" s="180">
        <f t="shared" si="9"/>
        <v>0</v>
      </c>
      <c r="AK25" s="180">
        <f t="shared" si="10"/>
        <v>206302.69619245251</v>
      </c>
      <c r="AL25" s="180">
        <f t="shared" si="14"/>
        <v>31031.284644422853</v>
      </c>
      <c r="AM25" s="180">
        <f t="shared" si="14"/>
        <v>214255.46814930896</v>
      </c>
      <c r="AN25" s="180">
        <f t="shared" si="14"/>
        <v>147790.79051946831</v>
      </c>
      <c r="AO25" s="180">
        <f t="shared" si="14"/>
        <v>337057.96838913584</v>
      </c>
      <c r="AP25" s="180">
        <f t="shared" si="14"/>
        <v>220177.47346338403</v>
      </c>
      <c r="AQ25" s="180">
        <f t="shared" si="14"/>
        <v>22885.384731437905</v>
      </c>
      <c r="AR25" s="180">
        <f t="shared" si="14"/>
        <v>51128.92970486929</v>
      </c>
      <c r="AS25" s="180">
        <f t="shared" si="14"/>
        <v>1327.008545159712</v>
      </c>
      <c r="AT25" s="180">
        <f t="shared" si="14"/>
        <v>174402.36469985265</v>
      </c>
      <c r="AU25" s="180">
        <f t="shared" si="14"/>
        <v>197412.00722701984</v>
      </c>
      <c r="AV25" s="180">
        <f t="shared" si="14"/>
        <v>5237.065252409383</v>
      </c>
      <c r="AW25" s="180">
        <f t="shared" si="14"/>
        <v>5669.364885853367</v>
      </c>
      <c r="AX25" s="180">
        <f t="shared" si="14"/>
        <v>169943.22243953182</v>
      </c>
      <c r="AY25" s="180">
        <f t="shared" si="14"/>
        <v>1155472.8425442509</v>
      </c>
      <c r="AZ25" s="180">
        <f t="shared" si="14"/>
        <v>80891.695824293973</v>
      </c>
      <c r="BA25" s="180">
        <f t="shared" si="14"/>
        <v>77696.896660825863</v>
      </c>
      <c r="BB25" s="180">
        <f t="shared" si="14"/>
        <v>3303.7575394294872</v>
      </c>
      <c r="BC25" s="180">
        <f t="shared" si="14"/>
        <v>300370.21477660263</v>
      </c>
      <c r="BD25" s="180">
        <f t="shared" si="14"/>
        <v>962397.16044482018</v>
      </c>
      <c r="BE25" s="180">
        <f t="shared" si="14"/>
        <v>22435.565667065457</v>
      </c>
      <c r="BF25" s="180">
        <f t="shared" si="11"/>
        <v>4387189.1623015953</v>
      </c>
      <c r="BG25" s="180">
        <f t="shared" si="12"/>
        <v>0</v>
      </c>
      <c r="BH25" s="180">
        <f t="shared" si="13"/>
        <v>0</v>
      </c>
    </row>
    <row r="26" spans="1:60">
      <c r="A26" t="s">
        <v>139</v>
      </c>
      <c r="B26">
        <v>9815</v>
      </c>
      <c r="C26" s="177"/>
      <c r="D26" s="180">
        <f t="shared" si="3"/>
        <v>0</v>
      </c>
      <c r="E26" s="177">
        <v>8236.4935201097123</v>
      </c>
      <c r="F26" s="177"/>
      <c r="G26" s="177">
        <f t="shared" si="15"/>
        <v>0</v>
      </c>
      <c r="H26" s="177">
        <f t="shared" si="4"/>
        <v>8236.4935201097123</v>
      </c>
      <c r="I26" s="180">
        <f t="shared" si="5"/>
        <v>8236.4935201097123</v>
      </c>
      <c r="J26" s="180">
        <f t="shared" si="6"/>
        <v>8475.3518321928932</v>
      </c>
      <c r="K26" s="180">
        <f t="shared" si="6"/>
        <v>8721.1370353264865</v>
      </c>
      <c r="L26" s="180">
        <f t="shared" si="6"/>
        <v>8974.0500093509545</v>
      </c>
      <c r="M26" s="180">
        <f t="shared" si="6"/>
        <v>9234.297459622132</v>
      </c>
      <c r="N26" s="180">
        <f t="shared" si="6"/>
        <v>9502.0920859511734</v>
      </c>
      <c r="P26" s="180">
        <f t="shared" si="17"/>
        <v>590.39476057277238</v>
      </c>
      <c r="Q26" s="180">
        <f t="shared" si="16"/>
        <v>89.238577557911356</v>
      </c>
      <c r="R26" s="180">
        <f t="shared" si="16"/>
        <v>623.50094719630465</v>
      </c>
      <c r="S26" s="180">
        <f t="shared" si="16"/>
        <v>423.75818214993546</v>
      </c>
      <c r="T26" s="180">
        <f t="shared" si="16"/>
        <v>969.94361278503175</v>
      </c>
      <c r="U26" s="180">
        <f t="shared" si="16"/>
        <v>627.34764728490461</v>
      </c>
      <c r="V26" s="180">
        <f t="shared" si="16"/>
        <v>65.844352730858333</v>
      </c>
      <c r="W26" s="180">
        <f t="shared" si="16"/>
        <v>145.97685912803777</v>
      </c>
      <c r="X26" s="180">
        <f t="shared" si="16"/>
        <v>3.8230137128480943</v>
      </c>
      <c r="Y26" s="180">
        <f t="shared" si="16"/>
        <v>499.01307979424445</v>
      </c>
      <c r="Z26" s="180">
        <f t="shared" si="16"/>
        <v>564.69877323218088</v>
      </c>
      <c r="AA26" s="180">
        <f t="shared" si="16"/>
        <v>14.971175287635218</v>
      </c>
      <c r="AB26" s="180">
        <f t="shared" si="16"/>
        <v>16.291385943439334</v>
      </c>
      <c r="AC26" s="180">
        <f t="shared" si="16"/>
        <v>490.41418670034602</v>
      </c>
      <c r="AD26" s="180">
        <f t="shared" si="16"/>
        <v>3376.8137628974746</v>
      </c>
      <c r="AE26" s="180">
        <f t="shared" si="16"/>
        <v>238.99802083460031</v>
      </c>
      <c r="AF26" s="180">
        <f t="shared" si="16"/>
        <v>223.00244949258595</v>
      </c>
      <c r="AG26" s="180">
        <f t="shared" si="16"/>
        <v>10.019222049844311</v>
      </c>
      <c r="AH26" s="180">
        <f t="shared" si="8"/>
        <v>8974.0500093509545</v>
      </c>
      <c r="AI26" s="180">
        <f t="shared" si="9"/>
        <v>0</v>
      </c>
      <c r="AK26" s="180">
        <f t="shared" si="10"/>
        <v>421.99473152503526</v>
      </c>
      <c r="AL26" s="180">
        <f t="shared" si="14"/>
        <v>63.47487877804695</v>
      </c>
      <c r="AM26" s="180">
        <f t="shared" si="14"/>
        <v>438.26222549749764</v>
      </c>
      <c r="AN26" s="180">
        <f t="shared" si="14"/>
        <v>302.30790056643679</v>
      </c>
      <c r="AO26" s="180">
        <f t="shared" si="14"/>
        <v>689.45626743559183</v>
      </c>
      <c r="AP26" s="180">
        <f t="shared" si="14"/>
        <v>450.37576103884442</v>
      </c>
      <c r="AQ26" s="180">
        <f t="shared" si="14"/>
        <v>46.812339168757774</v>
      </c>
      <c r="AR26" s="180">
        <f t="shared" si="14"/>
        <v>104.58486176952867</v>
      </c>
      <c r="AS26" s="180">
        <f t="shared" si="14"/>
        <v>2.7144124874824938</v>
      </c>
      <c r="AT26" s="180">
        <f t="shared" si="14"/>
        <v>356.74220660785585</v>
      </c>
      <c r="AU26" s="180">
        <f t="shared" si="14"/>
        <v>403.80871664357966</v>
      </c>
      <c r="AV26" s="180">
        <f t="shared" si="14"/>
        <v>10.712482124363245</v>
      </c>
      <c r="AW26" s="180">
        <f t="shared" si="14"/>
        <v>11.596756402501541</v>
      </c>
      <c r="AX26" s="180">
        <f t="shared" si="14"/>
        <v>347.62097564138975</v>
      </c>
      <c r="AY26" s="180">
        <f t="shared" si="14"/>
        <v>2363.5340738303407</v>
      </c>
      <c r="AZ26" s="180">
        <f t="shared" si="14"/>
        <v>165.4649701239658</v>
      </c>
      <c r="BA26" s="180">
        <f t="shared" si="14"/>
        <v>158.92996869089458</v>
      </c>
      <c r="BB26" s="180">
        <f t="shared" si="14"/>
        <v>6.7578771465729517</v>
      </c>
      <c r="BC26" s="180">
        <f t="shared" si="14"/>
        <v>614.41101101521554</v>
      </c>
      <c r="BD26" s="180">
        <f t="shared" si="14"/>
        <v>1968.5953641803451</v>
      </c>
      <c r="BE26" s="180">
        <f t="shared" si="14"/>
        <v>45.892228676708669</v>
      </c>
      <c r="BF26" s="180">
        <f t="shared" si="11"/>
        <v>8974.0500093509545</v>
      </c>
      <c r="BG26" s="180">
        <f t="shared" si="12"/>
        <v>0</v>
      </c>
      <c r="BH26" s="180">
        <f t="shared" si="13"/>
        <v>0</v>
      </c>
    </row>
    <row r="27" spans="1:60">
      <c r="A27" t="s">
        <v>140</v>
      </c>
      <c r="B27">
        <v>9800</v>
      </c>
      <c r="C27" s="177">
        <v>9076.8399999999947</v>
      </c>
      <c r="D27" s="180">
        <f t="shared" si="3"/>
        <v>6766.1871039880698</v>
      </c>
      <c r="E27" s="177">
        <v>453245.77006997762</v>
      </c>
      <c r="F27" s="177"/>
      <c r="G27" s="177">
        <f t="shared" si="15"/>
        <v>0</v>
      </c>
      <c r="H27" s="177">
        <f t="shared" si="4"/>
        <v>453245.77006997762</v>
      </c>
      <c r="I27" s="180">
        <f t="shared" si="5"/>
        <v>460011.9571739657</v>
      </c>
      <c r="J27" s="180">
        <f t="shared" si="6"/>
        <v>473352.30393201066</v>
      </c>
      <c r="K27" s="180">
        <f t="shared" si="6"/>
        <v>487079.52074603894</v>
      </c>
      <c r="L27" s="180">
        <f t="shared" si="6"/>
        <v>501204.82684767403</v>
      </c>
      <c r="M27" s="180">
        <f t="shared" si="6"/>
        <v>515739.76682625653</v>
      </c>
      <c r="N27" s="180">
        <f t="shared" si="6"/>
        <v>530696.22006421792</v>
      </c>
      <c r="P27" s="180">
        <f t="shared" si="17"/>
        <v>32973.819338683614</v>
      </c>
      <c r="Q27" s="180">
        <f t="shared" si="16"/>
        <v>4984.01566365692</v>
      </c>
      <c r="R27" s="180">
        <f t="shared" si="16"/>
        <v>34822.815111711883</v>
      </c>
      <c r="S27" s="180">
        <f t="shared" si="16"/>
        <v>23667.08967394138</v>
      </c>
      <c r="T27" s="180">
        <f t="shared" si="16"/>
        <v>54171.797570926305</v>
      </c>
      <c r="U27" s="180">
        <f t="shared" si="16"/>
        <v>35037.655083612277</v>
      </c>
      <c r="V27" s="180">
        <f t="shared" si="16"/>
        <v>3677.4374307006842</v>
      </c>
      <c r="W27" s="180">
        <f t="shared" si="16"/>
        <v>8152.8748253908007</v>
      </c>
      <c r="X27" s="180">
        <f t="shared" si="16"/>
        <v>213.51707690370836</v>
      </c>
      <c r="Y27" s="180">
        <f t="shared" si="16"/>
        <v>27870.110372951644</v>
      </c>
      <c r="Z27" s="180">
        <f t="shared" si="16"/>
        <v>31538.686609057488</v>
      </c>
      <c r="AA27" s="180">
        <f t="shared" si="16"/>
        <v>836.14703616835357</v>
      </c>
      <c r="AB27" s="180">
        <f t="shared" si="16"/>
        <v>909.88140943964913</v>
      </c>
      <c r="AC27" s="180">
        <f t="shared" si="16"/>
        <v>27389.858232645071</v>
      </c>
      <c r="AD27" s="180">
        <f t="shared" si="16"/>
        <v>188596.60416047528</v>
      </c>
      <c r="AE27" s="180">
        <f t="shared" si="16"/>
        <v>13348.149556167471</v>
      </c>
      <c r="AF27" s="180">
        <f t="shared" si="16"/>
        <v>12454.789528482072</v>
      </c>
      <c r="AG27" s="180">
        <f t="shared" si="16"/>
        <v>559.57816675949277</v>
      </c>
      <c r="AH27" s="180">
        <f t="shared" si="8"/>
        <v>501204.82684767415</v>
      </c>
      <c r="AI27" s="180">
        <f t="shared" si="9"/>
        <v>0</v>
      </c>
      <c r="AK27" s="180">
        <f>$L27*AK$5</f>
        <v>23568.600144221069</v>
      </c>
      <c r="AL27" s="180">
        <f t="shared" si="14"/>
        <v>3545.1012189566627</v>
      </c>
      <c r="AM27" s="180">
        <f t="shared" si="14"/>
        <v>24477.147176076007</v>
      </c>
      <c r="AN27" s="180">
        <f t="shared" si="14"/>
        <v>16884.035502387771</v>
      </c>
      <c r="AO27" s="180">
        <f t="shared" si="14"/>
        <v>38506.450128874632</v>
      </c>
      <c r="AP27" s="180">
        <f t="shared" si="14"/>
        <v>25153.693716064921</v>
      </c>
      <c r="AQ27" s="180">
        <f t="shared" si="14"/>
        <v>2614.4907063102883</v>
      </c>
      <c r="AR27" s="180">
        <f t="shared" si="14"/>
        <v>5841.1127060206445</v>
      </c>
      <c r="AS27" s="180">
        <f t="shared" si="14"/>
        <v>151.60118779862066</v>
      </c>
      <c r="AT27" s="180">
        <f t="shared" si="14"/>
        <v>19924.216569535169</v>
      </c>
      <c r="AU27" s="180">
        <f t="shared" si="14"/>
        <v>22552.902835847322</v>
      </c>
      <c r="AV27" s="180">
        <f t="shared" si="14"/>
        <v>598.29706126616577</v>
      </c>
      <c r="AW27" s="180">
        <f t="shared" si="14"/>
        <v>647.68418703416785</v>
      </c>
      <c r="AX27" s="180">
        <f t="shared" si="14"/>
        <v>19414.791618434869</v>
      </c>
      <c r="AY27" s="180">
        <f t="shared" si="14"/>
        <v>132004.46676677151</v>
      </c>
      <c r="AZ27" s="180">
        <f t="shared" si="14"/>
        <v>9241.2948015581496</v>
      </c>
      <c r="BA27" s="180">
        <f t="shared" si="14"/>
        <v>8876.3119612242062</v>
      </c>
      <c r="BB27" s="180">
        <f t="shared" si="14"/>
        <v>377.4305515989563</v>
      </c>
      <c r="BC27" s="180">
        <f t="shared" si="14"/>
        <v>34315.137988790586</v>
      </c>
      <c r="BD27" s="180">
        <f t="shared" si="14"/>
        <v>109946.95790741467</v>
      </c>
      <c r="BE27" s="180">
        <f t="shared" si="14"/>
        <v>2563.102111487698</v>
      </c>
      <c r="BF27" s="180">
        <f t="shared" si="11"/>
        <v>501204.82684767403</v>
      </c>
      <c r="BG27" s="180">
        <f t="shared" si="12"/>
        <v>0</v>
      </c>
      <c r="BH27" s="180">
        <f t="shared" si="13"/>
        <v>0</v>
      </c>
    </row>
    <row r="28" spans="1:60">
      <c r="A28" t="s">
        <v>141</v>
      </c>
      <c r="B28">
        <v>9864</v>
      </c>
      <c r="C28" s="177">
        <v>191530.52999999956</v>
      </c>
      <c r="D28" s="180">
        <f t="shared" si="3"/>
        <v>142773.41036153527</v>
      </c>
      <c r="E28" s="177">
        <v>53274.697576090926</v>
      </c>
      <c r="F28" s="177">
        <v>345.77</v>
      </c>
      <c r="G28" s="177">
        <f t="shared" si="15"/>
        <v>257.74878866939991</v>
      </c>
      <c r="H28" s="177">
        <f t="shared" si="4"/>
        <v>53532.446364760326</v>
      </c>
      <c r="I28" s="180">
        <f t="shared" si="5"/>
        <v>196305.85672629561</v>
      </c>
      <c r="J28" s="180">
        <f t="shared" si="6"/>
        <v>201998.72657135816</v>
      </c>
      <c r="K28" s="180">
        <f t="shared" si="6"/>
        <v>207856.68964192751</v>
      </c>
      <c r="L28" s="180">
        <f t="shared" si="6"/>
        <v>213884.53364154338</v>
      </c>
      <c r="M28" s="180">
        <f t="shared" si="6"/>
        <v>220087.18511714812</v>
      </c>
      <c r="N28" s="180">
        <f t="shared" si="6"/>
        <v>226469.71348554539</v>
      </c>
      <c r="P28" s="180">
        <f t="shared" si="17"/>
        <v>14071.273048170922</v>
      </c>
      <c r="Q28" s="180">
        <f t="shared" si="16"/>
        <v>2126.8826810548398</v>
      </c>
      <c r="R28" s="180">
        <f t="shared" si="16"/>
        <v>14860.314927728734</v>
      </c>
      <c r="S28" s="180">
        <f t="shared" si="16"/>
        <v>10099.712066623788</v>
      </c>
      <c r="T28" s="180">
        <f t="shared" si="16"/>
        <v>23117.314597417142</v>
      </c>
      <c r="U28" s="180">
        <f t="shared" si="16"/>
        <v>14951.995902723502</v>
      </c>
      <c r="V28" s="180">
        <f t="shared" si="16"/>
        <v>1569.3124801058998</v>
      </c>
      <c r="W28" s="180">
        <f t="shared" si="16"/>
        <v>3479.1640791531281</v>
      </c>
      <c r="X28" s="180">
        <f t="shared" si="16"/>
        <v>91.116441765503225</v>
      </c>
      <c r="Y28" s="180">
        <f t="shared" si="16"/>
        <v>11893.312355247455</v>
      </c>
      <c r="Z28" s="180">
        <f t="shared" si="16"/>
        <v>13458.843402350516</v>
      </c>
      <c r="AA28" s="180">
        <f t="shared" si="16"/>
        <v>356.81802988896521</v>
      </c>
      <c r="AB28" s="180">
        <f t="shared" si="16"/>
        <v>388.28349310022747</v>
      </c>
      <c r="AC28" s="180">
        <f t="shared" si="16"/>
        <v>11688.369187190052</v>
      </c>
      <c r="AD28" s="180">
        <f t="shared" si="16"/>
        <v>80481.860043022869</v>
      </c>
      <c r="AE28" s="180">
        <f t="shared" si="16"/>
        <v>5696.199617140026</v>
      </c>
      <c r="AF28" s="180">
        <f t="shared" si="16"/>
        <v>5314.9664712079348</v>
      </c>
      <c r="AG28" s="180">
        <f t="shared" si="16"/>
        <v>238.79481765190292</v>
      </c>
      <c r="AH28" s="180">
        <f t="shared" si="8"/>
        <v>213884.53364154341</v>
      </c>
      <c r="AI28" s="180">
        <f t="shared" si="9"/>
        <v>0</v>
      </c>
      <c r="AK28" s="180">
        <f t="shared" si="10"/>
        <v>10057.6825688927</v>
      </c>
      <c r="AL28" s="180">
        <f t="shared" si="14"/>
        <v>1512.8392232324959</v>
      </c>
      <c r="AM28" s="180">
        <f t="shared" si="14"/>
        <v>10445.396628675211</v>
      </c>
      <c r="AN28" s="180">
        <f t="shared" si="14"/>
        <v>7205.1063077909957</v>
      </c>
      <c r="AO28" s="180">
        <f t="shared" si="14"/>
        <v>16432.272170652421</v>
      </c>
      <c r="AP28" s="180">
        <f t="shared" si="14"/>
        <v>10734.106619962478</v>
      </c>
      <c r="AQ28" s="180">
        <f t="shared" si="14"/>
        <v>1115.7097766723564</v>
      </c>
      <c r="AR28" s="180">
        <f t="shared" si="14"/>
        <v>2492.640932715145</v>
      </c>
      <c r="AS28" s="180">
        <f t="shared" si="14"/>
        <v>64.69440758531772</v>
      </c>
      <c r="AT28" s="180">
        <f t="shared" si="14"/>
        <v>8502.4755167477451</v>
      </c>
      <c r="AU28" s="180">
        <f t="shared" si="14"/>
        <v>9624.2431176231821</v>
      </c>
      <c r="AV28" s="180">
        <f t="shared" si="14"/>
        <v>255.31774849987886</v>
      </c>
      <c r="AW28" s="180">
        <f t="shared" si="14"/>
        <v>276.39324856882718</v>
      </c>
      <c r="AX28" s="180">
        <f t="shared" si="14"/>
        <v>8285.0831209546996</v>
      </c>
      <c r="AY28" s="180">
        <f t="shared" si="14"/>
        <v>56331.687766431496</v>
      </c>
      <c r="AZ28" s="180">
        <f t="shared" si="14"/>
        <v>3943.6372576595363</v>
      </c>
      <c r="BA28" s="180">
        <f t="shared" si="14"/>
        <v>3787.8841994079312</v>
      </c>
      <c r="BB28" s="180">
        <f t="shared" si="14"/>
        <v>161.0650041392112</v>
      </c>
      <c r="BC28" s="180">
        <f t="shared" si="14"/>
        <v>14643.668401478293</v>
      </c>
      <c r="BD28" s="180">
        <f t="shared" si="14"/>
        <v>46918.849455695185</v>
      </c>
      <c r="BE28" s="180">
        <f t="shared" si="14"/>
        <v>1093.7801681583019</v>
      </c>
      <c r="BF28" s="180">
        <f t="shared" si="11"/>
        <v>213884.53364154341</v>
      </c>
      <c r="BG28" s="180">
        <f t="shared" si="12"/>
        <v>0</v>
      </c>
      <c r="BH28" s="180">
        <f t="shared" si="13"/>
        <v>0</v>
      </c>
    </row>
    <row r="29" spans="1:60">
      <c r="A29" t="s">
        <v>75</v>
      </c>
      <c r="B29">
        <v>9830</v>
      </c>
      <c r="C29" s="177">
        <v>500495.83999999962</v>
      </c>
      <c r="D29" s="180">
        <f t="shared" si="3"/>
        <v>373086.72381662292</v>
      </c>
      <c r="E29" s="177">
        <v>253952.95435985166</v>
      </c>
      <c r="F29" s="177">
        <v>53846.070000000007</v>
      </c>
      <c r="G29" s="177">
        <f t="shared" si="15"/>
        <v>40138.702944465156</v>
      </c>
      <c r="H29" s="177">
        <f t="shared" si="4"/>
        <v>294091.65730431682</v>
      </c>
      <c r="I29" s="180">
        <f t="shared" si="5"/>
        <v>667178.38112093974</v>
      </c>
      <c r="J29" s="180">
        <f t="shared" si="6"/>
        <v>686526.55417344696</v>
      </c>
      <c r="K29" s="180">
        <f t="shared" si="6"/>
        <v>706435.82424447685</v>
      </c>
      <c r="L29" s="180">
        <f t="shared" si="6"/>
        <v>726922.46314756665</v>
      </c>
      <c r="M29" s="180">
        <f t="shared" si="6"/>
        <v>748003.214578846</v>
      </c>
      <c r="N29" s="180">
        <f t="shared" si="6"/>
        <v>769695.30780163244</v>
      </c>
      <c r="P29" s="180">
        <f t="shared" si="17"/>
        <v>47823.581675807633</v>
      </c>
      <c r="Q29" s="180">
        <f t="shared" si="16"/>
        <v>7228.567540696572</v>
      </c>
      <c r="R29" s="180">
        <f t="shared" si="16"/>
        <v>50505.272852113165</v>
      </c>
      <c r="S29" s="180">
        <f t="shared" si="16"/>
        <v>34325.565516839051</v>
      </c>
      <c r="T29" s="180">
        <f t="shared" si="16"/>
        <v>78568.071203665953</v>
      </c>
      <c r="U29" s="180">
        <f t="shared" si="16"/>
        <v>50816.866023588853</v>
      </c>
      <c r="V29" s="180">
        <f t="shared" si="16"/>
        <v>5333.5716896606064</v>
      </c>
      <c r="W29" s="180">
        <f t="shared" si="16"/>
        <v>11824.522694806468</v>
      </c>
      <c r="X29" s="180">
        <f t="shared" si="16"/>
        <v>309.67451060498979</v>
      </c>
      <c r="Y29" s="180">
        <f t="shared" si="16"/>
        <v>40421.416944290097</v>
      </c>
      <c r="Z29" s="180">
        <f t="shared" si="16"/>
        <v>45742.136799618173</v>
      </c>
      <c r="AA29" s="180">
        <f t="shared" si="16"/>
        <v>1212.7059248568721</v>
      </c>
      <c r="AB29" s="180">
        <f t="shared" si="16"/>
        <v>1319.6465793875241</v>
      </c>
      <c r="AC29" s="180">
        <f t="shared" si="16"/>
        <v>39724.883211845328</v>
      </c>
      <c r="AD29" s="180">
        <f t="shared" si="16"/>
        <v>273531.10084724938</v>
      </c>
      <c r="AE29" s="180">
        <f t="shared" si="16"/>
        <v>19359.489841426268</v>
      </c>
      <c r="AF29" s="180">
        <f t="shared" si="16"/>
        <v>18063.805049467919</v>
      </c>
      <c r="AG29" s="180">
        <f t="shared" si="16"/>
        <v>811.58424164186192</v>
      </c>
      <c r="AH29" s="180">
        <f t="shared" si="8"/>
        <v>726922.46314756677</v>
      </c>
      <c r="AI29" s="180">
        <f t="shared" si="9"/>
        <v>0</v>
      </c>
      <c r="AK29" s="180">
        <f t="shared" si="10"/>
        <v>34182.721219052008</v>
      </c>
      <c r="AL29" s="180">
        <f t="shared" si="14"/>
        <v>5141.6378537284581</v>
      </c>
      <c r="AM29" s="180">
        <f t="shared" si="14"/>
        <v>35500.432483796321</v>
      </c>
      <c r="AN29" s="180">
        <f t="shared" si="14"/>
        <v>24487.762323559589</v>
      </c>
      <c r="AO29" s="180">
        <f t="shared" si="14"/>
        <v>55847.833211824909</v>
      </c>
      <c r="AP29" s="180">
        <f t="shared" si="14"/>
        <v>36481.661815476662</v>
      </c>
      <c r="AQ29" s="180">
        <f t="shared" si="14"/>
        <v>3791.9268177461208</v>
      </c>
      <c r="AR29" s="180">
        <f t="shared" si="14"/>
        <v>8471.6583088165844</v>
      </c>
      <c r="AS29" s="180">
        <f t="shared" si="14"/>
        <v>219.87479558763866</v>
      </c>
      <c r="AT29" s="180">
        <f t="shared" si="14"/>
        <v>28897.089192267184</v>
      </c>
      <c r="AU29" s="180">
        <f t="shared" si="14"/>
        <v>32709.604541666551</v>
      </c>
      <c r="AV29" s="180">
        <f t="shared" si="14"/>
        <v>867.74019357505335</v>
      </c>
      <c r="AW29" s="180">
        <f t="shared" si="14"/>
        <v>939.36881562335157</v>
      </c>
      <c r="AX29" s="180">
        <f t="shared" si="14"/>
        <v>28158.244671212313</v>
      </c>
      <c r="AY29" s="180">
        <f t="shared" si="14"/>
        <v>191452.68957624357</v>
      </c>
      <c r="AZ29" s="180">
        <f t="shared" si="14"/>
        <v>13403.112699597155</v>
      </c>
      <c r="BA29" s="180">
        <f t="shared" si="14"/>
        <v>12873.759806148706</v>
      </c>
      <c r="BB29" s="180">
        <f t="shared" si="14"/>
        <v>547.40643253789392</v>
      </c>
      <c r="BC29" s="180">
        <f t="shared" si="14"/>
        <v>49768.963293806017</v>
      </c>
      <c r="BD29" s="180">
        <f t="shared" si="14"/>
        <v>159461.57973041598</v>
      </c>
      <c r="BE29" s="180">
        <f t="shared" si="14"/>
        <v>3717.3953648846691</v>
      </c>
      <c r="BF29" s="180">
        <f t="shared" si="11"/>
        <v>726922.46314756665</v>
      </c>
      <c r="BG29" s="180">
        <f t="shared" si="12"/>
        <v>0</v>
      </c>
      <c r="BH29" s="180">
        <f t="shared" si="13"/>
        <v>0</v>
      </c>
    </row>
    <row r="30" spans="1:60">
      <c r="A30" t="s">
        <v>142</v>
      </c>
      <c r="B30">
        <v>9840</v>
      </c>
      <c r="E30" s="177">
        <v>310495.46062385512</v>
      </c>
      <c r="F30" s="177">
        <v>5641.44</v>
      </c>
      <c r="G30" s="177">
        <f t="shared" si="15"/>
        <v>4205.3224002981733</v>
      </c>
      <c r="H30" s="177">
        <f t="shared" si="4"/>
        <v>314700.78302415332</v>
      </c>
      <c r="I30" s="180">
        <f t="shared" si="5"/>
        <v>314700.78302415332</v>
      </c>
      <c r="J30" s="180">
        <f t="shared" si="6"/>
        <v>323827.10573185375</v>
      </c>
      <c r="K30" s="180">
        <f t="shared" si="6"/>
        <v>333218.09179807745</v>
      </c>
      <c r="L30" s="180">
        <f t="shared" si="6"/>
        <v>342881.41646022169</v>
      </c>
      <c r="M30" s="180">
        <f t="shared" si="6"/>
        <v>352824.97753756808</v>
      </c>
      <c r="N30" s="180">
        <f t="shared" si="6"/>
        <v>363056.90188615752</v>
      </c>
      <c r="P30" s="180">
        <f t="shared" si="17"/>
        <v>22557.863123667474</v>
      </c>
      <c r="Q30" s="180">
        <f t="shared" si="16"/>
        <v>3409.6366572582765</v>
      </c>
      <c r="R30" s="180">
        <f t="shared" si="16"/>
        <v>23822.787672922819</v>
      </c>
      <c r="S30" s="180">
        <f t="shared" si="16"/>
        <v>16190.995768998082</v>
      </c>
      <c r="T30" s="180">
        <f t="shared" si="16"/>
        <v>37059.704313184448</v>
      </c>
      <c r="U30" s="180">
        <f t="shared" si="16"/>
        <v>23969.762781564121</v>
      </c>
      <c r="V30" s="180">
        <f t="shared" si="16"/>
        <v>2515.7877331570648</v>
      </c>
      <c r="W30" s="180">
        <f t="shared" si="16"/>
        <v>5577.4986963612746</v>
      </c>
      <c r="X30" s="180">
        <f t="shared" si="16"/>
        <v>146.07009718491773</v>
      </c>
      <c r="Y30" s="180">
        <f t="shared" si="16"/>
        <v>19066.342560353427</v>
      </c>
      <c r="Z30" s="180">
        <f t="shared" si="16"/>
        <v>21576.068223092458</v>
      </c>
      <c r="AA30" s="180">
        <f t="shared" si="16"/>
        <v>572.02018969692563</v>
      </c>
      <c r="AB30" s="180">
        <f t="shared" si="16"/>
        <v>622.46293285261413</v>
      </c>
      <c r="AC30" s="180">
        <f t="shared" si="16"/>
        <v>18737.795177515836</v>
      </c>
      <c r="AD30" s="180">
        <f t="shared" si="16"/>
        <v>129021.64406685742</v>
      </c>
      <c r="AE30" s="180">
        <f t="shared" si="16"/>
        <v>9131.6607138992531</v>
      </c>
      <c r="AF30" s="180">
        <f t="shared" si="16"/>
        <v>8520.5002954565771</v>
      </c>
      <c r="AG30" s="180">
        <f t="shared" si="16"/>
        <v>382.81545619875232</v>
      </c>
      <c r="AH30" s="180">
        <f t="shared" si="8"/>
        <v>342881.41646022169</v>
      </c>
      <c r="AI30" s="180">
        <f t="shared" si="9"/>
        <v>0</v>
      </c>
      <c r="AK30" s="180">
        <f t="shared" si="10"/>
        <v>16123.617667974197</v>
      </c>
      <c r="AL30" s="180">
        <f t="shared" si="14"/>
        <v>2425.254631117406</v>
      </c>
      <c r="AM30" s="180">
        <f t="shared" si="14"/>
        <v>16745.167733967137</v>
      </c>
      <c r="AN30" s="180">
        <f t="shared" si="14"/>
        <v>11550.611044659487</v>
      </c>
      <c r="AO30" s="180">
        <f t="shared" si="14"/>
        <v>26342.815263940214</v>
      </c>
      <c r="AP30" s="180">
        <f t="shared" si="14"/>
        <v>17208.002933284086</v>
      </c>
      <c r="AQ30" s="180">
        <f t="shared" si="14"/>
        <v>1788.6106212105756</v>
      </c>
      <c r="AR30" s="180">
        <f t="shared" si="14"/>
        <v>3995.9890469148454</v>
      </c>
      <c r="AS30" s="180">
        <f t="shared" si="14"/>
        <v>103.71254869267499</v>
      </c>
      <c r="AT30" s="180">
        <f t="shared" si="14"/>
        <v>13630.442552179788</v>
      </c>
      <c r="AU30" s="180">
        <f t="shared" si="14"/>
        <v>15428.764559754094</v>
      </c>
      <c r="AV30" s="180">
        <f t="shared" si="14"/>
        <v>409.3036077110217</v>
      </c>
      <c r="AW30" s="180">
        <f t="shared" si="14"/>
        <v>443.09004936350453</v>
      </c>
      <c r="AX30" s="180">
        <f t="shared" si="14"/>
        <v>13281.937630724718</v>
      </c>
      <c r="AY30" s="180">
        <f t="shared" si="14"/>
        <v>90306.150538775328</v>
      </c>
      <c r="AZ30" s="180">
        <f t="shared" si="14"/>
        <v>6322.1024254975137</v>
      </c>
      <c r="BA30" s="180">
        <f t="shared" si="14"/>
        <v>6072.4124253742475</v>
      </c>
      <c r="BB30" s="180">
        <f t="shared" si="14"/>
        <v>258.20565807708067</v>
      </c>
      <c r="BC30" s="180">
        <f t="shared" si="14"/>
        <v>23475.478465813747</v>
      </c>
      <c r="BD30" s="180">
        <f t="shared" si="14"/>
        <v>75216.292109341783</v>
      </c>
      <c r="BE30" s="180">
        <f t="shared" si="14"/>
        <v>1753.4549458482843</v>
      </c>
      <c r="BF30" s="180">
        <f t="shared" si="11"/>
        <v>342881.41646022169</v>
      </c>
      <c r="BG30" s="180">
        <f t="shared" si="12"/>
        <v>0</v>
      </c>
      <c r="BH30" s="180">
        <f t="shared" si="13"/>
        <v>0</v>
      </c>
    </row>
    <row r="31" spans="1:60">
      <c r="A31" t="s">
        <v>143</v>
      </c>
      <c r="B31">
        <v>9860</v>
      </c>
      <c r="C31" s="193"/>
      <c r="D31" s="193"/>
      <c r="E31" s="191">
        <v>417892.58333199215</v>
      </c>
      <c r="F31" s="193"/>
      <c r="G31" s="191">
        <f t="shared" si="15"/>
        <v>0</v>
      </c>
      <c r="H31" s="191">
        <f t="shared" si="4"/>
        <v>417892.58333199215</v>
      </c>
      <c r="I31" s="187">
        <f t="shared" si="5"/>
        <v>417892.58333199215</v>
      </c>
      <c r="J31" s="187">
        <f t="shared" si="6"/>
        <v>430011.46824861987</v>
      </c>
      <c r="K31" s="187">
        <f t="shared" si="6"/>
        <v>442481.80082782981</v>
      </c>
      <c r="L31" s="187">
        <f t="shared" si="6"/>
        <v>455313.77305183682</v>
      </c>
      <c r="M31" s="187">
        <f t="shared" si="6"/>
        <v>468517.87247034005</v>
      </c>
      <c r="N31" s="187">
        <f t="shared" si="6"/>
        <v>482104.89077197987</v>
      </c>
      <c r="P31" s="187">
        <f t="shared" si="17"/>
        <v>29954.687765983021</v>
      </c>
      <c r="Q31" s="187">
        <f t="shared" si="16"/>
        <v>4527.6718323759651</v>
      </c>
      <c r="R31" s="187">
        <f t="shared" si="16"/>
        <v>31634.386756651882</v>
      </c>
      <c r="S31" s="187">
        <f t="shared" si="16"/>
        <v>21500.096007402259</v>
      </c>
      <c r="T31" s="187">
        <f t="shared" si="16"/>
        <v>49211.747820048455</v>
      </c>
      <c r="U31" s="187">
        <f t="shared" si="16"/>
        <v>31829.555663590698</v>
      </c>
      <c r="V31" s="187">
        <f t="shared" si="16"/>
        <v>3340.7258311246483</v>
      </c>
      <c r="W31" s="187">
        <f t="shared" si="16"/>
        <v>7406.3855715743248</v>
      </c>
      <c r="X31" s="187">
        <f t="shared" si="16"/>
        <v>193.96713816080805</v>
      </c>
      <c r="Y31" s="187">
        <f t="shared" si="16"/>
        <v>25318.281926954347</v>
      </c>
      <c r="Z31" s="187">
        <f t="shared" si="16"/>
        <v>28650.957907541644</v>
      </c>
      <c r="AA31" s="187">
        <f t="shared" si="16"/>
        <v>759.58817926473944</v>
      </c>
      <c r="AB31" s="187">
        <f t="shared" si="16"/>
        <v>826.57132447688514</v>
      </c>
      <c r="AC31" s="187">
        <f t="shared" si="16"/>
        <v>24882.002381534759</v>
      </c>
      <c r="AD31" s="187">
        <f t="shared" si="16"/>
        <v>171328.42068811023</v>
      </c>
      <c r="AE31" s="187">
        <f t="shared" si="16"/>
        <v>12125.973279036103</v>
      </c>
      <c r="AF31" s="187">
        <f t="shared" si="16"/>
        <v>11314.410614212138</v>
      </c>
      <c r="AG31" s="187">
        <f t="shared" si="16"/>
        <v>508.34236379397106</v>
      </c>
      <c r="AH31" s="187">
        <f t="shared" si="8"/>
        <v>455313.77305183688</v>
      </c>
      <c r="AI31" s="180">
        <f t="shared" si="9"/>
        <v>0</v>
      </c>
      <c r="AK31" s="187">
        <f t="shared" si="10"/>
        <v>21410.624324407701</v>
      </c>
      <c r="AL31" s="187">
        <f t="shared" si="14"/>
        <v>3220.5065182749941</v>
      </c>
      <c r="AM31" s="187">
        <f t="shared" si="14"/>
        <v>22235.983448881263</v>
      </c>
      <c r="AN31" s="187">
        <f t="shared" si="14"/>
        <v>15338.108288549529</v>
      </c>
      <c r="AO31" s="187">
        <f t="shared" si="14"/>
        <v>34980.742714073604</v>
      </c>
      <c r="AP31" s="187">
        <f t="shared" si="14"/>
        <v>22850.584388989802</v>
      </c>
      <c r="AQ31" s="187">
        <f t="shared" si="14"/>
        <v>2375.1040778800984</v>
      </c>
      <c r="AR31" s="187">
        <f t="shared" si="14"/>
        <v>5306.2918043436366</v>
      </c>
      <c r="AS31" s="187">
        <f t="shared" si="14"/>
        <v>137.72035925884737</v>
      </c>
      <c r="AT31" s="187">
        <f t="shared" si="14"/>
        <v>18099.925889448929</v>
      </c>
      <c r="AU31" s="187">
        <f t="shared" si="14"/>
        <v>20487.925760902453</v>
      </c>
      <c r="AV31" s="187">
        <f t="shared" si="14"/>
        <v>543.51609916501366</v>
      </c>
      <c r="AW31" s="187">
        <f t="shared" si="14"/>
        <v>588.38126679527034</v>
      </c>
      <c r="AX31" s="187">
        <f t="shared" si="14"/>
        <v>17637.144638855108</v>
      </c>
      <c r="AY31" s="187">
        <f t="shared" si="14"/>
        <v>119917.9429322239</v>
      </c>
      <c r="AZ31" s="187">
        <f t="shared" si="14"/>
        <v>8395.148208060984</v>
      </c>
      <c r="BA31" s="187">
        <f t="shared" si="14"/>
        <v>8063.5837353546394</v>
      </c>
      <c r="BB31" s="187">
        <f t="shared" si="14"/>
        <v>342.87245315333956</v>
      </c>
      <c r="BC31" s="187">
        <f t="shared" si="14"/>
        <v>31173.193300508952</v>
      </c>
      <c r="BD31" s="187">
        <f t="shared" si="14"/>
        <v>99880.052144052446</v>
      </c>
      <c r="BE31" s="187">
        <f t="shared" si="14"/>
        <v>2328.4206986563449</v>
      </c>
      <c r="BF31" s="187">
        <f t="shared" si="11"/>
        <v>455313.77305183694</v>
      </c>
      <c r="BG31" s="180">
        <f t="shared" si="12"/>
        <v>0</v>
      </c>
      <c r="BH31" s="180">
        <f t="shared" si="13"/>
        <v>0</v>
      </c>
    </row>
    <row r="32" spans="1:60">
      <c r="C32" s="180">
        <f t="shared" ref="C32:J32" si="18">SUM(C7:C31)</f>
        <v>5766158.4600000037</v>
      </c>
      <c r="D32" s="180">
        <f t="shared" si="18"/>
        <v>4298291.8076779759</v>
      </c>
      <c r="E32" s="180">
        <f t="shared" si="18"/>
        <v>9417229.7874122765</v>
      </c>
      <c r="F32" s="180">
        <f t="shared" si="18"/>
        <v>166877.40000000002</v>
      </c>
      <c r="G32" s="180">
        <f t="shared" si="18"/>
        <v>124396.12374207978</v>
      </c>
      <c r="H32" s="180">
        <f t="shared" si="18"/>
        <v>9541625.9111543559</v>
      </c>
      <c r="I32" s="180">
        <f t="shared" si="18"/>
        <v>13839917.718832333</v>
      </c>
      <c r="J32" s="180">
        <f t="shared" si="18"/>
        <v>14241275.332678469</v>
      </c>
      <c r="K32" s="180">
        <f t="shared" ref="K32:N32" si="19">SUM(K7:K31)</f>
        <v>14654272.317326145</v>
      </c>
      <c r="L32" s="180">
        <f t="shared" si="19"/>
        <v>15079246.214528598</v>
      </c>
      <c r="M32" s="180">
        <f t="shared" si="19"/>
        <v>15516544.354749931</v>
      </c>
      <c r="N32" s="180">
        <f t="shared" si="19"/>
        <v>15966524.141037671</v>
      </c>
      <c r="P32" s="180">
        <f>SUM(P7:P31)</f>
        <v>992050.18349216692</v>
      </c>
      <c r="Q32" s="180">
        <f t="shared" ref="Q32:AG32" si="20">SUM(Q7:Q31)</f>
        <v>149949.07332006001</v>
      </c>
      <c r="R32" s="180">
        <f t="shared" si="20"/>
        <v>1047679.0621812975</v>
      </c>
      <c r="S32" s="180">
        <f t="shared" si="20"/>
        <v>712047.95576151309</v>
      </c>
      <c r="T32" s="180">
        <f t="shared" si="20"/>
        <v>1629812.4632863179</v>
      </c>
      <c r="U32" s="180">
        <f t="shared" si="20"/>
        <v>1054142.7366302928</v>
      </c>
      <c r="V32" s="180">
        <f t="shared" si="20"/>
        <v>110639.36635413193</v>
      </c>
      <c r="W32" s="180">
        <f t="shared" si="20"/>
        <v>245287.35611252085</v>
      </c>
      <c r="X32" s="180">
        <f t="shared" si="20"/>
        <v>6423.8738359476711</v>
      </c>
      <c r="Y32" s="180">
        <f t="shared" si="20"/>
        <v>838500.01801269676</v>
      </c>
      <c r="Z32" s="180">
        <f t="shared" si="20"/>
        <v>948872.78650525038</v>
      </c>
      <c r="AA32" s="180">
        <f t="shared" si="20"/>
        <v>25156.316049930843</v>
      </c>
      <c r="AB32" s="180">
        <f t="shared" si="20"/>
        <v>27374.68807963546</v>
      </c>
      <c r="AC32" s="180">
        <f t="shared" si="20"/>
        <v>824051.15423322248</v>
      </c>
      <c r="AD32" s="180">
        <f t="shared" si="20"/>
        <v>5674116.6026801066</v>
      </c>
      <c r="AE32" s="180">
        <f t="shared" si="20"/>
        <v>401592.36879610672</v>
      </c>
      <c r="AF32" s="180">
        <f t="shared" si="20"/>
        <v>374714.74293521215</v>
      </c>
      <c r="AG32" s="180">
        <f t="shared" si="20"/>
        <v>16835.466262190272</v>
      </c>
      <c r="AH32" s="180">
        <f>SUM(AH7:AH31)</f>
        <v>15079246.214528602</v>
      </c>
      <c r="AI32" s="180">
        <f t="shared" si="9"/>
        <v>0</v>
      </c>
      <c r="AK32" s="180">
        <f>SUM(AK7:AK31)</f>
        <v>709084.80020384118</v>
      </c>
      <c r="AL32" s="180">
        <f t="shared" ref="AL32:BE32" si="21">SUM(AL7:AL31)</f>
        <v>106657.89967006791</v>
      </c>
      <c r="AM32" s="180">
        <f t="shared" si="21"/>
        <v>736419.34220533632</v>
      </c>
      <c r="AN32" s="180">
        <f t="shared" si="21"/>
        <v>507973.01781118877</v>
      </c>
      <c r="AO32" s="180">
        <f t="shared" si="21"/>
        <v>1158504.8890944486</v>
      </c>
      <c r="AP32" s="180">
        <f t="shared" si="21"/>
        <v>756773.91842968052</v>
      </c>
      <c r="AQ32" s="180">
        <f t="shared" si="21"/>
        <v>78659.555882592307</v>
      </c>
      <c r="AR32" s="180">
        <f t="shared" si="21"/>
        <v>175735.69116417508</v>
      </c>
      <c r="AS32" s="180">
        <f t="shared" si="21"/>
        <v>4561.0726688495361</v>
      </c>
      <c r="AT32" s="180">
        <f t="shared" si="21"/>
        <v>599439.89201628638</v>
      </c>
      <c r="AU32" s="180">
        <f t="shared" si="21"/>
        <v>678526.53545461409</v>
      </c>
      <c r="AV32" s="180">
        <f t="shared" si="21"/>
        <v>18000.362751900109</v>
      </c>
      <c r="AW32" s="180">
        <f t="shared" si="21"/>
        <v>19486.223600382971</v>
      </c>
      <c r="AX32" s="180">
        <f t="shared" si="21"/>
        <v>584113.33517967351</v>
      </c>
      <c r="AY32" s="180">
        <f t="shared" si="21"/>
        <v>3971485.8061386254</v>
      </c>
      <c r="AZ32" s="180">
        <f t="shared" si="21"/>
        <v>278033.55472490343</v>
      </c>
      <c r="BA32" s="180">
        <f t="shared" si="21"/>
        <v>267052.68259705749</v>
      </c>
      <c r="BB32" s="180">
        <f t="shared" si="21"/>
        <v>11355.373914177644</v>
      </c>
      <c r="BC32" s="180">
        <f t="shared" si="21"/>
        <v>1032405.0904955852</v>
      </c>
      <c r="BD32" s="180">
        <f t="shared" si="21"/>
        <v>3307863.6916802707</v>
      </c>
      <c r="BE32" s="180">
        <f t="shared" si="21"/>
        <v>77113.478844942394</v>
      </c>
      <c r="BF32" s="180">
        <f>SUM(BF7:BF31)</f>
        <v>15079246.214528602</v>
      </c>
      <c r="BG32" s="180">
        <f t="shared" si="12"/>
        <v>0</v>
      </c>
      <c r="BH32" s="180">
        <f t="shared" si="13"/>
        <v>0</v>
      </c>
    </row>
  </sheetData>
  <mergeCells count="7">
    <mergeCell ref="AK4:BF4"/>
    <mergeCell ref="A6:B6"/>
    <mergeCell ref="C4:D4"/>
    <mergeCell ref="F4:G4"/>
    <mergeCell ref="I4:N4"/>
    <mergeCell ref="I5:N5"/>
    <mergeCell ref="P4:A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6492-5958-4260-895F-C320E5CC62A9}">
  <dimension ref="A2:X65"/>
  <sheetViews>
    <sheetView workbookViewId="0">
      <pane xSplit="2" ySplit="7" topLeftCell="P53" activePane="bottomRight" state="frozen"/>
      <selection pane="bottomRight" activeCell="W64" sqref="W64"/>
      <selection pane="bottomLeft" activeCell="A8" sqref="A8"/>
      <selection pane="topRight" activeCell="C1" sqref="C1"/>
    </sheetView>
  </sheetViews>
  <sheetFormatPr defaultRowHeight="14.45"/>
  <cols>
    <col min="1" max="1" width="35.140625" bestFit="1" customWidth="1"/>
    <col min="3" max="4" width="13.5703125" bestFit="1" customWidth="1"/>
    <col min="5" max="8" width="13.5703125" customWidth="1"/>
    <col min="9" max="9" width="16.5703125" bestFit="1" customWidth="1"/>
    <col min="10" max="11" width="13.5703125" customWidth="1"/>
    <col min="12" max="12" width="13.5703125" bestFit="1" customWidth="1"/>
    <col min="13" max="16" width="15.5703125" customWidth="1"/>
    <col min="17" max="17" width="2.5703125" customWidth="1"/>
    <col min="18" max="18" width="18.140625" bestFit="1" customWidth="1"/>
    <col min="19" max="20" width="15.5703125" customWidth="1"/>
    <col min="21" max="21" width="2.5703125" customWidth="1"/>
    <col min="22" max="22" width="18.140625" bestFit="1" customWidth="1"/>
    <col min="23" max="24" width="15.5703125" customWidth="1"/>
  </cols>
  <sheetData>
    <row r="2" spans="1:24">
      <c r="C2" s="192" t="s">
        <v>104</v>
      </c>
      <c r="D2">
        <v>1.3414999999999999</v>
      </c>
      <c r="M2" s="183" t="s">
        <v>37</v>
      </c>
      <c r="N2">
        <v>1.0289999999999999</v>
      </c>
    </row>
    <row r="4" spans="1:24">
      <c r="A4" s="219" t="s">
        <v>144</v>
      </c>
      <c r="B4" s="219"/>
      <c r="C4" s="220" t="s">
        <v>145</v>
      </c>
      <c r="D4" s="220"/>
      <c r="E4" s="220"/>
      <c r="F4" s="220"/>
      <c r="G4" s="220"/>
      <c r="H4" s="220"/>
      <c r="I4" s="220"/>
      <c r="J4" s="220" t="s">
        <v>146</v>
      </c>
      <c r="K4" s="220"/>
      <c r="L4" s="220"/>
      <c r="M4" s="220" t="s">
        <v>10</v>
      </c>
      <c r="N4" s="220"/>
      <c r="O4" s="220"/>
      <c r="P4" s="220"/>
    </row>
    <row r="5" spans="1:24">
      <c r="A5" s="219"/>
      <c r="B5" s="219"/>
      <c r="C5" s="220" t="s">
        <v>105</v>
      </c>
      <c r="D5" s="220"/>
      <c r="E5" s="182" t="s">
        <v>106</v>
      </c>
      <c r="F5" s="220" t="s">
        <v>107</v>
      </c>
      <c r="G5" s="220"/>
      <c r="H5" s="182" t="s">
        <v>108</v>
      </c>
      <c r="I5" s="182" t="s">
        <v>147</v>
      </c>
      <c r="J5" s="199" t="s">
        <v>105</v>
      </c>
      <c r="K5" s="199" t="s">
        <v>148</v>
      </c>
      <c r="L5" s="182" t="s">
        <v>149</v>
      </c>
      <c r="M5" s="220" t="s">
        <v>4</v>
      </c>
      <c r="N5" s="220"/>
      <c r="O5" s="220"/>
      <c r="P5" s="220"/>
    </row>
    <row r="6" spans="1:24">
      <c r="A6" s="219"/>
      <c r="B6" s="219"/>
      <c r="C6" s="198" t="s">
        <v>111</v>
      </c>
      <c r="D6" s="182" t="s">
        <v>112</v>
      </c>
      <c r="E6" s="182" t="s">
        <v>112</v>
      </c>
      <c r="F6" s="182" t="s">
        <v>111</v>
      </c>
      <c r="G6" s="182" t="s">
        <v>112</v>
      </c>
      <c r="H6" s="182" t="s">
        <v>112</v>
      </c>
      <c r="I6" s="182" t="s">
        <v>112</v>
      </c>
      <c r="J6" s="182" t="s">
        <v>112</v>
      </c>
      <c r="K6" s="182" t="s">
        <v>112</v>
      </c>
      <c r="L6" s="182" t="s">
        <v>112</v>
      </c>
      <c r="M6" s="220" t="s">
        <v>112</v>
      </c>
      <c r="N6" s="220"/>
      <c r="O6" s="220"/>
      <c r="P6" s="220"/>
      <c r="R6" s="217" t="s">
        <v>85</v>
      </c>
      <c r="S6" s="217"/>
      <c r="T6" s="217"/>
      <c r="V6" s="218" t="s">
        <v>110</v>
      </c>
      <c r="W6" s="218"/>
      <c r="X6" s="218"/>
    </row>
    <row r="7" spans="1:24">
      <c r="A7" s="219"/>
      <c r="B7" s="219"/>
      <c r="C7" s="181">
        <v>2020</v>
      </c>
      <c r="D7" s="182">
        <v>2020</v>
      </c>
      <c r="E7" s="182">
        <v>2020</v>
      </c>
      <c r="F7" s="182">
        <v>2020</v>
      </c>
      <c r="G7" s="182">
        <v>2020</v>
      </c>
      <c r="H7" s="182">
        <v>2020</v>
      </c>
      <c r="I7" s="182">
        <v>2020</v>
      </c>
      <c r="J7" s="182">
        <v>2020</v>
      </c>
      <c r="K7" s="182">
        <v>2020</v>
      </c>
      <c r="L7" s="182">
        <v>202</v>
      </c>
      <c r="M7" s="182">
        <v>2020</v>
      </c>
      <c r="N7" s="182">
        <v>2021</v>
      </c>
      <c r="O7" s="182">
        <v>2022</v>
      </c>
      <c r="P7" s="182">
        <v>2023</v>
      </c>
      <c r="R7" s="182" t="s">
        <v>47</v>
      </c>
      <c r="S7" s="188" t="s">
        <v>48</v>
      </c>
      <c r="T7" s="182" t="s">
        <v>4</v>
      </c>
      <c r="V7" s="182" t="s">
        <v>47</v>
      </c>
      <c r="W7" s="188" t="s">
        <v>48</v>
      </c>
      <c r="X7" s="182" t="s">
        <v>4</v>
      </c>
    </row>
    <row r="8" spans="1:24">
      <c r="A8" t="s">
        <v>150</v>
      </c>
      <c r="B8">
        <v>9801</v>
      </c>
      <c r="C8" s="177">
        <v>404094.62999999826</v>
      </c>
      <c r="D8" s="180">
        <f t="shared" ref="D8:D35" si="0">C8/$D$2</f>
        <v>301225.96347372216</v>
      </c>
      <c r="E8" s="177">
        <v>3072770.1539247422</v>
      </c>
      <c r="F8" s="177">
        <v>148406.24</v>
      </c>
      <c r="G8" s="180">
        <f t="shared" ref="G8:G36" si="1">F8/$D$2</f>
        <v>110627.08907938874</v>
      </c>
      <c r="H8" s="180">
        <f t="shared" ref="H8:H36" si="2">E8+G8</f>
        <v>3183397.2430041311</v>
      </c>
      <c r="I8" s="180">
        <f t="shared" ref="I8:I36" si="3">D8+H8</f>
        <v>3484623.2064778535</v>
      </c>
      <c r="J8" s="177">
        <v>643326.02999999793</v>
      </c>
      <c r="K8" s="177">
        <v>982880.56000000017</v>
      </c>
      <c r="L8" s="180">
        <f t="shared" ref="L8:L36" si="4">SUM(J8:K8)</f>
        <v>1626206.589999998</v>
      </c>
      <c r="M8" s="180">
        <f t="shared" ref="M8:M36" si="5">L8+I8</f>
        <v>5110829.7964778515</v>
      </c>
      <c r="N8" s="180">
        <f t="shared" ref="N8:P8" si="6">M8*$N$2</f>
        <v>5259043.8605757086</v>
      </c>
      <c r="O8" s="180">
        <f t="shared" si="6"/>
        <v>5411556.1325324038</v>
      </c>
      <c r="P8" s="180">
        <f t="shared" si="6"/>
        <v>5568491.2603758434</v>
      </c>
      <c r="R8" s="180">
        <f>$P8*'LABS Apr 2021'!B36</f>
        <v>509717.56584048906</v>
      </c>
      <c r="S8" s="180">
        <f>$P8*'LABS Apr 2021'!C36</f>
        <v>5058773.6945353551</v>
      </c>
      <c r="T8" s="180">
        <f>SUM(R8:S8)</f>
        <v>5568491.2603758443</v>
      </c>
      <c r="V8" s="180">
        <f>$P8*'LABS CAM%-Nickel'!B36</f>
        <v>420354.0228533558</v>
      </c>
      <c r="W8" s="180">
        <f>$P8*'LABS CAM%-Nickel'!C36</f>
        <v>5148137.2375224875</v>
      </c>
      <c r="X8" s="180">
        <f>SUM(V8:W8)</f>
        <v>5568491.2603758434</v>
      </c>
    </row>
    <row r="9" spans="1:24">
      <c r="A9" t="s">
        <v>151</v>
      </c>
      <c r="B9">
        <v>9810</v>
      </c>
      <c r="C9" s="177">
        <v>609214.50000000023</v>
      </c>
      <c r="D9" s="180">
        <f t="shared" si="0"/>
        <v>454129.33283637738</v>
      </c>
      <c r="E9" s="177">
        <v>1925282.2376702877</v>
      </c>
      <c r="F9" s="177">
        <v>374020.16</v>
      </c>
      <c r="G9" s="180">
        <f t="shared" si="1"/>
        <v>278807.42452478566</v>
      </c>
      <c r="H9" s="180">
        <f t="shared" si="2"/>
        <v>2204089.6621950734</v>
      </c>
      <c r="I9" s="180">
        <f t="shared" si="3"/>
        <v>2658218.9950314509</v>
      </c>
      <c r="J9" s="177">
        <v>1249.3399999999999</v>
      </c>
      <c r="K9" s="177">
        <v>54366.07</v>
      </c>
      <c r="L9" s="180">
        <f t="shared" si="4"/>
        <v>55615.409999999996</v>
      </c>
      <c r="M9" s="180">
        <f t="shared" si="5"/>
        <v>2713834.405031451</v>
      </c>
      <c r="N9" s="180">
        <f t="shared" ref="N9:P9" si="7">M9*$N$2</f>
        <v>2792535.6027773628</v>
      </c>
      <c r="O9" s="180">
        <f t="shared" si="7"/>
        <v>2873519.1352579063</v>
      </c>
      <c r="P9" s="180">
        <f t="shared" si="7"/>
        <v>2956851.1901803855</v>
      </c>
      <c r="R9" s="180">
        <f>$P9*'LABS Apr 2021'!B37</f>
        <v>250798.60029803182</v>
      </c>
      <c r="S9" s="180">
        <f>$P9*'LABS Apr 2021'!C37</f>
        <v>2706052.5898823538</v>
      </c>
      <c r="T9" s="180">
        <f t="shared" ref="T9:T38" si="8">SUM(R9:S9)</f>
        <v>2956851.1901803855</v>
      </c>
      <c r="V9" s="180">
        <f>$P9*'LABS CAM%-Nickel'!B37</f>
        <v>211203.01441870444</v>
      </c>
      <c r="W9" s="180">
        <f>$P9*'LABS CAM%-Nickel'!C37</f>
        <v>2745648.1757616811</v>
      </c>
      <c r="X9" s="180">
        <f t="shared" ref="X9:X38" si="9">SUM(V9:W9)</f>
        <v>2956851.1901803855</v>
      </c>
    </row>
    <row r="10" spans="1:24">
      <c r="A10" t="s">
        <v>152</v>
      </c>
      <c r="B10">
        <v>9811</v>
      </c>
      <c r="C10" s="177">
        <v>1715946.110000002</v>
      </c>
      <c r="D10" s="180">
        <f t="shared" si="0"/>
        <v>1279124.9422288497</v>
      </c>
      <c r="E10" s="177">
        <v>4613727.5887523675</v>
      </c>
      <c r="F10" s="177">
        <v>1069508.73</v>
      </c>
      <c r="G10" s="180">
        <f t="shared" si="1"/>
        <v>797248.40104360797</v>
      </c>
      <c r="H10" s="180">
        <f t="shared" si="2"/>
        <v>5410975.9897959754</v>
      </c>
      <c r="I10" s="180">
        <f t="shared" si="3"/>
        <v>6690100.9320248254</v>
      </c>
      <c r="J10" s="177">
        <v>88499.239999999976</v>
      </c>
      <c r="K10" s="177">
        <v>83450.06</v>
      </c>
      <c r="L10" s="180">
        <f t="shared" si="4"/>
        <v>171949.3</v>
      </c>
      <c r="M10" s="180">
        <f t="shared" si="5"/>
        <v>6862050.2320248252</v>
      </c>
      <c r="N10" s="180">
        <f t="shared" ref="N10:P10" si="10">M10*$N$2</f>
        <v>7061049.6887535444</v>
      </c>
      <c r="O10" s="180">
        <f t="shared" si="10"/>
        <v>7265820.1297273962</v>
      </c>
      <c r="P10" s="180">
        <f t="shared" si="10"/>
        <v>7476528.9134894898</v>
      </c>
      <c r="R10" s="180">
        <f>$P10*'LABS Apr 2021'!B38</f>
        <v>634155.34498932166</v>
      </c>
      <c r="S10" s="180">
        <f>$P10*'LABS Apr 2021'!C38</f>
        <v>6842373.5685001686</v>
      </c>
      <c r="T10" s="180">
        <f t="shared" si="8"/>
        <v>7476528.9134894907</v>
      </c>
      <c r="V10" s="180">
        <f>$P10*'LABS CAM%-Nickel'!B38</f>
        <v>534036.15615206154</v>
      </c>
      <c r="W10" s="180">
        <f>$P10*'LABS CAM%-Nickel'!C38</f>
        <v>6942492.7573374286</v>
      </c>
      <c r="X10" s="180">
        <f t="shared" si="9"/>
        <v>7476528.9134894898</v>
      </c>
    </row>
    <row r="11" spans="1:24">
      <c r="A11" t="s">
        <v>153</v>
      </c>
      <c r="B11">
        <v>9812</v>
      </c>
      <c r="C11" s="177">
        <v>444261.08000000025</v>
      </c>
      <c r="D11" s="180">
        <f t="shared" si="0"/>
        <v>331167.40961610159</v>
      </c>
      <c r="E11" s="177">
        <v>510739.64462490584</v>
      </c>
      <c r="F11" s="177">
        <v>55940.53</v>
      </c>
      <c r="G11" s="180">
        <f t="shared" si="1"/>
        <v>41699.985091315692</v>
      </c>
      <c r="H11" s="180">
        <f t="shared" si="2"/>
        <v>552439.62971622148</v>
      </c>
      <c r="I11" s="180">
        <f t="shared" si="3"/>
        <v>883607.03933232301</v>
      </c>
      <c r="J11" s="177">
        <v>84181.329999999623</v>
      </c>
      <c r="K11" s="177">
        <v>236111.53000000003</v>
      </c>
      <c r="L11" s="180">
        <f t="shared" si="4"/>
        <v>320292.85999999964</v>
      </c>
      <c r="M11" s="180">
        <f t="shared" si="5"/>
        <v>1203899.8993323226</v>
      </c>
      <c r="N11" s="180">
        <f t="shared" ref="N11:P11" si="11">M11*$N$2</f>
        <v>1238812.9964129599</v>
      </c>
      <c r="O11" s="180">
        <f t="shared" si="11"/>
        <v>1274738.5733089356</v>
      </c>
      <c r="P11" s="180">
        <f t="shared" si="11"/>
        <v>1311705.9919348946</v>
      </c>
      <c r="R11" s="180">
        <f>$P11*'LABS Apr 2021'!B39</f>
        <v>111258.22898099366</v>
      </c>
      <c r="S11" s="180">
        <f>$P11*'LABS Apr 2021'!C39</f>
        <v>1200447.762953901</v>
      </c>
      <c r="T11" s="180">
        <f t="shared" si="8"/>
        <v>1311705.9919348946</v>
      </c>
      <c r="V11" s="180">
        <f>$P11*'LABS CAM%-Nickel'!B39</f>
        <v>93693.000326751542</v>
      </c>
      <c r="W11" s="180">
        <f>$P11*'LABS CAM%-Nickel'!C39</f>
        <v>1218012.9916081431</v>
      </c>
      <c r="X11" s="180">
        <f t="shared" si="9"/>
        <v>1311705.9919348946</v>
      </c>
    </row>
    <row r="12" spans="1:24">
      <c r="A12" t="s">
        <v>139</v>
      </c>
      <c r="B12">
        <v>9815</v>
      </c>
      <c r="C12" s="177">
        <v>213074.8900000001</v>
      </c>
      <c r="D12" s="180">
        <f t="shared" si="0"/>
        <v>158833.31345508769</v>
      </c>
      <c r="E12" s="177">
        <v>1270256.4637881389</v>
      </c>
      <c r="F12" s="177">
        <v>283371.48000000004</v>
      </c>
      <c r="G12" s="180">
        <f t="shared" si="1"/>
        <v>211234.79686917635</v>
      </c>
      <c r="H12" s="180">
        <f t="shared" si="2"/>
        <v>1481491.2606573154</v>
      </c>
      <c r="I12" s="180">
        <f t="shared" si="3"/>
        <v>1640324.574112403</v>
      </c>
      <c r="J12" s="177">
        <v>76579.180000000182</v>
      </c>
      <c r="K12" s="177">
        <v>259069.71999999997</v>
      </c>
      <c r="L12" s="180">
        <f t="shared" si="4"/>
        <v>335648.90000000014</v>
      </c>
      <c r="M12" s="180">
        <f t="shared" si="5"/>
        <v>1975973.4741124031</v>
      </c>
      <c r="N12" s="180">
        <f t="shared" ref="N12:P12" si="12">M12*$N$2</f>
        <v>2033276.7048616626</v>
      </c>
      <c r="O12" s="180">
        <f t="shared" si="12"/>
        <v>2092241.7293026506</v>
      </c>
      <c r="P12" s="180">
        <f t="shared" si="12"/>
        <v>2152916.7394524273</v>
      </c>
      <c r="R12" s="180">
        <f>$P12*'LABS Apr 2021'!B40</f>
        <v>182609.29282001883</v>
      </c>
      <c r="S12" s="180">
        <f>$P12*'LABS Apr 2021'!C40</f>
        <v>1970307.4466324085</v>
      </c>
      <c r="T12" s="180">
        <f t="shared" si="8"/>
        <v>2152916.7394524273</v>
      </c>
      <c r="V12" s="180">
        <f>$P12*'LABS CAM%-Nickel'!B40</f>
        <v>153779.29963972978</v>
      </c>
      <c r="W12" s="180">
        <f>$P12*'LABS CAM%-Nickel'!C40</f>
        <v>1999137.4398126975</v>
      </c>
      <c r="X12" s="180">
        <f t="shared" si="9"/>
        <v>2152916.7394524273</v>
      </c>
    </row>
    <row r="13" spans="1:24">
      <c r="A13" t="s">
        <v>154</v>
      </c>
      <c r="B13">
        <v>9821</v>
      </c>
      <c r="C13" s="177">
        <v>-63385.070000000458</v>
      </c>
      <c r="D13" s="180">
        <f t="shared" si="0"/>
        <v>-47249.399925456921</v>
      </c>
      <c r="E13" s="177">
        <v>20384456.113133065</v>
      </c>
      <c r="F13" s="177">
        <v>2002617.3100000003</v>
      </c>
      <c r="G13" s="180">
        <f t="shared" si="1"/>
        <v>1492819.4632873652</v>
      </c>
      <c r="H13" s="180">
        <f t="shared" si="2"/>
        <v>21877275.57642043</v>
      </c>
      <c r="I13" s="180">
        <f t="shared" si="3"/>
        <v>21830026.176494975</v>
      </c>
      <c r="J13" s="177">
        <v>32366.820000000094</v>
      </c>
      <c r="K13" s="177">
        <v>263092.05000000005</v>
      </c>
      <c r="L13" s="180">
        <f t="shared" si="4"/>
        <v>295458.87000000011</v>
      </c>
      <c r="M13" s="180">
        <f t="shared" si="5"/>
        <v>22125485.046494976</v>
      </c>
      <c r="N13" s="180">
        <f t="shared" ref="N13:P13" si="13">M13*$N$2</f>
        <v>22767124.112843327</v>
      </c>
      <c r="O13" s="180">
        <f t="shared" si="13"/>
        <v>23427370.712115783</v>
      </c>
      <c r="P13" s="180">
        <f t="shared" si="13"/>
        <v>24106764.462767139</v>
      </c>
      <c r="R13" s="180">
        <f>$P13*'LABS Apr 2021'!B41</f>
        <v>5495070.7874495722</v>
      </c>
      <c r="S13" s="180">
        <f>$P13*'LABS Apr 2021'!C41</f>
        <v>18611693.675317544</v>
      </c>
      <c r="T13" s="180">
        <f t="shared" si="8"/>
        <v>24106764.462767117</v>
      </c>
      <c r="V13" s="180">
        <f>$P13*'LABS CAM%-Nickel'!B41</f>
        <v>3971079.490616539</v>
      </c>
      <c r="W13" s="180">
        <f>$P13*'LABS CAM%-Nickel'!C41</f>
        <v>20135684.972150575</v>
      </c>
      <c r="X13" s="180">
        <f t="shared" si="9"/>
        <v>24106764.462767113</v>
      </c>
    </row>
    <row r="14" spans="1:24">
      <c r="A14" t="s">
        <v>155</v>
      </c>
      <c r="B14">
        <v>9823</v>
      </c>
      <c r="C14" s="177">
        <v>2708762.3100000028</v>
      </c>
      <c r="D14" s="180">
        <f t="shared" si="0"/>
        <v>2019204.1073425293</v>
      </c>
      <c r="E14" s="177">
        <v>752691.45000272221</v>
      </c>
      <c r="F14" s="177">
        <v>623681.07000000007</v>
      </c>
      <c r="G14" s="180">
        <f t="shared" si="1"/>
        <v>464913.20909429749</v>
      </c>
      <c r="H14" s="180">
        <f t="shared" si="2"/>
        <v>1217604.6590970196</v>
      </c>
      <c r="I14" s="180">
        <f t="shared" si="3"/>
        <v>3236808.7664395487</v>
      </c>
      <c r="J14" s="177">
        <v>465223.94000000024</v>
      </c>
      <c r="K14" s="177">
        <v>359978.93</v>
      </c>
      <c r="L14" s="180">
        <f t="shared" si="4"/>
        <v>825202.87000000023</v>
      </c>
      <c r="M14" s="180">
        <f t="shared" si="5"/>
        <v>4062011.6364395488</v>
      </c>
      <c r="N14" s="180">
        <f t="shared" ref="N14:P14" si="14">M14*$N$2</f>
        <v>4179809.9738962953</v>
      </c>
      <c r="O14" s="180">
        <f t="shared" si="14"/>
        <v>4301024.4631392872</v>
      </c>
      <c r="P14" s="180">
        <f t="shared" si="14"/>
        <v>4425754.1725703264</v>
      </c>
      <c r="R14" s="180">
        <f>$P14*'LABS Apr 2021'!B42</f>
        <v>830467.37420571409</v>
      </c>
      <c r="S14" s="180">
        <f>$P14*'LABS Apr 2021'!C42</f>
        <v>3595286.7983646081</v>
      </c>
      <c r="T14" s="180">
        <f t="shared" si="8"/>
        <v>4425754.1725703217</v>
      </c>
      <c r="V14" s="180">
        <f>$P14*'LABS CAM%-Nickel'!B42</f>
        <v>626509.401306213</v>
      </c>
      <c r="W14" s="180">
        <f>$P14*'LABS CAM%-Nickel'!C42</f>
        <v>3799244.7712641093</v>
      </c>
      <c r="X14" s="180">
        <f t="shared" si="9"/>
        <v>4425754.1725703226</v>
      </c>
    </row>
    <row r="15" spans="1:24">
      <c r="A15" t="s">
        <v>156</v>
      </c>
      <c r="B15">
        <v>9825</v>
      </c>
      <c r="C15" s="177">
        <v>665424.27999999991</v>
      </c>
      <c r="D15" s="180">
        <f t="shared" si="0"/>
        <v>496030.0260901975</v>
      </c>
      <c r="E15" s="177">
        <v>22065.332631115092</v>
      </c>
      <c r="F15" s="177">
        <v>235554.2</v>
      </c>
      <c r="G15" s="180">
        <f t="shared" si="1"/>
        <v>175590.16026835633</v>
      </c>
      <c r="H15" s="180">
        <f t="shared" si="2"/>
        <v>197655.49289947143</v>
      </c>
      <c r="I15" s="180">
        <f t="shared" si="3"/>
        <v>693685.51898966893</v>
      </c>
      <c r="J15" s="177">
        <v>-61406.500000000007</v>
      </c>
      <c r="K15" s="177">
        <v>229009.97000000003</v>
      </c>
      <c r="L15" s="180">
        <f t="shared" si="4"/>
        <v>167603.47000000003</v>
      </c>
      <c r="M15" s="180">
        <f t="shared" si="5"/>
        <v>861288.9889896689</v>
      </c>
      <c r="N15" s="180">
        <f t="shared" ref="N15:P15" si="15">M15*$N$2</f>
        <v>886266.3696703692</v>
      </c>
      <c r="O15" s="180">
        <f t="shared" si="15"/>
        <v>911968.09439080989</v>
      </c>
      <c r="P15" s="180">
        <f t="shared" si="15"/>
        <v>938415.16912814335</v>
      </c>
      <c r="R15" s="180">
        <f>$P15*'LABS Apr 2021'!B43</f>
        <v>121131.89357188504</v>
      </c>
      <c r="S15" s="180">
        <f>$P15*'LABS Apr 2021'!C43</f>
        <v>817283.27555625839</v>
      </c>
      <c r="T15" s="180">
        <f t="shared" si="8"/>
        <v>938415.16912814346</v>
      </c>
      <c r="V15" s="180">
        <f>$P15*'LABS CAM%-Nickel'!B43</f>
        <v>102382.11550778648</v>
      </c>
      <c r="W15" s="180">
        <f>$P15*'LABS CAM%-Nickel'!C43</f>
        <v>836033.05362035695</v>
      </c>
      <c r="X15" s="180">
        <f t="shared" si="9"/>
        <v>938415.16912814346</v>
      </c>
    </row>
    <row r="16" spans="1:24">
      <c r="A16" t="s">
        <v>136</v>
      </c>
      <c r="B16">
        <v>9826</v>
      </c>
      <c r="C16" s="177">
        <v>216843.22000000003</v>
      </c>
      <c r="D16" s="180">
        <f t="shared" si="0"/>
        <v>161642.35557212078</v>
      </c>
      <c r="E16" s="177">
        <v>12405.853760973976</v>
      </c>
      <c r="F16" s="177">
        <f>104980.75+279.06</f>
        <v>105259.81</v>
      </c>
      <c r="G16" s="180">
        <f t="shared" si="1"/>
        <v>78464.263883712265</v>
      </c>
      <c r="H16" s="180">
        <f t="shared" si="2"/>
        <v>90870.117644686237</v>
      </c>
      <c r="I16" s="180">
        <f t="shared" si="3"/>
        <v>252512.473216807</v>
      </c>
      <c r="L16" s="180">
        <f t="shared" si="4"/>
        <v>0</v>
      </c>
      <c r="M16" s="180">
        <f t="shared" si="5"/>
        <v>252512.473216807</v>
      </c>
      <c r="N16" s="180">
        <f t="shared" ref="N16:P16" si="16">M16*$N$2</f>
        <v>259835.33494009438</v>
      </c>
      <c r="O16" s="180">
        <f t="shared" si="16"/>
        <v>267370.55965335708</v>
      </c>
      <c r="P16" s="180">
        <f t="shared" si="16"/>
        <v>275124.30588330439</v>
      </c>
      <c r="R16" s="180">
        <f>$P16*'LABS Apr 2021'!B44</f>
        <v>91620.777052820631</v>
      </c>
      <c r="S16" s="180">
        <f>$P16*'LABS Apr 2021'!C44</f>
        <v>183503.52883048379</v>
      </c>
      <c r="T16" s="180">
        <f t="shared" si="8"/>
        <v>275124.30588330445</v>
      </c>
      <c r="V16" s="180">
        <f>$P16*'LABS CAM%-Nickel'!B44</f>
        <v>91620.777052820631</v>
      </c>
      <c r="W16" s="180">
        <f>$P16*'LABS CAM%-Nickel'!C44</f>
        <v>183503.52883048379</v>
      </c>
      <c r="X16" s="180">
        <f t="shared" si="9"/>
        <v>275124.30588330445</v>
      </c>
    </row>
    <row r="17" spans="1:24">
      <c r="A17" t="s">
        <v>157</v>
      </c>
      <c r="B17">
        <v>9827</v>
      </c>
      <c r="C17" s="177">
        <v>1360816.2800000026</v>
      </c>
      <c r="D17" s="180">
        <f t="shared" si="0"/>
        <v>1014399.0160268376</v>
      </c>
      <c r="E17" s="177">
        <v>295122.31738908414</v>
      </c>
      <c r="F17" s="177">
        <v>843812.89</v>
      </c>
      <c r="G17" s="180">
        <f t="shared" si="1"/>
        <v>629006.99962728296</v>
      </c>
      <c r="H17" s="180">
        <f t="shared" si="2"/>
        <v>924129.3170163671</v>
      </c>
      <c r="I17" s="180">
        <f t="shared" si="3"/>
        <v>1938528.3330432046</v>
      </c>
      <c r="L17" s="180">
        <f t="shared" si="4"/>
        <v>0</v>
      </c>
      <c r="M17" s="180">
        <f t="shared" si="5"/>
        <v>1938528.3330432046</v>
      </c>
      <c r="N17" s="180">
        <f t="shared" ref="N17:P17" si="17">M17*$N$2</f>
        <v>1994745.6547014574</v>
      </c>
      <c r="O17" s="180">
        <f t="shared" si="17"/>
        <v>2052593.2786877993</v>
      </c>
      <c r="P17" s="180">
        <f t="shared" si="17"/>
        <v>2112118.4837697456</v>
      </c>
      <c r="R17" s="180">
        <f>$P17*'LABS Apr 2021'!B45</f>
        <v>481451.61071786442</v>
      </c>
      <c r="S17" s="180">
        <f>$P17*'LABS Apr 2021'!C45</f>
        <v>1630666.873051879</v>
      </c>
      <c r="T17" s="180">
        <f t="shared" si="8"/>
        <v>2112118.4837697432</v>
      </c>
      <c r="V17" s="180">
        <f>$P17*'LABS CAM%-Nickel'!B45</f>
        <v>347926.84043536615</v>
      </c>
      <c r="W17" s="180">
        <f>$P17*'LABS CAM%-Nickel'!C45</f>
        <v>1764191.6433343773</v>
      </c>
      <c r="X17" s="180">
        <f t="shared" si="9"/>
        <v>2112118.4837697437</v>
      </c>
    </row>
    <row r="18" spans="1:24">
      <c r="A18" t="s">
        <v>143</v>
      </c>
      <c r="B18">
        <v>9860</v>
      </c>
      <c r="C18" s="177">
        <v>1583224.9900000009</v>
      </c>
      <c r="D18" s="180">
        <f t="shared" si="0"/>
        <v>1180190.0782705934</v>
      </c>
      <c r="E18" s="177">
        <v>616417.4560578597</v>
      </c>
      <c r="F18" s="177">
        <v>213416.96000000002</v>
      </c>
      <c r="G18" s="180">
        <f t="shared" si="1"/>
        <v>159088.30413715992</v>
      </c>
      <c r="H18" s="180">
        <f t="shared" si="2"/>
        <v>775505.76019501965</v>
      </c>
      <c r="I18" s="180">
        <f t="shared" si="3"/>
        <v>1955695.8384656131</v>
      </c>
      <c r="J18" s="177">
        <v>5906.2899999999963</v>
      </c>
      <c r="L18" s="180">
        <f t="shared" si="4"/>
        <v>5906.2899999999963</v>
      </c>
      <c r="M18" s="180">
        <f t="shared" si="5"/>
        <v>1961602.1284656131</v>
      </c>
      <c r="N18" s="180">
        <f t="shared" ref="N18:P18" si="18">M18*$N$2</f>
        <v>2018488.5901911156</v>
      </c>
      <c r="O18" s="180">
        <f t="shared" si="18"/>
        <v>2077024.7593066578</v>
      </c>
      <c r="P18" s="180">
        <f t="shared" si="18"/>
        <v>2137258.4773265505</v>
      </c>
      <c r="R18" s="180">
        <f>$P18*'LABS Apr 2021'!B46</f>
        <v>487182.20324113878</v>
      </c>
      <c r="S18" s="180">
        <f>$P18*'LABS Apr 2021'!C46</f>
        <v>1650076.2740854097</v>
      </c>
      <c r="T18" s="180">
        <f t="shared" si="8"/>
        <v>2137258.4773265487</v>
      </c>
      <c r="V18" s="180">
        <f>$P18*'LABS CAM%-Nickel'!B46</f>
        <v>352068.12256229162</v>
      </c>
      <c r="W18" s="180">
        <f>$P18*'LABS CAM%-Nickel'!C46</f>
        <v>1785190.3547642569</v>
      </c>
      <c r="X18" s="180">
        <f t="shared" si="9"/>
        <v>2137258.4773265487</v>
      </c>
    </row>
    <row r="19" spans="1:24">
      <c r="A19" t="s">
        <v>158</v>
      </c>
      <c r="B19">
        <v>9817</v>
      </c>
      <c r="C19" s="177">
        <v>1425752.9900000023</v>
      </c>
      <c r="D19" s="180">
        <f t="shared" si="0"/>
        <v>1062805.0614983246</v>
      </c>
      <c r="E19" s="177">
        <v>367099.68394490413</v>
      </c>
      <c r="F19" s="177">
        <v>36195.129999999997</v>
      </c>
      <c r="G19" s="180">
        <f t="shared" si="1"/>
        <v>26981.088333954529</v>
      </c>
      <c r="H19" s="180">
        <f t="shared" si="2"/>
        <v>394080.77227885864</v>
      </c>
      <c r="I19" s="180">
        <f t="shared" si="3"/>
        <v>1456885.8337771832</v>
      </c>
      <c r="L19" s="180">
        <f t="shared" si="4"/>
        <v>0</v>
      </c>
      <c r="M19" s="180">
        <f t="shared" si="5"/>
        <v>1456885.8337771832</v>
      </c>
      <c r="N19" s="180">
        <f t="shared" ref="N19:P19" si="19">M19*$N$2</f>
        <v>1499135.5229567215</v>
      </c>
      <c r="O19" s="180">
        <f t="shared" si="19"/>
        <v>1542610.4531224663</v>
      </c>
      <c r="P19" s="180">
        <f t="shared" si="19"/>
        <v>1587346.1562630178</v>
      </c>
      <c r="R19" s="180">
        <f>$P19*'LABS Apr 2021'!B53</f>
        <v>134637.88624240473</v>
      </c>
      <c r="S19" s="180">
        <f>$P19*'LABS Apr 2021'!C53</f>
        <v>1452708.2700206132</v>
      </c>
      <c r="T19" s="180">
        <f t="shared" si="8"/>
        <v>1587346.156263018</v>
      </c>
      <c r="V19" s="180">
        <f>$P19*'LABS CAM%-Nickel'!B53</f>
        <v>113381.52364314311</v>
      </c>
      <c r="W19" s="180">
        <f>$P19*'LABS CAM%-Nickel'!C53</f>
        <v>1473964.6326198748</v>
      </c>
      <c r="X19" s="180">
        <f t="shared" si="9"/>
        <v>1587346.1562630178</v>
      </c>
    </row>
    <row r="20" spans="1:24">
      <c r="A20" t="s">
        <v>159</v>
      </c>
      <c r="B20">
        <v>9813</v>
      </c>
      <c r="C20" s="177">
        <v>69009.289999999935</v>
      </c>
      <c r="D20" s="180">
        <f t="shared" si="0"/>
        <v>51441.885948564995</v>
      </c>
      <c r="E20" s="177">
        <v>15519.883670054254</v>
      </c>
      <c r="F20" s="177">
        <v>58060.35</v>
      </c>
      <c r="G20" s="180">
        <f t="shared" si="1"/>
        <v>43280.171449869551</v>
      </c>
      <c r="H20" s="180">
        <f t="shared" si="2"/>
        <v>58800.055119923803</v>
      </c>
      <c r="I20" s="180">
        <f t="shared" si="3"/>
        <v>110241.9410684888</v>
      </c>
      <c r="L20" s="180">
        <f t="shared" si="4"/>
        <v>0</v>
      </c>
      <c r="M20" s="180">
        <f t="shared" si="5"/>
        <v>110241.9410684888</v>
      </c>
      <c r="N20" s="180">
        <f t="shared" ref="N20:P20" si="20">M20*$N$2</f>
        <v>113438.95735947497</v>
      </c>
      <c r="O20" s="180">
        <f t="shared" si="20"/>
        <v>116728.68712289973</v>
      </c>
      <c r="P20" s="180">
        <f t="shared" si="20"/>
        <v>120113.81904946381</v>
      </c>
      <c r="R20" s="180">
        <f>$P20*'LABS Apr 2021'!B37</f>
        <v>10187.992481359479</v>
      </c>
      <c r="S20" s="180">
        <f>$P20*'LABS Apr 2021'!C37</f>
        <v>109925.82656810434</v>
      </c>
      <c r="T20" s="180">
        <f t="shared" si="8"/>
        <v>120113.81904946383</v>
      </c>
      <c r="V20" s="180">
        <f>$P20*'LABS CAM%-Nickel'!B37</f>
        <v>8579.532423152461</v>
      </c>
      <c r="W20" s="180">
        <f>$P20*'LABS CAM%-Nickel'!C37</f>
        <v>111534.28662631135</v>
      </c>
      <c r="X20" s="180">
        <f t="shared" si="9"/>
        <v>120113.81904946381</v>
      </c>
    </row>
    <row r="21" spans="1:24">
      <c r="A21" t="s">
        <v>140</v>
      </c>
      <c r="B21">
        <v>9800</v>
      </c>
      <c r="C21" s="177">
        <v>7650318.6300000185</v>
      </c>
      <c r="D21" s="180">
        <f t="shared" si="0"/>
        <v>5702809.2657473115</v>
      </c>
      <c r="E21" s="177">
        <v>9324175.561837649</v>
      </c>
      <c r="F21" s="177">
        <v>1209966.5999999999</v>
      </c>
      <c r="G21" s="180">
        <f t="shared" si="1"/>
        <v>901950.50316809537</v>
      </c>
      <c r="H21" s="180">
        <f t="shared" si="2"/>
        <v>10226126.065005744</v>
      </c>
      <c r="I21" s="180">
        <f t="shared" si="3"/>
        <v>15928935.330753054</v>
      </c>
      <c r="J21" s="177">
        <v>1854164.8399999996</v>
      </c>
      <c r="K21" s="177">
        <v>4135929.5800000005</v>
      </c>
      <c r="L21" s="180">
        <f t="shared" si="4"/>
        <v>5990094.4199999999</v>
      </c>
      <c r="M21" s="180">
        <f t="shared" si="5"/>
        <v>21919029.750753053</v>
      </c>
      <c r="N21" s="180">
        <f>M21*$N$2</f>
        <v>22554681.613524888</v>
      </c>
      <c r="O21" s="180">
        <f t="shared" ref="O21:P21" si="21">N21*$N$2</f>
        <v>23208767.380317107</v>
      </c>
      <c r="P21" s="180">
        <f t="shared" si="21"/>
        <v>23881821.634346303</v>
      </c>
      <c r="R21" s="180">
        <f>$P21*'LABS Apr 2021'!B48</f>
        <v>2186047.0677068308</v>
      </c>
      <c r="S21" s="180">
        <f>$P21*'LABS Apr 2021'!C48</f>
        <v>21695774.566639472</v>
      </c>
      <c r="T21" s="180">
        <f t="shared" si="8"/>
        <v>23881821.634346303</v>
      </c>
      <c r="V21" s="180">
        <f>$P21*'LABS CAM%-Nickel'!B48</f>
        <v>1802789.8990338373</v>
      </c>
      <c r="W21" s="180">
        <f>$P21*'LABS CAM%-Nickel'!C48</f>
        <v>22079031.735312466</v>
      </c>
      <c r="X21" s="180">
        <f t="shared" si="9"/>
        <v>23881821.634346303</v>
      </c>
    </row>
    <row r="22" spans="1:24">
      <c r="A22" t="s">
        <v>137</v>
      </c>
      <c r="B22">
        <v>9820</v>
      </c>
      <c r="C22" s="177">
        <v>2078363.2499999967</v>
      </c>
      <c r="D22" s="180">
        <f t="shared" si="0"/>
        <v>1549283.0786433073</v>
      </c>
      <c r="E22" s="177">
        <v>5858581.3304603556</v>
      </c>
      <c r="F22" s="177">
        <v>2886903.1199999982</v>
      </c>
      <c r="G22" s="180">
        <f t="shared" si="1"/>
        <v>2151996.3622810277</v>
      </c>
      <c r="H22" s="180">
        <f t="shared" si="2"/>
        <v>8010577.6927413829</v>
      </c>
      <c r="I22" s="180">
        <f t="shared" si="3"/>
        <v>9559860.77138469</v>
      </c>
      <c r="J22" s="177">
        <v>61871.270000000506</v>
      </c>
      <c r="K22" s="177">
        <v>188973.56999999998</v>
      </c>
      <c r="L22" s="180">
        <f t="shared" si="4"/>
        <v>250844.84000000049</v>
      </c>
      <c r="M22" s="180">
        <f t="shared" si="5"/>
        <v>9810705.6113846898</v>
      </c>
      <c r="N22" s="180">
        <f t="shared" ref="N22:P22" si="22">M22*$N$2</f>
        <v>10095216.074114844</v>
      </c>
      <c r="O22" s="180">
        <f t="shared" si="22"/>
        <v>10387977.340264173</v>
      </c>
      <c r="P22" s="180">
        <f t="shared" si="22"/>
        <v>10689228.683131833</v>
      </c>
      <c r="R22" s="180">
        <f>$P22*'LABS Apr 2021'!B49</f>
        <v>2436580.336932675</v>
      </c>
      <c r="S22" s="180">
        <f>$P22*'LABS Apr 2021'!C49</f>
        <v>8252648.3461991465</v>
      </c>
      <c r="T22" s="180">
        <f t="shared" si="8"/>
        <v>10689228.683131821</v>
      </c>
      <c r="V22" s="180">
        <f>$P22*'LABS CAM%-Nickel'!B49</f>
        <v>1760824.3055452497</v>
      </c>
      <c r="W22" s="180">
        <f>$P22*'LABS CAM%-Nickel'!C49</f>
        <v>8928404.3775865715</v>
      </c>
      <c r="X22" s="180">
        <f t="shared" si="9"/>
        <v>10689228.683131821</v>
      </c>
    </row>
    <row r="23" spans="1:24">
      <c r="A23" t="s">
        <v>160</v>
      </c>
      <c r="B23">
        <v>9822</v>
      </c>
      <c r="C23" s="177">
        <v>880923.06000000192</v>
      </c>
      <c r="D23" s="180">
        <f t="shared" si="0"/>
        <v>656670.19008572644</v>
      </c>
      <c r="E23" s="177">
        <v>673191.99708153517</v>
      </c>
      <c r="F23" s="177">
        <v>1090250.4899999998</v>
      </c>
      <c r="G23" s="180">
        <f t="shared" si="1"/>
        <v>812710.01863585529</v>
      </c>
      <c r="H23" s="180">
        <f t="shared" si="2"/>
        <v>1485902.0157173905</v>
      </c>
      <c r="I23" s="180">
        <f t="shared" si="3"/>
        <v>2142572.2058031168</v>
      </c>
      <c r="J23" s="177">
        <v>216770.28000000017</v>
      </c>
      <c r="K23" s="177">
        <v>117337.04999999999</v>
      </c>
      <c r="L23" s="180">
        <f t="shared" si="4"/>
        <v>334107.33000000019</v>
      </c>
      <c r="M23" s="180">
        <f t="shared" si="5"/>
        <v>2476679.5358031169</v>
      </c>
      <c r="N23" s="180">
        <f t="shared" ref="N23:P23" si="23">M23*$N$2</f>
        <v>2548503.2423414071</v>
      </c>
      <c r="O23" s="180">
        <f t="shared" si="23"/>
        <v>2622409.8363693077</v>
      </c>
      <c r="P23" s="180">
        <f t="shared" si="23"/>
        <v>2698459.7216240172</v>
      </c>
      <c r="R23" s="180">
        <f>$P23*'LABS Apr 2021'!B50</f>
        <v>496702.77663763729</v>
      </c>
      <c r="S23" s="180">
        <f>$P23*'LABS Apr 2021'!C50</f>
        <v>2201756.9449863797</v>
      </c>
      <c r="T23" s="180">
        <f t="shared" si="8"/>
        <v>2698459.7216240168</v>
      </c>
      <c r="V23" s="180">
        <f>$P23*'LABS CAM%-Nickel'!B50</f>
        <v>385511.11519304378</v>
      </c>
      <c r="W23" s="180">
        <f>$P23*'LABS CAM%-Nickel'!C50</f>
        <v>2312948.6064309734</v>
      </c>
      <c r="X23" s="180">
        <f t="shared" si="9"/>
        <v>2698459.7216240172</v>
      </c>
    </row>
    <row r="24" spans="1:24">
      <c r="A24" t="s">
        <v>161</v>
      </c>
      <c r="B24">
        <v>9824</v>
      </c>
      <c r="C24" s="177">
        <v>1210211.98</v>
      </c>
      <c r="D24" s="180">
        <f t="shared" si="0"/>
        <v>902133.41781587782</v>
      </c>
      <c r="G24" s="180">
        <f t="shared" si="1"/>
        <v>0</v>
      </c>
      <c r="H24" s="180">
        <f t="shared" si="2"/>
        <v>0</v>
      </c>
      <c r="I24" s="180">
        <f t="shared" si="3"/>
        <v>902133.41781587782</v>
      </c>
      <c r="J24" s="177">
        <v>18370.120000000956</v>
      </c>
      <c r="K24" s="177">
        <v>803125.57000000007</v>
      </c>
      <c r="L24" s="180">
        <f t="shared" si="4"/>
        <v>821495.69000000099</v>
      </c>
      <c r="M24" s="180">
        <f t="shared" si="5"/>
        <v>1723629.1078158789</v>
      </c>
      <c r="N24" s="180">
        <f t="shared" ref="N24:P24" si="24">M24*$N$2</f>
        <v>1773614.3519425392</v>
      </c>
      <c r="O24" s="180">
        <f t="shared" si="24"/>
        <v>1825049.1681488727</v>
      </c>
      <c r="P24" s="180">
        <f t="shared" si="24"/>
        <v>1877975.5940251898</v>
      </c>
      <c r="R24" s="180">
        <f>$P24*'LABS Apr 2021'!B51</f>
        <v>367183.23198906577</v>
      </c>
      <c r="S24" s="180">
        <f>$P24*'LABS Apr 2021'!C51</f>
        <v>1510792.3620361239</v>
      </c>
      <c r="T24" s="180">
        <f t="shared" si="8"/>
        <v>1877975.5940251895</v>
      </c>
      <c r="V24" s="180">
        <f>$P24*'LABS CAM%-Nickel'!B51</f>
        <v>271038.89489562588</v>
      </c>
      <c r="W24" s="180">
        <f>$P24*'LABS CAM%-Nickel'!C51</f>
        <v>1606936.6991295638</v>
      </c>
      <c r="X24" s="180">
        <f t="shared" si="9"/>
        <v>1877975.5940251895</v>
      </c>
    </row>
    <row r="25" spans="1:24">
      <c r="A25" t="s">
        <v>162</v>
      </c>
      <c r="B25">
        <v>9828</v>
      </c>
      <c r="C25" s="177">
        <v>1575741.0299999991</v>
      </c>
      <c r="D25" s="180">
        <f t="shared" si="0"/>
        <v>1174611.2784196788</v>
      </c>
      <c r="E25" s="177">
        <v>31478.780042005426</v>
      </c>
      <c r="F25" s="177">
        <v>62266.17</v>
      </c>
      <c r="G25" s="180">
        <f t="shared" si="1"/>
        <v>46415.333581811406</v>
      </c>
      <c r="H25" s="180">
        <f t="shared" si="2"/>
        <v>77894.11362381684</v>
      </c>
      <c r="I25" s="180">
        <f t="shared" si="3"/>
        <v>1252505.3920434956</v>
      </c>
      <c r="J25" s="177">
        <v>79814.309999999939</v>
      </c>
      <c r="K25" s="177">
        <v>151304.06</v>
      </c>
      <c r="L25" s="180">
        <f t="shared" si="4"/>
        <v>231118.36999999994</v>
      </c>
      <c r="M25" s="180">
        <f t="shared" si="5"/>
        <v>1483623.7620434954</v>
      </c>
      <c r="N25" s="180">
        <f t="shared" ref="N25:P25" si="25">M25*$N$2</f>
        <v>1526648.8511427566</v>
      </c>
      <c r="O25" s="180">
        <f t="shared" si="25"/>
        <v>1570921.6678258965</v>
      </c>
      <c r="P25" s="180">
        <f t="shared" si="25"/>
        <v>1616478.3961928473</v>
      </c>
      <c r="R25" s="180">
        <f>$P25*'LABS Apr 2021'!B52</f>
        <v>368471.81326145655</v>
      </c>
      <c r="S25" s="180">
        <f>$P25*'LABS Apr 2021'!C52</f>
        <v>1248006.5829313891</v>
      </c>
      <c r="T25" s="180">
        <f t="shared" si="8"/>
        <v>1616478.3961928457</v>
      </c>
      <c r="V25" s="180">
        <f>$P25*'LABS CAM%-Nickel'!B52</f>
        <v>266280.62078013504</v>
      </c>
      <c r="W25" s="180">
        <f>$P25*'LABS CAM%-Nickel'!C52</f>
        <v>1350197.7754127106</v>
      </c>
      <c r="X25" s="180">
        <f t="shared" si="9"/>
        <v>1616478.3961928457</v>
      </c>
    </row>
    <row r="26" spans="1:24">
      <c r="A26" t="s">
        <v>163</v>
      </c>
      <c r="B26">
        <v>9870</v>
      </c>
      <c r="C26" s="177">
        <v>813983.01000000036</v>
      </c>
      <c r="D26" s="180">
        <f t="shared" si="0"/>
        <v>606770.78643309756</v>
      </c>
      <c r="E26" s="177">
        <v>0</v>
      </c>
      <c r="F26" s="177">
        <v>192.4</v>
      </c>
      <c r="G26" s="180">
        <f t="shared" si="1"/>
        <v>143.42154304882595</v>
      </c>
      <c r="H26" s="180">
        <f t="shared" si="2"/>
        <v>143.42154304882595</v>
      </c>
      <c r="I26" s="180">
        <f t="shared" si="3"/>
        <v>606914.20797614637</v>
      </c>
      <c r="J26" s="177">
        <v>63.33</v>
      </c>
      <c r="L26" s="180">
        <f t="shared" si="4"/>
        <v>63.33</v>
      </c>
      <c r="M26" s="180">
        <f t="shared" si="5"/>
        <v>606977.53797614633</v>
      </c>
      <c r="N26" s="180">
        <f t="shared" ref="N26:P26" si="26">M26*$N$2</f>
        <v>624579.88657745451</v>
      </c>
      <c r="O26" s="180">
        <f t="shared" si="26"/>
        <v>642692.70328820066</v>
      </c>
      <c r="P26" s="180">
        <f t="shared" si="26"/>
        <v>661330.79168355837</v>
      </c>
      <c r="R26" s="180">
        <f>$P26*'LABS Apr 2021'!B53</f>
        <v>56093.738311567584</v>
      </c>
      <c r="S26" s="180">
        <f>$P26*'LABS Apr 2021'!C53</f>
        <v>605237.0533719908</v>
      </c>
      <c r="T26" s="180">
        <f t="shared" si="8"/>
        <v>661330.79168355837</v>
      </c>
      <c r="V26" s="180">
        <f>$P26*'LABS CAM%-Nickel'!B53</f>
        <v>47237.770096558292</v>
      </c>
      <c r="W26" s="180">
        <f>$P26*'LABS CAM%-Nickel'!C53</f>
        <v>614093.02158700011</v>
      </c>
      <c r="X26" s="180">
        <f t="shared" si="9"/>
        <v>661330.79168355837</v>
      </c>
    </row>
    <row r="27" spans="1:24">
      <c r="A27" t="s">
        <v>133</v>
      </c>
      <c r="B27">
        <v>9868</v>
      </c>
      <c r="C27" s="177">
        <v>1097270.3599999999</v>
      </c>
      <c r="D27" s="180">
        <f t="shared" si="0"/>
        <v>817942.86992172932</v>
      </c>
      <c r="E27" s="177">
        <v>895.53755635363348</v>
      </c>
      <c r="F27" s="177">
        <v>1838.35</v>
      </c>
      <c r="G27" s="180">
        <f t="shared" si="1"/>
        <v>1370.3689899366382</v>
      </c>
      <c r="H27" s="180">
        <f t="shared" si="2"/>
        <v>2265.9065462902718</v>
      </c>
      <c r="I27" s="180">
        <f t="shared" si="3"/>
        <v>820208.77646801958</v>
      </c>
      <c r="J27" s="177">
        <v>305626.36</v>
      </c>
      <c r="K27" s="177">
        <v>12994.61</v>
      </c>
      <c r="L27" s="180">
        <f t="shared" si="4"/>
        <v>318620.96999999997</v>
      </c>
      <c r="M27" s="180">
        <f t="shared" si="5"/>
        <v>1138829.7464680197</v>
      </c>
      <c r="N27" s="180">
        <f t="shared" ref="N27:P27" si="27">M27*$N$2</f>
        <v>1171855.8091155922</v>
      </c>
      <c r="O27" s="180">
        <f t="shared" si="27"/>
        <v>1205839.6275799442</v>
      </c>
      <c r="P27" s="180">
        <f t="shared" si="27"/>
        <v>1240808.9767797624</v>
      </c>
      <c r="R27" s="180">
        <f>$P27*'LABS Apr 2021'!B52</f>
        <v>282839.00029962842</v>
      </c>
      <c r="S27" s="180">
        <f>$P27*'LABS Apr 2021'!C52</f>
        <v>957969.97648013278</v>
      </c>
      <c r="T27" s="180">
        <f t="shared" si="8"/>
        <v>1240808.9767797613</v>
      </c>
      <c r="V27" s="180">
        <f>$P27*'LABS CAM%-Nickel'!B52</f>
        <v>204397.03084473629</v>
      </c>
      <c r="W27" s="180">
        <f>$P27*'LABS CAM%-Nickel'!C52</f>
        <v>1036411.9459350249</v>
      </c>
      <c r="X27" s="180">
        <f t="shared" si="9"/>
        <v>1240808.9767797613</v>
      </c>
    </row>
    <row r="28" spans="1:24">
      <c r="A28" t="s">
        <v>164</v>
      </c>
      <c r="B28">
        <v>9881</v>
      </c>
      <c r="C28" s="177">
        <v>372157.33999999997</v>
      </c>
      <c r="D28" s="180">
        <f t="shared" si="0"/>
        <v>277418.81475959747</v>
      </c>
      <c r="E28" s="177">
        <v>87.575456559944982</v>
      </c>
      <c r="F28" s="177">
        <v>995.36</v>
      </c>
      <c r="G28" s="180">
        <f t="shared" si="1"/>
        <v>741.97540067089085</v>
      </c>
      <c r="H28" s="180">
        <f t="shared" si="2"/>
        <v>829.55085723083585</v>
      </c>
      <c r="I28" s="180">
        <f t="shared" si="3"/>
        <v>278248.36561682832</v>
      </c>
      <c r="L28" s="180">
        <f t="shared" si="4"/>
        <v>0</v>
      </c>
      <c r="M28" s="180">
        <f t="shared" si="5"/>
        <v>278248.36561682832</v>
      </c>
      <c r="N28" s="180">
        <f t="shared" ref="N28:P28" si="28">M28*$N$2</f>
        <v>286317.56821971631</v>
      </c>
      <c r="O28" s="180">
        <f t="shared" si="28"/>
        <v>294620.77769808809</v>
      </c>
      <c r="P28" s="180">
        <f t="shared" si="28"/>
        <v>303164.78025133262</v>
      </c>
      <c r="R28" s="180">
        <f>$P28*'LABS Apr 2021'!B52</f>
        <v>69105.579486441042</v>
      </c>
      <c r="S28" s="180">
        <f>$P28*'LABS Apr 2021'!C52</f>
        <v>234059.20076489125</v>
      </c>
      <c r="T28" s="180">
        <f t="shared" si="8"/>
        <v>303164.78025133233</v>
      </c>
      <c r="V28" s="180">
        <f>$P28*'LABS CAM%-Nickel'!B52</f>
        <v>49939.984397024549</v>
      </c>
      <c r="W28" s="180">
        <f>$P28*'LABS CAM%-Nickel'!C52</f>
        <v>253224.79585430777</v>
      </c>
      <c r="X28" s="180">
        <f t="shared" si="9"/>
        <v>303164.78025133233</v>
      </c>
    </row>
    <row r="29" spans="1:24">
      <c r="A29" t="s">
        <v>165</v>
      </c>
      <c r="B29">
        <v>9874</v>
      </c>
      <c r="C29" s="177">
        <v>-152458.83999999566</v>
      </c>
      <c r="D29" s="180">
        <f t="shared" si="0"/>
        <v>-113648.03578083911</v>
      </c>
      <c r="E29" s="177">
        <v>473.09</v>
      </c>
      <c r="F29" s="177">
        <v>0</v>
      </c>
      <c r="G29" s="180">
        <f t="shared" si="1"/>
        <v>0</v>
      </c>
      <c r="H29" s="180">
        <f t="shared" si="2"/>
        <v>473.09</v>
      </c>
      <c r="I29" s="180">
        <f t="shared" si="3"/>
        <v>-113174.94578083912</v>
      </c>
      <c r="J29" s="177">
        <v>-31198.879999999896</v>
      </c>
      <c r="L29" s="180">
        <f t="shared" si="4"/>
        <v>-31198.879999999896</v>
      </c>
      <c r="M29" s="180">
        <f t="shared" si="5"/>
        <v>-144373.82578083902</v>
      </c>
      <c r="N29" s="180">
        <f t="shared" ref="N29:P29" si="29">M29*$N$2</f>
        <v>-148560.66672848334</v>
      </c>
      <c r="O29" s="180">
        <f t="shared" si="29"/>
        <v>-152868.92606360934</v>
      </c>
      <c r="P29" s="180">
        <f t="shared" si="29"/>
        <v>-157302.12491945399</v>
      </c>
      <c r="R29" s="180">
        <f>$P29*'LABS Apr 2021'!B48</f>
        <v>-14398.811539136532</v>
      </c>
      <c r="S29" s="180">
        <f>$P29*'LABS Apr 2021'!C48</f>
        <v>-142903.31338031747</v>
      </c>
      <c r="T29" s="180">
        <f t="shared" si="8"/>
        <v>-157302.12491945401</v>
      </c>
      <c r="V29" s="180">
        <f>$P29*'LABS CAM%-Nickel'!B48</f>
        <v>-11874.415873431875</v>
      </c>
      <c r="W29" s="180">
        <f>$P29*'LABS CAM%-Nickel'!C48</f>
        <v>-145427.70904602212</v>
      </c>
      <c r="X29" s="180">
        <f t="shared" si="9"/>
        <v>-157302.12491945399</v>
      </c>
    </row>
    <row r="30" spans="1:24">
      <c r="A30" t="s">
        <v>166</v>
      </c>
      <c r="B30">
        <v>9875</v>
      </c>
      <c r="C30" s="177">
        <v>-5767.2100000000501</v>
      </c>
      <c r="D30" s="180">
        <f t="shared" si="0"/>
        <v>-4299.0756615729042</v>
      </c>
      <c r="G30" s="180">
        <f t="shared" si="1"/>
        <v>0</v>
      </c>
      <c r="H30" s="180">
        <f t="shared" si="2"/>
        <v>0</v>
      </c>
      <c r="I30" s="180">
        <f t="shared" si="3"/>
        <v>-4299.0756615729042</v>
      </c>
      <c r="J30" s="177">
        <v>-74691.739999999074</v>
      </c>
      <c r="L30" s="180">
        <f t="shared" si="4"/>
        <v>-74691.739999999074</v>
      </c>
      <c r="M30" s="180">
        <f t="shared" si="5"/>
        <v>-78990.815661571978</v>
      </c>
      <c r="N30" s="180">
        <f t="shared" ref="N30:P30" si="30">M30*$N$2</f>
        <v>-81281.549315757555</v>
      </c>
      <c r="O30" s="180">
        <f t="shared" si="30"/>
        <v>-83638.714245914511</v>
      </c>
      <c r="P30" s="180">
        <f t="shared" si="30"/>
        <v>-86064.236959046029</v>
      </c>
      <c r="R30" s="180">
        <f>$P30*'LABS Apr 2021'!B48</f>
        <v>-7877.9783100033292</v>
      </c>
      <c r="S30" s="180">
        <f>$P30*'LABS Apr 2021'!C48</f>
        <v>-78186.258649042706</v>
      </c>
      <c r="T30" s="180">
        <f t="shared" si="8"/>
        <v>-86064.236959046029</v>
      </c>
      <c r="V30" s="180">
        <f>$P30*'LABS CAM%-Nickel'!B48</f>
        <v>-6496.8133266132982</v>
      </c>
      <c r="W30" s="180">
        <f>$P30*'LABS CAM%-Nickel'!C48</f>
        <v>-79567.423632432736</v>
      </c>
      <c r="X30" s="180">
        <f t="shared" si="9"/>
        <v>-86064.236959046029</v>
      </c>
    </row>
    <row r="31" spans="1:24">
      <c r="A31" t="s">
        <v>167</v>
      </c>
      <c r="B31">
        <v>9876</v>
      </c>
      <c r="C31" s="177">
        <v>-1613.47</v>
      </c>
      <c r="D31" s="180">
        <f t="shared" si="0"/>
        <v>-1202.7357435706299</v>
      </c>
      <c r="G31" s="180">
        <f t="shared" si="1"/>
        <v>0</v>
      </c>
      <c r="H31" s="180">
        <f t="shared" si="2"/>
        <v>0</v>
      </c>
      <c r="I31" s="180">
        <f t="shared" si="3"/>
        <v>-1202.7357435706299</v>
      </c>
      <c r="J31" s="177">
        <v>-70741.869999999966</v>
      </c>
      <c r="L31" s="180">
        <f t="shared" si="4"/>
        <v>-70741.869999999966</v>
      </c>
      <c r="M31" s="180">
        <f t="shared" si="5"/>
        <v>-71944.605743570602</v>
      </c>
      <c r="N31" s="180">
        <f t="shared" ref="N31:P31" si="31">M31*$N$2</f>
        <v>-74030.999310134139</v>
      </c>
      <c r="O31" s="180">
        <f t="shared" si="31"/>
        <v>-76177.898290128025</v>
      </c>
      <c r="P31" s="180">
        <f t="shared" si="31"/>
        <v>-78387.057340541738</v>
      </c>
      <c r="R31" s="180">
        <f>$P31*'LABS Apr 2021'!B48</f>
        <v>-7175.2397898749705</v>
      </c>
      <c r="S31" s="180">
        <f>$P31*'LABS Apr 2021'!C48</f>
        <v>-71211.817550666776</v>
      </c>
      <c r="T31" s="180">
        <f t="shared" si="8"/>
        <v>-78387.057340541753</v>
      </c>
      <c r="V31" s="180">
        <f>$P31*'LABS CAM%-Nickel'!B48</f>
        <v>-5917.2787299138945</v>
      </c>
      <c r="W31" s="180">
        <f>$P31*'LABS CAM%-Nickel'!C48</f>
        <v>-72469.778610627851</v>
      </c>
      <c r="X31" s="180">
        <f t="shared" si="9"/>
        <v>-78387.057340541738</v>
      </c>
    </row>
    <row r="32" spans="1:24">
      <c r="A32" t="s">
        <v>168</v>
      </c>
      <c r="B32">
        <v>9877</v>
      </c>
      <c r="C32" s="177">
        <v>-81546.339999990072</v>
      </c>
      <c r="D32" s="180">
        <f t="shared" si="0"/>
        <v>-60787.431979120447</v>
      </c>
      <c r="G32" s="180">
        <f t="shared" si="1"/>
        <v>0</v>
      </c>
      <c r="H32" s="180">
        <f t="shared" si="2"/>
        <v>0</v>
      </c>
      <c r="I32" s="180">
        <f t="shared" si="3"/>
        <v>-60787.431979120447</v>
      </c>
      <c r="J32" s="177">
        <v>-49558.97999999953</v>
      </c>
      <c r="L32" s="180">
        <f t="shared" si="4"/>
        <v>-49558.97999999953</v>
      </c>
      <c r="M32" s="180">
        <f t="shared" si="5"/>
        <v>-110346.41197911998</v>
      </c>
      <c r="N32" s="180">
        <f t="shared" ref="N32:P32" si="32">M32*$N$2</f>
        <v>-113546.45792651444</v>
      </c>
      <c r="O32" s="180">
        <f t="shared" si="32"/>
        <v>-116839.30520638335</v>
      </c>
      <c r="P32" s="180">
        <f t="shared" si="32"/>
        <v>-120227.64505736846</v>
      </c>
      <c r="R32" s="180">
        <f>$P32*'LABS Apr 2021'!B48</f>
        <v>-11005.160952922091</v>
      </c>
      <c r="S32" s="180">
        <f>$P32*'LABS Apr 2021'!C48</f>
        <v>-109222.48410444637</v>
      </c>
      <c r="T32" s="180">
        <f t="shared" si="8"/>
        <v>-120227.64505736846</v>
      </c>
      <c r="V32" s="180">
        <f>$P32*'LABS CAM%-Nickel'!B48</f>
        <v>-9075.7391715182748</v>
      </c>
      <c r="W32" s="180">
        <f>$P32*'LABS CAM%-Nickel'!C48</f>
        <v>-111151.90588585018</v>
      </c>
      <c r="X32" s="180">
        <f t="shared" si="9"/>
        <v>-120227.64505736846</v>
      </c>
    </row>
    <row r="33" spans="1:24">
      <c r="A33" t="s">
        <v>169</v>
      </c>
      <c r="B33">
        <v>9862</v>
      </c>
      <c r="C33" s="177">
        <v>1055074.3199999996</v>
      </c>
      <c r="D33" s="180">
        <f t="shared" si="0"/>
        <v>786488.49795005564</v>
      </c>
      <c r="G33" s="180">
        <f t="shared" si="1"/>
        <v>0</v>
      </c>
      <c r="H33" s="180">
        <f t="shared" si="2"/>
        <v>0</v>
      </c>
      <c r="I33" s="180">
        <f t="shared" si="3"/>
        <v>786488.49795005564</v>
      </c>
      <c r="L33" s="180">
        <f t="shared" si="4"/>
        <v>0</v>
      </c>
      <c r="M33" s="180">
        <f t="shared" si="5"/>
        <v>786488.49795005564</v>
      </c>
      <c r="N33" s="180">
        <f t="shared" ref="N33:P33" si="33">M33*$N$2</f>
        <v>809296.66439060715</v>
      </c>
      <c r="O33" s="180">
        <f t="shared" si="33"/>
        <v>832766.26765793469</v>
      </c>
      <c r="P33" s="180">
        <f t="shared" si="33"/>
        <v>856916.48942001467</v>
      </c>
      <c r="R33" s="180">
        <f>$P33*'LABS Apr 2021'!B52</f>
        <v>195331.76157126034</v>
      </c>
      <c r="S33" s="180">
        <f>$P33*'LABS Apr 2021'!C52</f>
        <v>661584.72784875345</v>
      </c>
      <c r="T33" s="180">
        <f t="shared" si="8"/>
        <v>856916.48942001374</v>
      </c>
      <c r="V33" s="180">
        <f>$P33*'LABS CAM%-Nickel'!B52</f>
        <v>141158.86441594819</v>
      </c>
      <c r="W33" s="180">
        <f>$P33*'LABS CAM%-Nickel'!C52</f>
        <v>715757.62500406557</v>
      </c>
      <c r="X33" s="180">
        <f t="shared" si="9"/>
        <v>856916.48942001374</v>
      </c>
    </row>
    <row r="34" spans="1:24">
      <c r="A34" t="s">
        <v>170</v>
      </c>
      <c r="B34">
        <v>9831</v>
      </c>
      <c r="C34" s="177">
        <v>833623.11999999941</v>
      </c>
      <c r="D34" s="180">
        <f t="shared" si="0"/>
        <v>621411.19642191532</v>
      </c>
      <c r="E34" s="177">
        <v>21374.419567837795</v>
      </c>
      <c r="F34" s="177">
        <v>57211.17</v>
      </c>
      <c r="G34" s="180">
        <f t="shared" si="1"/>
        <v>42647.163622810287</v>
      </c>
      <c r="H34" s="180">
        <f t="shared" si="2"/>
        <v>64021.583190648082</v>
      </c>
      <c r="I34" s="180">
        <f t="shared" si="3"/>
        <v>685432.77961256343</v>
      </c>
      <c r="J34" s="177">
        <v>348943.18</v>
      </c>
      <c r="K34" s="177">
        <v>41455.89</v>
      </c>
      <c r="L34" s="180">
        <f t="shared" si="4"/>
        <v>390399.07</v>
      </c>
      <c r="M34" s="180">
        <f t="shared" si="5"/>
        <v>1075831.8496125634</v>
      </c>
      <c r="N34" s="180">
        <f t="shared" ref="N34:P34" si="34">M34*$N$2</f>
        <v>1107030.9732513276</v>
      </c>
      <c r="O34" s="180">
        <f t="shared" si="34"/>
        <v>1139134.871475616</v>
      </c>
      <c r="P34" s="180">
        <f t="shared" si="34"/>
        <v>1172169.7827484088</v>
      </c>
      <c r="R34" s="180">
        <f>$P34*'LABS Apr 2021'!B52</f>
        <v>267192.88443126611</v>
      </c>
      <c r="S34" s="180">
        <f>$P34*'LABS Apr 2021'!C52</f>
        <v>904976.89831714157</v>
      </c>
      <c r="T34" s="180">
        <f t="shared" si="8"/>
        <v>1172169.7827484077</v>
      </c>
      <c r="V34" s="180">
        <f>$P34*'LABS CAM%-Nickel'!B52</f>
        <v>193090.17562194835</v>
      </c>
      <c r="W34" s="180">
        <f>$P34*'LABS CAM%-Nickel'!C52</f>
        <v>979079.60712645936</v>
      </c>
      <c r="X34" s="180">
        <f t="shared" si="9"/>
        <v>1172169.7827484077</v>
      </c>
    </row>
    <row r="35" spans="1:24">
      <c r="A35" t="s">
        <v>171</v>
      </c>
      <c r="B35">
        <v>9832</v>
      </c>
      <c r="C35" s="177">
        <v>189498.48999999993</v>
      </c>
      <c r="D35" s="180">
        <f t="shared" si="0"/>
        <v>141258.65821841219</v>
      </c>
      <c r="E35" s="177">
        <v>1255.0355314434171</v>
      </c>
      <c r="F35" s="177">
        <v>181525</v>
      </c>
      <c r="G35" s="180">
        <f t="shared" si="1"/>
        <v>135314.94595601939</v>
      </c>
      <c r="H35" s="180">
        <f t="shared" si="2"/>
        <v>136569.98148746282</v>
      </c>
      <c r="I35" s="180">
        <f t="shared" si="3"/>
        <v>277828.63970587502</v>
      </c>
      <c r="J35" s="177">
        <v>250923.11000000007</v>
      </c>
      <c r="K35" s="177">
        <v>61360.680000000008</v>
      </c>
      <c r="L35" s="180">
        <f t="shared" si="4"/>
        <v>312283.7900000001</v>
      </c>
      <c r="M35" s="180">
        <f t="shared" si="5"/>
        <v>590112.42970587511</v>
      </c>
      <c r="N35" s="180">
        <f t="shared" ref="N35:P35" si="35">M35*$N$2</f>
        <v>607225.69016734546</v>
      </c>
      <c r="O35" s="180">
        <f t="shared" si="35"/>
        <v>624835.23518219846</v>
      </c>
      <c r="P35" s="180">
        <f t="shared" si="35"/>
        <v>642955.45700248214</v>
      </c>
      <c r="R35" s="180">
        <f>$P35*'LABS Apr 2021'!B52</f>
        <v>146559.93154379862</v>
      </c>
      <c r="S35" s="180">
        <f>$P35*'LABS Apr 2021'!C52</f>
        <v>496395.52545868291</v>
      </c>
      <c r="T35" s="180">
        <f t="shared" si="8"/>
        <v>642955.45700248156</v>
      </c>
      <c r="V35" s="180">
        <f>$P35*'LABS CAM%-Nickel'!B52</f>
        <v>105913.31045798353</v>
      </c>
      <c r="W35" s="180">
        <f>$P35*'LABS CAM%-Nickel'!C52</f>
        <v>537042.14654449793</v>
      </c>
      <c r="X35" s="180">
        <f t="shared" si="9"/>
        <v>642955.45700248145</v>
      </c>
    </row>
    <row r="36" spans="1:24">
      <c r="A36" t="s">
        <v>172</v>
      </c>
      <c r="B36">
        <v>9833</v>
      </c>
      <c r="C36" s="177">
        <v>168024.95</v>
      </c>
      <c r="D36" s="180">
        <f t="shared" ref="D36" si="36">C36/$D$2</f>
        <v>125251.54677599703</v>
      </c>
      <c r="G36" s="180">
        <f t="shared" si="1"/>
        <v>0</v>
      </c>
      <c r="H36" s="180">
        <f t="shared" si="2"/>
        <v>0</v>
      </c>
      <c r="I36" s="180">
        <f t="shared" si="3"/>
        <v>125251.54677599703</v>
      </c>
      <c r="J36" s="177">
        <v>374262.6500000013</v>
      </c>
      <c r="K36" s="177">
        <v>832968.4</v>
      </c>
      <c r="L36" s="180">
        <f t="shared" si="4"/>
        <v>1207231.0500000012</v>
      </c>
      <c r="M36" s="180">
        <f t="shared" si="5"/>
        <v>1332482.5967759984</v>
      </c>
      <c r="N36" s="180">
        <f t="shared" ref="N36:P36" si="37">M36*$N$2</f>
        <v>1371124.5920825021</v>
      </c>
      <c r="O36" s="180">
        <f t="shared" si="37"/>
        <v>1410887.2052528944</v>
      </c>
      <c r="P36" s="180">
        <f t="shared" si="37"/>
        <v>1451802.9342052282</v>
      </c>
      <c r="R36" s="180">
        <f>$P36*'LABS Apr 2021'!B52</f>
        <v>330934.49372711801</v>
      </c>
      <c r="S36" s="180">
        <f>$P36*'LABS Apr 2021'!C52</f>
        <v>1120868.4404781088</v>
      </c>
      <c r="T36" s="180">
        <f t="shared" si="8"/>
        <v>1451802.9342052268</v>
      </c>
      <c r="V36" s="180">
        <f>$P36*'LABS CAM%-Nickel'!B52</f>
        <v>239153.8219632782</v>
      </c>
      <c r="W36" s="180">
        <f>$P36*'LABS CAM%-Nickel'!C52</f>
        <v>1212649.1122419485</v>
      </c>
      <c r="X36" s="180">
        <f t="shared" si="9"/>
        <v>1451802.9342052266</v>
      </c>
    </row>
    <row r="37" spans="1:24">
      <c r="A37" t="s">
        <v>173</v>
      </c>
      <c r="B37">
        <v>9816</v>
      </c>
      <c r="E37" s="200"/>
      <c r="F37" s="200"/>
      <c r="G37" s="180"/>
      <c r="H37" s="180"/>
      <c r="I37" s="180"/>
      <c r="K37" s="177">
        <v>197411.78</v>
      </c>
      <c r="L37" s="180">
        <f t="shared" ref="L37:L38" si="38">SUM(J37:K37)</f>
        <v>197411.78</v>
      </c>
      <c r="M37" s="180">
        <f t="shared" ref="M37:M38" si="39">L37+I37</f>
        <v>197411.78</v>
      </c>
      <c r="N37" s="180">
        <f t="shared" ref="N37:P37" si="40">M37*$N$2</f>
        <v>203136.72161999997</v>
      </c>
      <c r="O37" s="180">
        <f t="shared" si="40"/>
        <v>209027.68654697994</v>
      </c>
      <c r="P37" s="180">
        <f t="shared" si="40"/>
        <v>215089.48945684233</v>
      </c>
      <c r="R37" s="180">
        <f>$P37*'LABS Apr 2021'!B52</f>
        <v>49029.058712015423</v>
      </c>
      <c r="S37" s="180">
        <f>$P37*'LABS Apr 2021'!C52</f>
        <v>166060.43074482671</v>
      </c>
      <c r="T37" s="180">
        <f t="shared" si="8"/>
        <v>215089.48945684213</v>
      </c>
      <c r="V37" s="180">
        <f>$P37*'LABS CAM%-Nickel'!B52</f>
        <v>35431.443383804697</v>
      </c>
      <c r="W37" s="180">
        <f>$P37*'LABS CAM%-Nickel'!C52</f>
        <v>179658.04607303743</v>
      </c>
      <c r="X37" s="180">
        <f t="shared" si="9"/>
        <v>215089.48945684213</v>
      </c>
    </row>
    <row r="38" spans="1:24">
      <c r="A38" s="193" t="s">
        <v>174</v>
      </c>
      <c r="B38" s="193"/>
      <c r="C38" s="193"/>
      <c r="D38" s="193"/>
      <c r="E38" s="191"/>
      <c r="F38" s="191"/>
      <c r="G38" s="187"/>
      <c r="H38" s="187"/>
      <c r="I38" s="187"/>
      <c r="J38" s="193"/>
      <c r="K38" s="191">
        <v>202446.45</v>
      </c>
      <c r="L38" s="187">
        <f t="shared" si="38"/>
        <v>202446.45</v>
      </c>
      <c r="M38" s="187">
        <f t="shared" si="39"/>
        <v>202446.45</v>
      </c>
      <c r="N38" s="187">
        <f t="shared" ref="N38:P38" si="41">M38*$N$2</f>
        <v>208317.39705</v>
      </c>
      <c r="O38" s="187">
        <f t="shared" si="41"/>
        <v>214358.60156444999</v>
      </c>
      <c r="P38" s="187">
        <f t="shared" si="41"/>
        <v>220575.00100981901</v>
      </c>
      <c r="R38" s="187">
        <f>$P38*'LABS Apr 2021'!B52</f>
        <v>50279.466013067191</v>
      </c>
      <c r="S38" s="187">
        <f>$P38*'LABS Apr 2021'!C52</f>
        <v>170295.53499675161</v>
      </c>
      <c r="T38" s="187">
        <f t="shared" si="8"/>
        <v>220575.00100981881</v>
      </c>
      <c r="V38" s="187">
        <f>$P38*'LABS CAM%-Nickel'!B52</f>
        <v>36335.065371616874</v>
      </c>
      <c r="W38" s="187">
        <f>$P38*'LABS CAM%-Nickel'!C52</f>
        <v>184239.93563820192</v>
      </c>
      <c r="X38" s="187">
        <f t="shared" si="9"/>
        <v>220575.00100981881</v>
      </c>
    </row>
    <row r="39" spans="1:24">
      <c r="A39" t="s">
        <v>4</v>
      </c>
      <c r="C39" s="180">
        <f t="shared" ref="C39:P39" si="42">SUM(C8:C38)</f>
        <v>29036843.180000037</v>
      </c>
      <c r="D39" s="180">
        <f t="shared" si="42"/>
        <v>21645056.414461449</v>
      </c>
      <c r="E39" s="180">
        <f t="shared" si="42"/>
        <v>49770067.506883971</v>
      </c>
      <c r="F39" s="180">
        <f t="shared" si="42"/>
        <v>11540993.519999998</v>
      </c>
      <c r="G39" s="180">
        <f t="shared" si="42"/>
        <v>8603051.4498695489</v>
      </c>
      <c r="H39" s="180">
        <f t="shared" si="42"/>
        <v>58373118.9567535</v>
      </c>
      <c r="I39" s="180">
        <f t="shared" si="42"/>
        <v>80018175.371214971</v>
      </c>
      <c r="J39" s="180">
        <f t="shared" si="42"/>
        <v>4620543.6500000022</v>
      </c>
      <c r="K39" s="180">
        <f t="shared" si="42"/>
        <v>9213266.5299999993</v>
      </c>
      <c r="L39" s="180">
        <f t="shared" si="42"/>
        <v>13833810.180000002</v>
      </c>
      <c r="M39" s="180">
        <f t="shared" si="42"/>
        <v>93851985.551214948</v>
      </c>
      <c r="N39" s="180">
        <f t="shared" si="42"/>
        <v>96573693.132200211</v>
      </c>
      <c r="O39" s="180">
        <f t="shared" si="42"/>
        <v>99374330.23303397</v>
      </c>
      <c r="P39" s="180">
        <f t="shared" si="42"/>
        <v>102256185.80979197</v>
      </c>
      <c r="R39" s="180">
        <f>SUM(R8:R38)</f>
        <v>16602183.507923508</v>
      </c>
      <c r="S39" s="180">
        <f t="shared" ref="S39" si="43">SUM(S8:S38)</f>
        <v>85654002.301868379</v>
      </c>
      <c r="T39" s="180">
        <f>SUM(T8:T38)</f>
        <v>102256185.80979191</v>
      </c>
      <c r="V39" s="180">
        <f t="shared" ref="V39:W39" si="44">SUM(V8:V38)</f>
        <v>12532351.351837231</v>
      </c>
      <c r="W39" s="180">
        <f t="shared" si="44"/>
        <v>89723834.457954705</v>
      </c>
      <c r="X39" s="180">
        <f>SUM(X8:X38)</f>
        <v>102256185.80979191</v>
      </c>
    </row>
    <row r="40" spans="1:24">
      <c r="R40" s="194"/>
      <c r="S40" s="194"/>
    </row>
    <row r="41" spans="1:24">
      <c r="P41" s="177"/>
    </row>
    <row r="42" spans="1:24">
      <c r="M42" s="180"/>
      <c r="N42" s="180"/>
      <c r="O42" s="180"/>
      <c r="P42" s="180"/>
    </row>
    <row r="43" spans="1:24">
      <c r="R43" s="190" t="s">
        <v>16</v>
      </c>
      <c r="S43" s="180">
        <f>$S$39*'LUC Apr 2021'!B49</f>
        <v>5635100.5541999107</v>
      </c>
      <c r="V43" s="190" t="s">
        <v>16</v>
      </c>
      <c r="W43" s="180">
        <f>$W$39*'LUC CAM%-Nickel'!B54</f>
        <v>4219163.6322538983</v>
      </c>
    </row>
    <row r="44" spans="1:24">
      <c r="R44" s="190" t="s">
        <v>17</v>
      </c>
      <c r="S44" s="180">
        <f>$S$39*'LUC Apr 2021'!B50</f>
        <v>851749.35726858326</v>
      </c>
      <c r="V44" s="190" t="s">
        <v>17</v>
      </c>
      <c r="W44" s="180">
        <f>$W$39*'LUC CAM%-Nickel'!B55</f>
        <v>634630.90909743332</v>
      </c>
    </row>
    <row r="45" spans="1:24">
      <c r="R45" s="190" t="s">
        <v>18</v>
      </c>
      <c r="S45" s="180">
        <f>$S$39*'LUC Apr 2021'!B51</f>
        <v>5951086.9129012041</v>
      </c>
      <c r="V45" s="190" t="s">
        <v>18</v>
      </c>
      <c r="W45" s="180">
        <f>$W$39*'LUC CAM%-Nickel'!B56</f>
        <v>4381808.3617472826</v>
      </c>
    </row>
    <row r="46" spans="1:24">
      <c r="R46" s="190" t="s">
        <v>19</v>
      </c>
      <c r="S46" s="180">
        <f>$S$39*'LUC Apr 2021'!B52</f>
        <v>4044615.783451743</v>
      </c>
      <c r="V46" s="190" t="s">
        <v>19</v>
      </c>
      <c r="W46" s="180">
        <f>$W$39*'LUC CAM%-Nickel'!B57</f>
        <v>3022517.5921118539</v>
      </c>
    </row>
    <row r="47" spans="1:24">
      <c r="R47" s="190" t="s">
        <v>20</v>
      </c>
      <c r="S47" s="180">
        <f>$S$39*'LUC Apr 2021'!B53</f>
        <v>9257754.5651743412</v>
      </c>
      <c r="V47" s="190" t="s">
        <v>20</v>
      </c>
      <c r="W47" s="180">
        <f>$W$39*'LUC CAM%-Nickel'!B58</f>
        <v>6893282.2907083891</v>
      </c>
    </row>
    <row r="48" spans="1:24">
      <c r="R48" s="190" t="s">
        <v>21</v>
      </c>
      <c r="S48" s="180">
        <f>$S$39*'LUC Apr 2021'!B54</f>
        <v>5987802.248552355</v>
      </c>
      <c r="V48" s="190" t="s">
        <v>21</v>
      </c>
      <c r="W48" s="180">
        <f>$W$39*'LUC CAM%-Nickel'!B59</f>
        <v>4502921.2212120537</v>
      </c>
    </row>
    <row r="49" spans="18:23">
      <c r="R49" s="190" t="s">
        <v>22</v>
      </c>
      <c r="S49" s="180">
        <f>$S$39*'LUC Apr 2021'!B55</f>
        <v>628460.09711303946</v>
      </c>
      <c r="V49" s="190" t="s">
        <v>22</v>
      </c>
      <c r="W49" s="180">
        <f>$W$39*'LUC CAM%-Nickel'!B60</f>
        <v>468036.45687183196</v>
      </c>
    </row>
    <row r="50" spans="18:23">
      <c r="R50" s="190" t="s">
        <v>23</v>
      </c>
      <c r="S50" s="180">
        <f>$S$39*'LUC Apr 2021'!B56</f>
        <v>1393295.3588116651</v>
      </c>
      <c r="V50" s="190" t="s">
        <v>23</v>
      </c>
      <c r="W50" s="180">
        <f>$W$39*'LUC CAM%-Nickel'!B61</f>
        <v>1045654.393995955</v>
      </c>
    </row>
    <row r="51" spans="18:23">
      <c r="R51" s="190" t="s">
        <v>24</v>
      </c>
      <c r="S51" s="180">
        <f>$S$39*'LUC Apr 2021'!B57</f>
        <v>36489.257918014235</v>
      </c>
      <c r="V51" s="190" t="s">
        <v>24</v>
      </c>
      <c r="W51" s="180">
        <f>$W$39*'LUC CAM%-Nickel'!B62</f>
        <v>27139.083961389562</v>
      </c>
    </row>
    <row r="52" spans="18:23">
      <c r="R52" s="190" t="s">
        <v>25</v>
      </c>
      <c r="S52" s="180">
        <f>$S$39*'LUC Apr 2021'!B58</f>
        <v>4762896.0659703277</v>
      </c>
      <c r="V52" s="190" t="s">
        <v>25</v>
      </c>
      <c r="W52" s="180">
        <f>$W$39*'LUC CAM%-Nickel'!B63</f>
        <v>3566759.5630173809</v>
      </c>
    </row>
    <row r="53" spans="18:23">
      <c r="R53" s="190" t="s">
        <v>26</v>
      </c>
      <c r="S53" s="180">
        <f>$S$39*'LUC Apr 2021'!B59</f>
        <v>5389841.8185647847</v>
      </c>
      <c r="V53" s="190" t="s">
        <v>26</v>
      </c>
      <c r="W53" s="180">
        <f>$W$39*'LUC CAM%-Nickel'!B64</f>
        <v>4037337.256540216</v>
      </c>
    </row>
    <row r="54" spans="18:23">
      <c r="R54" s="190" t="s">
        <v>27</v>
      </c>
      <c r="S54" s="180">
        <f>$S$39*'LUC Apr 2021'!B60</f>
        <v>142894.35441217548</v>
      </c>
      <c r="V54" s="190" t="s">
        <v>27</v>
      </c>
      <c r="W54" s="180">
        <f>$W$39*'LUC CAM%-Nickel'!B65</f>
        <v>107104.92717988348</v>
      </c>
    </row>
    <row r="55" spans="18:23">
      <c r="R55" s="190" t="s">
        <v>28</v>
      </c>
      <c r="S55" s="180">
        <f>$S$39*'LUC Apr 2021'!B61</f>
        <v>155495.27890372236</v>
      </c>
      <c r="V55" s="190" t="s">
        <v>28</v>
      </c>
      <c r="W55" s="180">
        <f>$W$39*'LUC CAM%-Nickel'!B66</f>
        <v>115946.02778266986</v>
      </c>
    </row>
    <row r="56" spans="18:23">
      <c r="R56" s="190" t="s">
        <v>29</v>
      </c>
      <c r="S56" s="180">
        <f>$S$39*'LUC Apr 2021'!B62</f>
        <v>4680822.7982605612</v>
      </c>
      <c r="V56" s="190" t="s">
        <v>29</v>
      </c>
      <c r="W56" s="180">
        <f>$W$39*'LUC CAM%-Nickel'!B67</f>
        <v>3475564.1923168376</v>
      </c>
    </row>
    <row r="57" spans="18:23">
      <c r="R57" s="190" t="s">
        <v>30</v>
      </c>
      <c r="S57" s="180">
        <f>$S$39*'LUC Apr 2021'!B63</f>
        <v>32230443.725944888</v>
      </c>
      <c r="V57" s="190" t="s">
        <v>30</v>
      </c>
      <c r="W57" s="180">
        <f>$W$39*'LUC CAM%-Nickel'!B68</f>
        <v>23630951.438326824</v>
      </c>
    </row>
    <row r="58" spans="18:23">
      <c r="R58" s="190" t="s">
        <v>31</v>
      </c>
      <c r="S58" s="180">
        <f>$S$39*'LUC Apr 2021'!B64</f>
        <v>2281148.0886977375</v>
      </c>
      <c r="V58" s="190" t="s">
        <v>31</v>
      </c>
      <c r="W58" s="180">
        <f>$W$39*'LUC CAM%-Nickel'!B69</f>
        <v>1654342.4175844181</v>
      </c>
    </row>
    <row r="59" spans="18:23">
      <c r="R59" s="190" t="s">
        <v>32</v>
      </c>
      <c r="S59" s="180">
        <f>$S$39*'LUC Apr 2021'!B65</f>
        <v>2128476.2512195674</v>
      </c>
      <c r="V59" s="190" t="s">
        <v>32</v>
      </c>
      <c r="W59" s="180">
        <f>$W$39*'LUC CAM%-Nickel'!B70</f>
        <v>1589004.5393519136</v>
      </c>
    </row>
    <row r="60" spans="18:23">
      <c r="R60" s="190" t="s">
        <v>33</v>
      </c>
      <c r="S60" s="180">
        <f>$S$39*'LUC Apr 2021'!B66</f>
        <v>95629.784503770905</v>
      </c>
      <c r="V60" s="190" t="s">
        <v>33</v>
      </c>
      <c r="W60" s="180">
        <f>$W$39*'LUC CAM%-Nickel'!B71</f>
        <v>67566.221466840303</v>
      </c>
    </row>
    <row r="61" spans="18:23">
      <c r="V61" s="190" t="s">
        <v>34</v>
      </c>
      <c r="W61" s="180">
        <f>$W$39*'LUC CAM%-Nickel'!B72</f>
        <v>6142969.0924422266</v>
      </c>
    </row>
    <row r="62" spans="18:23">
      <c r="V62" s="190" t="s">
        <v>83</v>
      </c>
      <c r="W62" s="180">
        <f>$W$39*'LUC CAM%-Nickel'!B73</f>
        <v>19682297.779304337</v>
      </c>
    </row>
    <row r="63" spans="18:23">
      <c r="V63" s="190" t="s">
        <v>36</v>
      </c>
      <c r="W63" s="180">
        <f>$W$39*'LUC CAM%-Nickel'!B74</f>
        <v>458837.06068107998</v>
      </c>
    </row>
    <row r="64" spans="18:23">
      <c r="R64" s="190" t="s">
        <v>4</v>
      </c>
      <c r="S64" s="213">
        <f>SUM(S43:S62)</f>
        <v>85654002.301868394</v>
      </c>
      <c r="V64" s="190" t="s">
        <v>4</v>
      </c>
      <c r="W64" s="213">
        <f>SUM(W43:W63)</f>
        <v>89723834.457954705</v>
      </c>
    </row>
    <row r="65" spans="19:23">
      <c r="S65" s="180">
        <f>S64-S39</f>
        <v>0</v>
      </c>
      <c r="W65" s="180">
        <f>W64-W39</f>
        <v>0</v>
      </c>
    </row>
  </sheetData>
  <mergeCells count="10">
    <mergeCell ref="V6:X6"/>
    <mergeCell ref="M6:P6"/>
    <mergeCell ref="M5:P5"/>
    <mergeCell ref="M4:P4"/>
    <mergeCell ref="A4:B7"/>
    <mergeCell ref="R6:T6"/>
    <mergeCell ref="C5:D5"/>
    <mergeCell ref="F5:G5"/>
    <mergeCell ref="C4:I4"/>
    <mergeCell ref="J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7347-3A24-409D-9A7B-860D87ADC531}">
  <dimension ref="A2:BB21"/>
  <sheetViews>
    <sheetView workbookViewId="0">
      <selection activeCell="AE5" sqref="AE5:AY5"/>
    </sheetView>
  </sheetViews>
  <sheetFormatPr defaultRowHeight="14.45"/>
  <cols>
    <col min="1" max="1" width="35.42578125" bestFit="1" customWidth="1"/>
    <col min="3" max="8" width="13.5703125" customWidth="1"/>
    <col min="9" max="9" width="2.5703125" customWidth="1"/>
    <col min="10" max="28" width="13.5703125" customWidth="1"/>
    <col min="29" max="29" width="4.7109375" bestFit="1" customWidth="1"/>
    <col min="30" max="30" width="2.5703125" customWidth="1"/>
    <col min="31" max="52" width="13.5703125" customWidth="1"/>
    <col min="53" max="54" width="4.7109375" bestFit="1" customWidth="1"/>
  </cols>
  <sheetData>
    <row r="2" spans="1:54">
      <c r="E2" s="201" t="s">
        <v>37</v>
      </c>
      <c r="F2">
        <v>1.0289999999999999</v>
      </c>
    </row>
    <row r="4" spans="1:54">
      <c r="C4" s="182" t="s">
        <v>148</v>
      </c>
      <c r="D4" s="182" t="s">
        <v>105</v>
      </c>
      <c r="E4" s="220" t="s">
        <v>175</v>
      </c>
      <c r="F4" s="220"/>
      <c r="G4" s="220"/>
      <c r="H4" s="220"/>
      <c r="J4" s="217" t="s">
        <v>85</v>
      </c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E4" s="218" t="s">
        <v>110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</row>
    <row r="5" spans="1:54">
      <c r="C5" s="182" t="s">
        <v>112</v>
      </c>
      <c r="D5" s="182" t="s">
        <v>112</v>
      </c>
      <c r="E5" s="220" t="s">
        <v>112</v>
      </c>
      <c r="F5" s="220"/>
      <c r="G5" s="220"/>
      <c r="H5" s="220"/>
      <c r="J5" s="195">
        <v>6.5789109706050383E-2</v>
      </c>
      <c r="K5" s="195">
        <v>9.9440695633437309E-3</v>
      </c>
      <c r="L5" s="195">
        <v>6.9478211793629077E-2</v>
      </c>
      <c r="M5" s="195">
        <v>4.7220394549660379E-2</v>
      </c>
      <c r="N5" s="195">
        <v>0.10808315217480971</v>
      </c>
      <c r="O5" s="195">
        <v>6.9906858846474976E-2</v>
      </c>
      <c r="P5" s="195">
        <v>7.3371947629273923E-3</v>
      </c>
      <c r="Q5" s="195">
        <v>1.6266552891496033E-2</v>
      </c>
      <c r="R5" s="195">
        <v>4.260076229644939E-4</v>
      </c>
      <c r="S5" s="195">
        <v>5.56062289907314E-2</v>
      </c>
      <c r="T5" s="195">
        <v>6.2925743966633252E-2</v>
      </c>
      <c r="U5" s="195">
        <v>1.6682741094639836E-3</v>
      </c>
      <c r="V5" s="195">
        <v>1.8153883616052642E-3</v>
      </c>
      <c r="W5" s="195">
        <v>5.4648033629112247E-2</v>
      </c>
      <c r="X5" s="195">
        <v>0.37628648819416394</v>
      </c>
      <c r="Y5" s="195">
        <v>2.6632124914120661E-2</v>
      </c>
      <c r="Z5" s="195">
        <v>2.4849699885806022E-2</v>
      </c>
      <c r="AA5" s="195">
        <v>1.1164660370071805E-3</v>
      </c>
      <c r="AB5" s="196">
        <f>SUM(J5:AA5)</f>
        <v>1</v>
      </c>
      <c r="AE5" s="195">
        <f>'LUC Costs'!AK5</f>
        <v>4.7023889000542343E-2</v>
      </c>
      <c r="AF5" s="195">
        <f>'LUC Costs'!AL5</f>
        <v>7.0731585752147764E-3</v>
      </c>
      <c r="AG5" s="195">
        <f>'LUC Costs'!AM5</f>
        <v>4.8836615022295249E-2</v>
      </c>
      <c r="AH5" s="195">
        <f>'LUC Costs'!AN5</f>
        <v>3.3686897248336276E-2</v>
      </c>
      <c r="AI5" s="195">
        <f>'LUC Costs'!AO5</f>
        <v>7.6827771933205058E-2</v>
      </c>
      <c r="AJ5" s="195">
        <f>'LUC Costs'!AP5</f>
        <v>5.0186455454287994E-2</v>
      </c>
      <c r="AK5" s="195">
        <f>'LUC Costs'!AQ5</f>
        <v>5.2164116669708039E-3</v>
      </c>
      <c r="AL5" s="195">
        <f>'LUC Costs'!AR5</f>
        <v>1.1654142963383457E-2</v>
      </c>
      <c r="AM5" s="195">
        <f>'LUC Costs'!AS5</f>
        <v>3.0247351916404275E-4</v>
      </c>
      <c r="AN5" s="195">
        <f>'LUC Costs'!AT5</f>
        <v>3.9752643035879082E-2</v>
      </c>
      <c r="AO5" s="195">
        <f>'LUC Costs'!AU5</f>
        <v>4.4997377574541177E-2</v>
      </c>
      <c r="AP5" s="195">
        <f>'LUC Costs'!AV5</f>
        <v>1.1937176763223789E-3</v>
      </c>
      <c r="AQ5" s="195">
        <f>'LUC Costs'!AW5</f>
        <v>1.292254488265357E-3</v>
      </c>
      <c r="AR5" s="195">
        <f>'LUC Costs'!AX5</f>
        <v>3.8736242307449695E-2</v>
      </c>
      <c r="AS5" s="195">
        <f>'LUC Costs'!AY5</f>
        <v>0.26337429269588869</v>
      </c>
      <c r="AT5" s="195">
        <f>'LUC Costs'!AZ5</f>
        <v>1.8438160022682223E-2</v>
      </c>
      <c r="AU5" s="195">
        <f>'LUC Costs'!BA5</f>
        <v>1.7709949078207683E-2</v>
      </c>
      <c r="AV5" s="195">
        <f>'LUC Costs'!BB5</f>
        <v>7.5304652186373468E-4</v>
      </c>
      <c r="AW5" s="195">
        <f>'LUC Costs'!BC5</f>
        <v>6.8465298318484927E-2</v>
      </c>
      <c r="AX5" s="195">
        <f>'LUC Costs'!BD5</f>
        <v>0.21936532135758882</v>
      </c>
      <c r="AY5" s="195">
        <f>'LUC Costs'!BE5</f>
        <v>5.1138815394263454E-3</v>
      </c>
      <c r="AZ5" s="196">
        <f>SUM(AE5:AY5)</f>
        <v>1</v>
      </c>
    </row>
    <row r="6" spans="1:54" ht="28.9">
      <c r="A6" s="219" t="s">
        <v>113</v>
      </c>
      <c r="B6" s="221"/>
      <c r="C6" s="182">
        <v>2020</v>
      </c>
      <c r="D6" s="182">
        <v>2020</v>
      </c>
      <c r="E6" s="182">
        <v>2020</v>
      </c>
      <c r="F6" s="182">
        <v>2021</v>
      </c>
      <c r="G6" s="182">
        <v>2022</v>
      </c>
      <c r="H6" s="182">
        <v>2023</v>
      </c>
      <c r="J6" s="197" t="s">
        <v>114</v>
      </c>
      <c r="K6" s="197" t="s">
        <v>115</v>
      </c>
      <c r="L6" s="197" t="s">
        <v>18</v>
      </c>
      <c r="M6" s="197" t="s">
        <v>19</v>
      </c>
      <c r="N6" s="197" t="s">
        <v>20</v>
      </c>
      <c r="O6" s="197" t="s">
        <v>21</v>
      </c>
      <c r="P6" s="197" t="s">
        <v>22</v>
      </c>
      <c r="Q6" s="197" t="s">
        <v>23</v>
      </c>
      <c r="R6" s="197" t="s">
        <v>24</v>
      </c>
      <c r="S6" s="197" t="s">
        <v>25</v>
      </c>
      <c r="T6" s="197" t="s">
        <v>26</v>
      </c>
      <c r="U6" s="197" t="s">
        <v>116</v>
      </c>
      <c r="V6" s="197" t="s">
        <v>117</v>
      </c>
      <c r="W6" s="197" t="s">
        <v>29</v>
      </c>
      <c r="X6" s="197" t="s">
        <v>30</v>
      </c>
      <c r="Y6" s="197" t="s">
        <v>31</v>
      </c>
      <c r="Z6" s="197" t="s">
        <v>118</v>
      </c>
      <c r="AA6" s="197" t="s">
        <v>119</v>
      </c>
      <c r="AB6" s="197" t="s">
        <v>4</v>
      </c>
      <c r="AE6" s="197" t="s">
        <v>114</v>
      </c>
      <c r="AF6" s="197" t="s">
        <v>115</v>
      </c>
      <c r="AG6" s="197" t="s">
        <v>18</v>
      </c>
      <c r="AH6" s="197" t="s">
        <v>19</v>
      </c>
      <c r="AI6" s="197" t="s">
        <v>20</v>
      </c>
      <c r="AJ6" s="197" t="s">
        <v>21</v>
      </c>
      <c r="AK6" s="197" t="s">
        <v>22</v>
      </c>
      <c r="AL6" s="197" t="s">
        <v>23</v>
      </c>
      <c r="AM6" s="197" t="s">
        <v>24</v>
      </c>
      <c r="AN6" s="197" t="s">
        <v>25</v>
      </c>
      <c r="AO6" s="197" t="s">
        <v>26</v>
      </c>
      <c r="AP6" s="197" t="s">
        <v>116</v>
      </c>
      <c r="AQ6" s="197" t="s">
        <v>117</v>
      </c>
      <c r="AR6" s="197" t="s">
        <v>29</v>
      </c>
      <c r="AS6" s="197" t="s">
        <v>30</v>
      </c>
      <c r="AT6" s="197" t="s">
        <v>31</v>
      </c>
      <c r="AU6" s="197" t="s">
        <v>118</v>
      </c>
      <c r="AV6" s="197" t="s">
        <v>119</v>
      </c>
      <c r="AW6" s="197" t="s">
        <v>120</v>
      </c>
      <c r="AX6" s="197" t="s">
        <v>83</v>
      </c>
      <c r="AY6" s="197" t="s">
        <v>36</v>
      </c>
      <c r="AZ6" s="197" t="s">
        <v>4</v>
      </c>
    </row>
    <row r="7" spans="1:54">
      <c r="A7" t="s">
        <v>151</v>
      </c>
      <c r="B7">
        <v>9810</v>
      </c>
      <c r="C7" s="177">
        <v>5760.74</v>
      </c>
      <c r="E7" s="180">
        <f>SUM(C7:D7)</f>
        <v>5760.74</v>
      </c>
      <c r="F7" s="180">
        <f>E7*$F$2</f>
        <v>5927.8014599999997</v>
      </c>
      <c r="G7" s="180">
        <f t="shared" ref="G7:H7" si="0">F7*$F$2</f>
        <v>6099.7077023399988</v>
      </c>
      <c r="H7" s="180">
        <f t="shared" si="0"/>
        <v>6276.5992257078578</v>
      </c>
      <c r="J7" s="180">
        <f>$H7*J$5</f>
        <v>412.93187504100513</v>
      </c>
      <c r="K7" s="180">
        <f>$H7*K$5</f>
        <v>62.414939321668335</v>
      </c>
      <c r="L7" s="180">
        <f t="shared" ref="L7:AA17" si="1">$H7*L$5</f>
        <v>436.08689034745885</v>
      </c>
      <c r="M7" s="180">
        <f t="shared" si="1"/>
        <v>296.38349186801787</v>
      </c>
      <c r="N7" s="180">
        <f t="shared" si="1"/>
        <v>678.39462925247517</v>
      </c>
      <c r="O7" s="180">
        <f t="shared" si="1"/>
        <v>438.77733610745332</v>
      </c>
      <c r="P7" s="180">
        <f t="shared" si="1"/>
        <v>46.052630967857823</v>
      </c>
      <c r="Q7" s="180">
        <f t="shared" si="1"/>
        <v>102.09863328369993</v>
      </c>
      <c r="R7" s="180">
        <f t="shared" si="1"/>
        <v>2.6738791164445876</v>
      </c>
      <c r="S7" s="180">
        <f t="shared" si="1"/>
        <v>349.01801382775852</v>
      </c>
      <c r="T7" s="180">
        <f t="shared" si="1"/>
        <v>394.95967585806119</v>
      </c>
      <c r="U7" s="180">
        <f t="shared" si="1"/>
        <v>10.471087983730106</v>
      </c>
      <c r="V7" s="180">
        <f t="shared" si="1"/>
        <v>11.394465184810658</v>
      </c>
      <c r="W7" s="180">
        <f t="shared" si="1"/>
        <v>343.00380556294289</v>
      </c>
      <c r="X7" s="180">
        <f t="shared" si="1"/>
        <v>2361.7994804438185</v>
      </c>
      <c r="Y7" s="180">
        <f t="shared" si="1"/>
        <v>167.15917461492469</v>
      </c>
      <c r="Z7" s="180">
        <f t="shared" si="1"/>
        <v>155.97160706232273</v>
      </c>
      <c r="AA7" s="180">
        <f t="shared" si="1"/>
        <v>7.0076098634083896</v>
      </c>
      <c r="AB7" s="180">
        <f>SUM(J7:AA7)</f>
        <v>6276.5992257078578</v>
      </c>
      <c r="AC7" s="180">
        <f>AB7-H7</f>
        <v>0</v>
      </c>
      <c r="AE7" s="180">
        <f>$H7*AE$5</f>
        <v>295.15010529057633</v>
      </c>
      <c r="AF7" s="180">
        <f t="shared" ref="AF7:AY17" si="2">$H7*AF$5</f>
        <v>44.395381636501959</v>
      </c>
      <c r="AG7" s="180">
        <f t="shared" si="2"/>
        <v>306.52786003513108</v>
      </c>
      <c r="AH7" s="180">
        <f t="shared" si="2"/>
        <v>211.43915318540763</v>
      </c>
      <c r="AI7" s="180">
        <f t="shared" si="2"/>
        <v>482.21713382881478</v>
      </c>
      <c r="AJ7" s="180">
        <f t="shared" si="2"/>
        <v>315.00026744540594</v>
      </c>
      <c r="AK7" s="180">
        <f t="shared" si="2"/>
        <v>32.741325429882387</v>
      </c>
      <c r="AL7" s="180">
        <f t="shared" si="2"/>
        <v>73.148384700261289</v>
      </c>
      <c r="AM7" s="180">
        <f t="shared" si="2"/>
        <v>1.8985050561821617</v>
      </c>
      <c r="AN7" s="180">
        <f t="shared" si="2"/>
        <v>249.5114084988395</v>
      </c>
      <c r="AO7" s="180">
        <f t="shared" si="2"/>
        <v>282.43050524324929</v>
      </c>
      <c r="AP7" s="180">
        <f t="shared" si="2"/>
        <v>7.4924874429188266</v>
      </c>
      <c r="AQ7" s="180">
        <f t="shared" si="2"/>
        <v>8.1109635204638444</v>
      </c>
      <c r="AR7" s="180">
        <f t="shared" si="2"/>
        <v>243.13186847377071</v>
      </c>
      <c r="AS7" s="180">
        <f t="shared" si="2"/>
        <v>1653.0948816063697</v>
      </c>
      <c r="AT7" s="180">
        <f t="shared" si="2"/>
        <v>115.72894092184482</v>
      </c>
      <c r="AU7" s="180">
        <f t="shared" si="2"/>
        <v>111.15825267160393</v>
      </c>
      <c r="AV7" s="180">
        <f t="shared" si="2"/>
        <v>4.7265712160519122</v>
      </c>
      <c r="AW7" s="180">
        <f t="shared" si="2"/>
        <v>429.72923841365997</v>
      </c>
      <c r="AX7" s="180">
        <f t="shared" si="2"/>
        <v>1376.8682061801974</v>
      </c>
      <c r="AY7" s="180">
        <f t="shared" si="2"/>
        <v>32.09778491072511</v>
      </c>
      <c r="AZ7" s="180">
        <f>SUM(AE7:AY7)</f>
        <v>6276.5992257078578</v>
      </c>
      <c r="BA7" s="180">
        <f>AZ7-H7</f>
        <v>0</v>
      </c>
      <c r="BB7" s="180">
        <f>AZ7-AB7</f>
        <v>0</v>
      </c>
    </row>
    <row r="8" spans="1:54">
      <c r="A8" t="s">
        <v>137</v>
      </c>
      <c r="B8">
        <v>9820</v>
      </c>
      <c r="C8" s="177"/>
      <c r="D8" s="177">
        <v>-1655.8</v>
      </c>
      <c r="E8" s="180">
        <f t="shared" ref="E8:E17" si="3">SUM(C8:D8)</f>
        <v>-1655.8</v>
      </c>
      <c r="F8" s="180">
        <f t="shared" ref="F8:H8" si="4">E8*$F$2</f>
        <v>-1703.8181999999997</v>
      </c>
      <c r="G8" s="180">
        <f t="shared" si="4"/>
        <v>-1753.2289277999996</v>
      </c>
      <c r="H8" s="180">
        <f t="shared" si="4"/>
        <v>-1804.0725667061995</v>
      </c>
      <c r="J8" s="180">
        <f t="shared" ref="J8:Y17" si="5">$H8*J$5</f>
        <v>-118.68832800871006</v>
      </c>
      <c r="K8" s="180">
        <f t="shared" si="5"/>
        <v>-17.939823100646521</v>
      </c>
      <c r="L8" s="180">
        <f t="shared" si="5"/>
        <v>-125.34373588068935</v>
      </c>
      <c r="M8" s="180">
        <f t="shared" si="5"/>
        <v>-85.189018396085231</v>
      </c>
      <c r="N8" s="180">
        <f t="shared" si="5"/>
        <v>-194.9898497617057</v>
      </c>
      <c r="O8" s="180">
        <f t="shared" si="5"/>
        <v>-126.1170462695281</v>
      </c>
      <c r="P8" s="180">
        <f t="shared" si="5"/>
        <v>-13.236831788377705</v>
      </c>
      <c r="Q8" s="180">
        <f t="shared" si="5"/>
        <v>-29.346041826423399</v>
      </c>
      <c r="R8" s="180">
        <f t="shared" si="5"/>
        <v>-0.76854866579796144</v>
      </c>
      <c r="S8" s="180">
        <f t="shared" si="5"/>
        <v>-100.31767226016147</v>
      </c>
      <c r="T8" s="180">
        <f t="shared" si="5"/>
        <v>-113.5226084297812</v>
      </c>
      <c r="U8" s="180">
        <f t="shared" si="5"/>
        <v>-3.009687554630188</v>
      </c>
      <c r="V8" s="180">
        <f t="shared" si="5"/>
        <v>-3.2750923410897714</v>
      </c>
      <c r="W8" s="180">
        <f t="shared" si="5"/>
        <v>-98.589018294719239</v>
      </c>
      <c r="X8" s="180">
        <f t="shared" si="5"/>
        <v>-678.84813057330734</v>
      </c>
      <c r="Y8" s="180">
        <f t="shared" si="5"/>
        <v>-48.046285950657783</v>
      </c>
      <c r="Z8" s="180">
        <f t="shared" si="1"/>
        <v>-44.830661854864822</v>
      </c>
      <c r="AA8" s="180">
        <f t="shared" si="1"/>
        <v>-2.0141857490238428</v>
      </c>
      <c r="AB8" s="180">
        <f t="shared" ref="AB8:AB17" si="6">SUM(J8:AA8)</f>
        <v>-1804.0725667061997</v>
      </c>
      <c r="AC8" s="180">
        <f t="shared" ref="AC8:AC18" si="7">AB8-H8</f>
        <v>0</v>
      </c>
      <c r="AE8" s="180">
        <f t="shared" ref="AE8:AT17" si="8">$H8*AE$5</f>
        <v>-84.834508125715843</v>
      </c>
      <c r="AF8" s="180">
        <f t="shared" si="8"/>
        <v>-12.760491345507686</v>
      </c>
      <c r="AG8" s="180">
        <f t="shared" si="8"/>
        <v>-88.104797412514728</v>
      </c>
      <c r="AH8" s="180">
        <f t="shared" si="8"/>
        <v>-60.773607183174036</v>
      </c>
      <c r="AI8" s="180">
        <f t="shared" si="8"/>
        <v>-138.60287570585575</v>
      </c>
      <c r="AJ8" s="180">
        <f t="shared" si="8"/>
        <v>-90.540007505303691</v>
      </c>
      <c r="AK8" s="180">
        <f t="shared" si="8"/>
        <v>-9.4107851850281836</v>
      </c>
      <c r="AL8" s="180">
        <f t="shared" si="8"/>
        <v>-21.024919608712189</v>
      </c>
      <c r="AM8" s="180">
        <f t="shared" si="8"/>
        <v>-0.54568417807893144</v>
      </c>
      <c r="AN8" s="180">
        <f t="shared" si="8"/>
        <v>-71.716652755093705</v>
      </c>
      <c r="AO8" s="180">
        <f t="shared" si="8"/>
        <v>-81.178534455950484</v>
      </c>
      <c r="AP8" s="180">
        <f t="shared" si="8"/>
        <v>-2.1535533122454744</v>
      </c>
      <c r="AQ8" s="180">
        <f t="shared" si="8"/>
        <v>-2.3313208714824891</v>
      </c>
      <c r="AR8" s="180">
        <f t="shared" si="8"/>
        <v>-69.88299208415404</v>
      </c>
      <c r="AS8" s="180">
        <f t="shared" si="8"/>
        <v>-475.14633622830178</v>
      </c>
      <c r="AT8" s="180">
        <f t="shared" si="8"/>
        <v>-33.263778677459953</v>
      </c>
      <c r="AU8" s="180">
        <f t="shared" si="2"/>
        <v>-31.950033289758224</v>
      </c>
      <c r="AV8" s="180">
        <f t="shared" si="2"/>
        <v>-1.3585505715478841</v>
      </c>
      <c r="AW8" s="180">
        <f t="shared" si="2"/>
        <v>-123.51636646773474</v>
      </c>
      <c r="AX8" s="180">
        <f t="shared" si="2"/>
        <v>-395.75095834791557</v>
      </c>
      <c r="AY8" s="180">
        <f t="shared" si="2"/>
        <v>-9.2258133946643373</v>
      </c>
      <c r="AZ8" s="180">
        <f t="shared" ref="AZ8:AZ17" si="9">SUM(AE8:AY8)</f>
        <v>-1804.0725667061997</v>
      </c>
      <c r="BA8" s="180">
        <f t="shared" ref="BA8:BA18" si="10">AZ8-H8</f>
        <v>0</v>
      </c>
      <c r="BB8" s="180">
        <f t="shared" ref="BB8:BB18" si="11">AZ8-AB8</f>
        <v>0</v>
      </c>
    </row>
    <row r="9" spans="1:54">
      <c r="A9" t="s">
        <v>75</v>
      </c>
      <c r="B9">
        <v>9830</v>
      </c>
      <c r="C9" s="177">
        <v>25374.240000000005</v>
      </c>
      <c r="D9" s="177">
        <v>190139.98000000027</v>
      </c>
      <c r="E9" s="180">
        <f t="shared" si="3"/>
        <v>215514.22000000026</v>
      </c>
      <c r="F9" s="180">
        <f t="shared" ref="F9:H9" si="12">E9*$F$2</f>
        <v>221764.13238000026</v>
      </c>
      <c r="G9" s="180">
        <f t="shared" si="12"/>
        <v>228195.29221902025</v>
      </c>
      <c r="H9" s="180">
        <f t="shared" si="12"/>
        <v>234812.95569337183</v>
      </c>
      <c r="J9" s="180">
        <f t="shared" si="5"/>
        <v>15448.135302513187</v>
      </c>
      <c r="K9" s="180">
        <f t="shared" si="5"/>
        <v>2334.996365789239</v>
      </c>
      <c r="L9" s="180">
        <f t="shared" si="1"/>
        <v>16314.384267552128</v>
      </c>
      <c r="M9" s="180">
        <f t="shared" si="1"/>
        <v>11087.960413212939</v>
      </c>
      <c r="N9" s="180">
        <f t="shared" si="1"/>
        <v>25379.324422823556</v>
      </c>
      <c r="O9" s="180">
        <f t="shared" si="1"/>
        <v>16415.036148980125</v>
      </c>
      <c r="P9" s="180">
        <f t="shared" si="1"/>
        <v>1722.8683887809095</v>
      </c>
      <c r="Q9" s="180">
        <f t="shared" si="1"/>
        <v>3819.5973633947474</v>
      </c>
      <c r="R9" s="180">
        <f t="shared" si="1"/>
        <v>100.03210909620036</v>
      </c>
      <c r="S9" s="180">
        <f t="shared" si="1"/>
        <v>13057.062984276101</v>
      </c>
      <c r="T9" s="180">
        <f t="shared" si="1"/>
        <v>14775.779930009514</v>
      </c>
      <c r="U9" s="180">
        <f t="shared" si="1"/>
        <v>391.73237454996575</v>
      </c>
      <c r="V9" s="180">
        <f t="shared" si="1"/>
        <v>426.27670691987976</v>
      </c>
      <c r="W9" s="180">
        <f t="shared" si="1"/>
        <v>12832.066299282627</v>
      </c>
      <c r="X9" s="180">
        <f t="shared" si="1"/>
        <v>88356.942480350699</v>
      </c>
      <c r="Y9" s="180">
        <f t="shared" si="1"/>
        <v>6253.5679674797584</v>
      </c>
      <c r="Z9" s="180">
        <f t="shared" si="1"/>
        <v>5835.0314782793566</v>
      </c>
      <c r="AA9" s="180">
        <f t="shared" si="1"/>
        <v>262.16069008092148</v>
      </c>
      <c r="AB9" s="180">
        <f t="shared" si="6"/>
        <v>234812.95569337186</v>
      </c>
      <c r="AC9" s="180">
        <f t="shared" si="7"/>
        <v>0</v>
      </c>
      <c r="AE9" s="180">
        <f t="shared" si="8"/>
        <v>11041.818364414385</v>
      </c>
      <c r="AF9" s="180">
        <f t="shared" si="8"/>
        <v>1660.8692711341002</v>
      </c>
      <c r="AG9" s="180">
        <f t="shared" si="8"/>
        <v>11467.469919444471</v>
      </c>
      <c r="AH9" s="180">
        <f t="shared" si="2"/>
        <v>7910.1199110207554</v>
      </c>
      <c r="AI9" s="180">
        <f t="shared" si="2"/>
        <v>18040.156206972155</v>
      </c>
      <c r="AJ9" s="180">
        <f t="shared" si="2"/>
        <v>11784.429940995105</v>
      </c>
      <c r="AK9" s="180">
        <f t="shared" si="2"/>
        <v>1224.8810416348033</v>
      </c>
      <c r="AL9" s="180">
        <f t="shared" si="2"/>
        <v>2736.5437553051806</v>
      </c>
      <c r="AM9" s="180">
        <f t="shared" si="2"/>
        <v>71.024701053884627</v>
      </c>
      <c r="AN9" s="180">
        <f t="shared" si="2"/>
        <v>9334.4356078783003</v>
      </c>
      <c r="AO9" s="180">
        <f t="shared" si="2"/>
        <v>10565.967226728661</v>
      </c>
      <c r="AP9" s="180">
        <f t="shared" si="2"/>
        <v>280.30037584068151</v>
      </c>
      <c r="AQ9" s="180">
        <f t="shared" si="2"/>
        <v>303.43809589761418</v>
      </c>
      <c r="AR9" s="180">
        <f t="shared" si="2"/>
        <v>9095.7715486669003</v>
      </c>
      <c r="AS9" s="180">
        <f t="shared" si="2"/>
        <v>61843.696121572852</v>
      </c>
      <c r="AT9" s="180">
        <f t="shared" si="2"/>
        <v>4329.5188524733803</v>
      </c>
      <c r="AU9" s="180">
        <f t="shared" si="2"/>
        <v>4158.5254882330519</v>
      </c>
      <c r="AV9" s="180">
        <f t="shared" si="2"/>
        <v>176.82507957343688</v>
      </c>
      <c r="AW9" s="180">
        <f t="shared" si="2"/>
        <v>16076.539060591886</v>
      </c>
      <c r="AX9" s="180">
        <f t="shared" si="2"/>
        <v>51509.81948460178</v>
      </c>
      <c r="AY9" s="180">
        <f t="shared" si="2"/>
        <v>1200.8056393384707</v>
      </c>
      <c r="AZ9" s="180">
        <f t="shared" si="9"/>
        <v>234812.95569337188</v>
      </c>
      <c r="BA9" s="180">
        <f t="shared" si="10"/>
        <v>0</v>
      </c>
      <c r="BB9" s="180">
        <f t="shared" si="11"/>
        <v>0</v>
      </c>
    </row>
    <row r="10" spans="1:54">
      <c r="A10" t="s">
        <v>176</v>
      </c>
      <c r="B10">
        <v>9835</v>
      </c>
      <c r="C10" s="177">
        <v>873829.09999999986</v>
      </c>
      <c r="D10" s="177">
        <v>1233360.6900000053</v>
      </c>
      <c r="E10" s="180">
        <f t="shared" si="3"/>
        <v>2107189.7900000052</v>
      </c>
      <c r="F10" s="180">
        <f t="shared" ref="F10:H10" si="13">E10*$F$2</f>
        <v>2168298.2939100051</v>
      </c>
      <c r="G10" s="180">
        <f t="shared" si="13"/>
        <v>2231178.9444333953</v>
      </c>
      <c r="H10" s="180">
        <f t="shared" si="13"/>
        <v>2295883.1338219633</v>
      </c>
      <c r="J10" s="180">
        <f t="shared" si="5"/>
        <v>151044.1073632839</v>
      </c>
      <c r="K10" s="180">
        <f t="shared" si="5"/>
        <v>22830.421592033206</v>
      </c>
      <c r="L10" s="180">
        <f t="shared" si="1"/>
        <v>159513.85462510321</v>
      </c>
      <c r="M10" s="180">
        <f t="shared" si="1"/>
        <v>108412.50741898382</v>
      </c>
      <c r="N10" s="180">
        <f t="shared" si="1"/>
        <v>248146.28612845828</v>
      </c>
      <c r="O10" s="180">
        <f t="shared" si="1"/>
        <v>160497.97816409462</v>
      </c>
      <c r="P10" s="180">
        <f t="shared" si="1"/>
        <v>16845.34170577184</v>
      </c>
      <c r="Q10" s="180">
        <f t="shared" si="1"/>
        <v>37346.104429008636</v>
      </c>
      <c r="R10" s="180">
        <f t="shared" si="1"/>
        <v>978.0637164437677</v>
      </c>
      <c r="S10" s="180">
        <f t="shared" si="1"/>
        <v>127665.40327526211</v>
      </c>
      <c r="T10" s="180">
        <f t="shared" si="1"/>
        <v>144470.15425619244</v>
      </c>
      <c r="U10" s="180">
        <f t="shared" si="1"/>
        <v>3830.162390510216</v>
      </c>
      <c r="V10" s="180">
        <f t="shared" si="1"/>
        <v>4167.9195207462135</v>
      </c>
      <c r="W10" s="180">
        <f t="shared" si="1"/>
        <v>125465.49870561427</v>
      </c>
      <c r="X10" s="180">
        <f t="shared" si="1"/>
        <v>863909.8017300783</v>
      </c>
      <c r="Y10" s="180">
        <f t="shared" si="1"/>
        <v>61144.246408169332</v>
      </c>
      <c r="Z10" s="180">
        <f t="shared" si="1"/>
        <v>57052.006848359611</v>
      </c>
      <c r="AA10" s="180">
        <f t="shared" si="1"/>
        <v>2563.2755438498339</v>
      </c>
      <c r="AB10" s="180">
        <f t="shared" si="6"/>
        <v>2295883.1338219633</v>
      </c>
      <c r="AC10" s="180">
        <f t="shared" si="7"/>
        <v>0</v>
      </c>
      <c r="AE10" s="180">
        <f t="shared" si="8"/>
        <v>107961.3536430613</v>
      </c>
      <c r="AF10" s="180">
        <f t="shared" si="8"/>
        <v>16239.145475683794</v>
      </c>
      <c r="AG10" s="180">
        <f t="shared" si="8"/>
        <v>112123.16074264399</v>
      </c>
      <c r="AH10" s="180">
        <f t="shared" si="2"/>
        <v>77341.179223248764</v>
      </c>
      <c r="AI10" s="180">
        <f t="shared" si="2"/>
        <v>176387.58579056591</v>
      </c>
      <c r="AJ10" s="180">
        <f t="shared" si="2"/>
        <v>115222.23662380708</v>
      </c>
      <c r="AK10" s="180">
        <f t="shared" si="2"/>
        <v>11976.271565270381</v>
      </c>
      <c r="AL10" s="180">
        <f t="shared" si="2"/>
        <v>26756.550268781994</v>
      </c>
      <c r="AM10" s="180">
        <f t="shared" si="2"/>
        <v>694.4438510765001</v>
      </c>
      <c r="AN10" s="180">
        <f t="shared" si="2"/>
        <v>91267.422670919914</v>
      </c>
      <c r="AO10" s="180">
        <f t="shared" si="2"/>
        <v>103308.72023960773</v>
      </c>
      <c r="AP10" s="180">
        <f t="shared" si="2"/>
        <v>2740.6362796136955</v>
      </c>
      <c r="AQ10" s="180">
        <f t="shared" si="2"/>
        <v>2966.8652842141655</v>
      </c>
      <c r="AR10" s="180">
        <f t="shared" si="2"/>
        <v>88933.885381314525</v>
      </c>
      <c r="AS10" s="180">
        <f t="shared" si="2"/>
        <v>604676.59648277995</v>
      </c>
      <c r="AT10" s="180">
        <f t="shared" si="2"/>
        <v>42331.860614786507</v>
      </c>
      <c r="AU10" s="180">
        <f t="shared" si="2"/>
        <v>40659.973389502848</v>
      </c>
      <c r="AV10" s="180">
        <f t="shared" si="2"/>
        <v>1728.9068085302408</v>
      </c>
      <c r="AW10" s="180">
        <f t="shared" si="2"/>
        <v>157188.32366149878</v>
      </c>
      <c r="AX10" s="180">
        <f t="shared" si="2"/>
        <v>503637.14145032311</v>
      </c>
      <c r="AY10" s="180">
        <f t="shared" si="2"/>
        <v>11740.874374732444</v>
      </c>
      <c r="AZ10" s="180">
        <f t="shared" si="9"/>
        <v>2295883.1338219633</v>
      </c>
      <c r="BA10" s="180">
        <f t="shared" si="10"/>
        <v>0</v>
      </c>
      <c r="BB10" s="180">
        <f t="shared" si="11"/>
        <v>0</v>
      </c>
    </row>
    <row r="11" spans="1:54">
      <c r="A11" t="s">
        <v>177</v>
      </c>
      <c r="B11">
        <v>9850</v>
      </c>
      <c r="C11" s="177">
        <v>396260.37</v>
      </c>
      <c r="D11" s="177">
        <v>601849.83999999939</v>
      </c>
      <c r="E11" s="180">
        <f t="shared" si="3"/>
        <v>998110.20999999938</v>
      </c>
      <c r="F11" s="180">
        <f t="shared" ref="F11:H11" si="14">E11*$F$2</f>
        <v>1027055.4060899992</v>
      </c>
      <c r="G11" s="180">
        <f t="shared" si="14"/>
        <v>1056840.012866609</v>
      </c>
      <c r="H11" s="180">
        <f t="shared" si="14"/>
        <v>1087488.3732397405</v>
      </c>
      <c r="J11" s="180">
        <f t="shared" si="5"/>
        <v>71544.891891123552</v>
      </c>
      <c r="K11" s="180">
        <f t="shared" si="5"/>
        <v>10814.06003282349</v>
      </c>
      <c r="L11" s="180">
        <f t="shared" si="1"/>
        <v>75556.747519059834</v>
      </c>
      <c r="M11" s="180">
        <f t="shared" si="1"/>
        <v>51351.630052548877</v>
      </c>
      <c r="N11" s="180">
        <f t="shared" si="1"/>
        <v>117539.17133320714</v>
      </c>
      <c r="O11" s="180">
        <f t="shared" si="1"/>
        <v>76022.89620525323</v>
      </c>
      <c r="P11" s="180">
        <f t="shared" si="1"/>
        <v>7979.113996879053</v>
      </c>
      <c r="Q11" s="180">
        <f t="shared" si="1"/>
        <v>17689.687142191218</v>
      </c>
      <c r="R11" s="180">
        <f t="shared" si="1"/>
        <v>463.27833688538618</v>
      </c>
      <c r="S11" s="180">
        <f t="shared" si="1"/>
        <v>60471.127507126985</v>
      </c>
      <c r="T11" s="180">
        <f t="shared" si="1"/>
        <v>68431.014941174406</v>
      </c>
      <c r="U11" s="180">
        <f t="shared" si="1"/>
        <v>1814.2286974189644</v>
      </c>
      <c r="V11" s="180">
        <f t="shared" si="1"/>
        <v>1974.2137361604666</v>
      </c>
      <c r="W11" s="180">
        <f t="shared" si="1"/>
        <v>59429.101192073911</v>
      </c>
      <c r="X11" s="180">
        <f t="shared" si="1"/>
        <v>409207.18091836618</v>
      </c>
      <c r="Y11" s="180">
        <f t="shared" si="1"/>
        <v>28962.12619877464</v>
      </c>
      <c r="Z11" s="180">
        <f t="shared" si="1"/>
        <v>27023.759704310956</v>
      </c>
      <c r="AA11" s="180">
        <f t="shared" si="1"/>
        <v>1214.1438343623586</v>
      </c>
      <c r="AB11" s="180">
        <f t="shared" si="6"/>
        <v>1087488.3732397405</v>
      </c>
      <c r="AC11" s="180">
        <f t="shared" si="7"/>
        <v>0</v>
      </c>
      <c r="AE11" s="180">
        <f t="shared" si="8"/>
        <v>51137.932552605918</v>
      </c>
      <c r="AF11" s="180">
        <f t="shared" si="8"/>
        <v>7691.9777126270383</v>
      </c>
      <c r="AG11" s="180">
        <f t="shared" si="8"/>
        <v>53109.251025131336</v>
      </c>
      <c r="AH11" s="180">
        <f t="shared" si="2"/>
        <v>36634.109088087505</v>
      </c>
      <c r="AI11" s="180">
        <f t="shared" si="2"/>
        <v>83549.308719274966</v>
      </c>
      <c r="AJ11" s="180">
        <f t="shared" si="2"/>
        <v>54577.186800652351</v>
      </c>
      <c r="AK11" s="180">
        <f t="shared" si="2"/>
        <v>5672.7870378628822</v>
      </c>
      <c r="AL11" s="180">
        <f t="shared" si="2"/>
        <v>12673.744972753244</v>
      </c>
      <c r="AM11" s="180">
        <f t="shared" si="2"/>
        <v>328.93643530380433</v>
      </c>
      <c r="AN11" s="180">
        <f t="shared" si="2"/>
        <v>43230.537107068245</v>
      </c>
      <c r="AO11" s="180">
        <f t="shared" si="2"/>
        <v>48934.124938592162</v>
      </c>
      <c r="AP11" s="180">
        <f t="shared" si="2"/>
        <v>1298.154093931347</v>
      </c>
      <c r="AQ11" s="180">
        <f t="shared" si="2"/>
        <v>1405.3117312554464</v>
      </c>
      <c r="AR11" s="180">
        <f t="shared" si="2"/>
        <v>42125.213132348879</v>
      </c>
      <c r="AS11" s="180">
        <f t="shared" si="2"/>
        <v>286416.48111701926</v>
      </c>
      <c r="AT11" s="180">
        <f t="shared" si="2"/>
        <v>20051.284648600707</v>
      </c>
      <c r="AU11" s="180">
        <f t="shared" si="2"/>
        <v>19259.363713218714</v>
      </c>
      <c r="AV11" s="180">
        <f t="shared" si="2"/>
        <v>818.92933703543747</v>
      </c>
      <c r="AW11" s="180">
        <f t="shared" si="2"/>
        <v>74455.215891742715</v>
      </c>
      <c r="AX11" s="180">
        <f t="shared" si="2"/>
        <v>238557.23646837717</v>
      </c>
      <c r="AY11" s="180">
        <f t="shared" si="2"/>
        <v>5561.2867162514958</v>
      </c>
      <c r="AZ11" s="180">
        <f t="shared" si="9"/>
        <v>1087488.3732397405</v>
      </c>
      <c r="BA11" s="180">
        <f t="shared" si="10"/>
        <v>0</v>
      </c>
      <c r="BB11" s="180">
        <f t="shared" si="11"/>
        <v>0</v>
      </c>
    </row>
    <row r="12" spans="1:54">
      <c r="A12" t="s">
        <v>178</v>
      </c>
      <c r="B12">
        <v>9853</v>
      </c>
      <c r="C12" s="177">
        <v>1386433.84</v>
      </c>
      <c r="D12" s="177">
        <v>797612.51000000467</v>
      </c>
      <c r="E12" s="180">
        <f t="shared" si="3"/>
        <v>2184046.3500000047</v>
      </c>
      <c r="F12" s="180">
        <f t="shared" ref="F12:H12" si="15">E12*$F$2</f>
        <v>2247383.6941500045</v>
      </c>
      <c r="G12" s="180">
        <f t="shared" si="15"/>
        <v>2312557.8212803546</v>
      </c>
      <c r="H12" s="180">
        <f t="shared" si="15"/>
        <v>2379621.9980974849</v>
      </c>
      <c r="J12" s="180">
        <f t="shared" si="5"/>
        <v>156553.21269176624</v>
      </c>
      <c r="K12" s="180">
        <f t="shared" si="5"/>
        <v>23663.126683544393</v>
      </c>
      <c r="L12" s="180">
        <f t="shared" si="1"/>
        <v>165331.88117259587</v>
      </c>
      <c r="M12" s="180">
        <f t="shared" si="1"/>
        <v>112366.68962921442</v>
      </c>
      <c r="N12" s="180">
        <f t="shared" si="1"/>
        <v>257197.0465388952</v>
      </c>
      <c r="O12" s="180">
        <f t="shared" si="1"/>
        <v>166351.89912896763</v>
      </c>
      <c r="P12" s="180">
        <f t="shared" si="1"/>
        <v>17459.750062187682</v>
      </c>
      <c r="Q12" s="180">
        <f t="shared" si="1"/>
        <v>38708.24709382021</v>
      </c>
      <c r="R12" s="180">
        <f t="shared" si="1"/>
        <v>1013.7371109635289</v>
      </c>
      <c r="S12" s="180">
        <f t="shared" si="1"/>
        <v>132321.80573759053</v>
      </c>
      <c r="T12" s="180">
        <f t="shared" si="1"/>
        <v>149739.48458965059</v>
      </c>
      <c r="U12" s="180">
        <f t="shared" si="1"/>
        <v>3969.8617697369868</v>
      </c>
      <c r="V12" s="180">
        <f t="shared" si="1"/>
        <v>4319.9380803660379</v>
      </c>
      <c r="W12" s="180">
        <f t="shared" si="1"/>
        <v>130041.66297660663</v>
      </c>
      <c r="X12" s="180">
        <f t="shared" si="1"/>
        <v>895419.60489368206</v>
      </c>
      <c r="Y12" s="180">
        <f t="shared" si="1"/>
        <v>63374.390301721614</v>
      </c>
      <c r="Z12" s="180">
        <f t="shared" si="1"/>
        <v>59132.89249438457</v>
      </c>
      <c r="AA12" s="180">
        <f t="shared" si="1"/>
        <v>2656.7671417910074</v>
      </c>
      <c r="AB12" s="180">
        <f t="shared" si="6"/>
        <v>2379621.9980974854</v>
      </c>
      <c r="AC12" s="180">
        <f t="shared" si="7"/>
        <v>0</v>
      </c>
      <c r="AE12" s="180">
        <f t="shared" si="8"/>
        <v>111899.08070178491</v>
      </c>
      <c r="AF12" s="180">
        <f t="shared" si="8"/>
        <v>16831.443741612948</v>
      </c>
      <c r="AG12" s="180">
        <f t="shared" si="8"/>
        <v>116212.68341967187</v>
      </c>
      <c r="AH12" s="180">
        <f t="shared" si="2"/>
        <v>80162.081739790636</v>
      </c>
      <c r="AI12" s="180">
        <f t="shared" si="2"/>
        <v>182821.05615707129</v>
      </c>
      <c r="AJ12" s="180">
        <f t="shared" si="2"/>
        <v>119424.79340556322</v>
      </c>
      <c r="AK12" s="180">
        <f t="shared" si="2"/>
        <v>12413.087953856097</v>
      </c>
      <c r="AL12" s="180">
        <f t="shared" si="2"/>
        <v>27732.454964640288</v>
      </c>
      <c r="AM12" s="180">
        <f t="shared" si="2"/>
        <v>719.77264004471726</v>
      </c>
      <c r="AN12" s="180">
        <f t="shared" si="2"/>
        <v>94596.263850694653</v>
      </c>
      <c r="AO12" s="180">
        <f t="shared" si="2"/>
        <v>107076.74953307664</v>
      </c>
      <c r="AP12" s="180">
        <f t="shared" si="2"/>
        <v>2840.596842094546</v>
      </c>
      <c r="AQ12" s="180">
        <f t="shared" si="2"/>
        <v>3075.077207416452</v>
      </c>
      <c r="AR12" s="180">
        <f t="shared" si="2"/>
        <v>92177.614318441774</v>
      </c>
      <c r="AS12" s="180">
        <f t="shared" si="2"/>
        <v>626731.2606325025</v>
      </c>
      <c r="AT12" s="180">
        <f t="shared" si="2"/>
        <v>43875.851194416238</v>
      </c>
      <c r="AU12" s="180">
        <f t="shared" si="2"/>
        <v>42142.984411689278</v>
      </c>
      <c r="AV12" s="180">
        <f t="shared" si="2"/>
        <v>1791.9660690177418</v>
      </c>
      <c r="AW12" s="180">
        <f t="shared" si="2"/>
        <v>162921.52998497349</v>
      </c>
      <c r="AX12" s="180">
        <f t="shared" si="2"/>
        <v>522006.54432224238</v>
      </c>
      <c r="AY12" s="180">
        <f t="shared" si="2"/>
        <v>12169.105006883563</v>
      </c>
      <c r="AZ12" s="180">
        <f t="shared" si="9"/>
        <v>2379621.9980974849</v>
      </c>
      <c r="BA12" s="180">
        <f t="shared" si="10"/>
        <v>0</v>
      </c>
      <c r="BB12" s="180">
        <f t="shared" si="11"/>
        <v>0</v>
      </c>
    </row>
    <row r="13" spans="1:54">
      <c r="A13" t="s">
        <v>143</v>
      </c>
      <c r="B13">
        <v>9860</v>
      </c>
      <c r="C13" s="177">
        <v>2393.6</v>
      </c>
      <c r="E13" s="180">
        <f t="shared" si="3"/>
        <v>2393.6</v>
      </c>
      <c r="F13" s="180">
        <f t="shared" ref="F13:H13" si="16">E13*$F$2</f>
        <v>2463.0143999999996</v>
      </c>
      <c r="G13" s="180">
        <f t="shared" si="16"/>
        <v>2534.4418175999995</v>
      </c>
      <c r="H13" s="180">
        <f t="shared" si="16"/>
        <v>2607.9406303103992</v>
      </c>
      <c r="J13" s="180">
        <f t="shared" si="5"/>
        <v>171.57409223435704</v>
      </c>
      <c r="K13" s="180">
        <f t="shared" si="5"/>
        <v>25.933543044877105</v>
      </c>
      <c r="L13" s="180">
        <f t="shared" si="1"/>
        <v>181.19505145791643</v>
      </c>
      <c r="M13" s="180">
        <f t="shared" si="1"/>
        <v>123.14798552534702</v>
      </c>
      <c r="N13" s="180">
        <f t="shared" si="1"/>
        <v>281.87444400870805</v>
      </c>
      <c r="O13" s="180">
        <f t="shared" si="1"/>
        <v>182.31293752309605</v>
      </c>
      <c r="P13" s="180">
        <f t="shared" si="1"/>
        <v>19.134968334739025</v>
      </c>
      <c r="Q13" s="180">
        <f t="shared" si="1"/>
        <v>42.422204200825611</v>
      </c>
      <c r="R13" s="180">
        <f t="shared" si="1"/>
        <v>1.1110025887510571</v>
      </c>
      <c r="S13" s="180">
        <f t="shared" si="1"/>
        <v>145.01774388327243</v>
      </c>
      <c r="T13" s="180">
        <f t="shared" si="1"/>
        <v>164.10660438309233</v>
      </c>
      <c r="U13" s="180">
        <f t="shared" si="1"/>
        <v>4.3507598325660215</v>
      </c>
      <c r="V13" s="180">
        <f t="shared" si="1"/>
        <v>4.734425068022996</v>
      </c>
      <c r="W13" s="180">
        <f t="shared" si="1"/>
        <v>142.51882726793087</v>
      </c>
      <c r="X13" s="180">
        <f t="shared" si="1"/>
        <v>981.33282119837452</v>
      </c>
      <c r="Y13" s="180">
        <f t="shared" si="1"/>
        <v>69.455000635037123</v>
      </c>
      <c r="Z13" s="180">
        <f t="shared" si="1"/>
        <v>64.806541983213208</v>
      </c>
      <c r="AA13" s="180">
        <f t="shared" si="1"/>
        <v>2.9116771402726598</v>
      </c>
      <c r="AB13" s="180">
        <f t="shared" si="6"/>
        <v>2607.9406303104001</v>
      </c>
      <c r="AC13" s="180">
        <f t="shared" si="7"/>
        <v>0</v>
      </c>
      <c r="AE13" s="180">
        <f t="shared" si="8"/>
        <v>122.63551071972064</v>
      </c>
      <c r="AF13" s="180">
        <f t="shared" si="8"/>
        <v>18.446377632931029</v>
      </c>
      <c r="AG13" s="180">
        <f t="shared" si="8"/>
        <v>127.36299256347098</v>
      </c>
      <c r="AH13" s="180">
        <f t="shared" si="2"/>
        <v>87.853428043027762</v>
      </c>
      <c r="AI13" s="180">
        <f t="shared" si="2"/>
        <v>200.36226796082639</v>
      </c>
      <c r="AJ13" s="180">
        <f t="shared" si="2"/>
        <v>130.88329627050061</v>
      </c>
      <c r="AK13" s="180">
        <f t="shared" si="2"/>
        <v>13.604091930718358</v>
      </c>
      <c r="AL13" s="180">
        <f t="shared" si="2"/>
        <v>30.393312945653758</v>
      </c>
      <c r="AM13" s="180">
        <f t="shared" si="2"/>
        <v>0.78883298022087822</v>
      </c>
      <c r="AN13" s="180">
        <f t="shared" si="2"/>
        <v>103.6725329354948</v>
      </c>
      <c r="AO13" s="180">
        <f t="shared" si="2"/>
        <v>117.35048923406394</v>
      </c>
      <c r="AP13" s="180">
        <f t="shared" si="2"/>
        <v>3.1131448292008499</v>
      </c>
      <c r="AQ13" s="180">
        <f t="shared" si="2"/>
        <v>3.3701229846481975</v>
      </c>
      <c r="AR13" s="180">
        <f t="shared" si="2"/>
        <v>101.02182017914672</v>
      </c>
      <c r="AS13" s="180">
        <f t="shared" si="2"/>
        <v>686.86451890087153</v>
      </c>
      <c r="AT13" s="180">
        <f t="shared" si="2"/>
        <v>48.085626671317883</v>
      </c>
      <c r="AU13" s="180">
        <f t="shared" si="2"/>
        <v>46.18649576178602</v>
      </c>
      <c r="AV13" s="180">
        <f t="shared" si="2"/>
        <v>1.9639006208823619</v>
      </c>
      <c r="AW13" s="180">
        <f t="shared" si="2"/>
        <v>178.55343325109911</v>
      </c>
      <c r="AX13" s="180">
        <f t="shared" si="2"/>
        <v>572.09173444955343</v>
      </c>
      <c r="AY13" s="180">
        <f t="shared" si="2"/>
        <v>13.336699445264259</v>
      </c>
      <c r="AZ13" s="180">
        <f t="shared" si="9"/>
        <v>2607.9406303103997</v>
      </c>
      <c r="BA13" s="180">
        <f t="shared" si="10"/>
        <v>0</v>
      </c>
      <c r="BB13" s="180">
        <f t="shared" si="11"/>
        <v>0</v>
      </c>
    </row>
    <row r="14" spans="1:54">
      <c r="A14" t="s">
        <v>179</v>
      </c>
      <c r="B14">
        <v>9865</v>
      </c>
      <c r="C14" s="177">
        <v>-186158.97</v>
      </c>
      <c r="D14" s="177">
        <v>616802.71000000043</v>
      </c>
      <c r="E14" s="180">
        <f t="shared" si="3"/>
        <v>430643.74000000046</v>
      </c>
      <c r="F14" s="180">
        <f t="shared" ref="F14:H14" si="17">E14*$F$2</f>
        <v>443132.40846000041</v>
      </c>
      <c r="G14" s="180">
        <f t="shared" si="17"/>
        <v>455983.24830534041</v>
      </c>
      <c r="H14" s="180">
        <f t="shared" si="17"/>
        <v>469206.76250619523</v>
      </c>
      <c r="J14" s="180">
        <f t="shared" si="5"/>
        <v>30868.695173340806</v>
      </c>
      <c r="K14" s="180">
        <f t="shared" si="5"/>
        <v>4665.8246859529063</v>
      </c>
      <c r="L14" s="180">
        <f t="shared" si="1"/>
        <v>32599.646820408452</v>
      </c>
      <c r="M14" s="180">
        <f t="shared" si="1"/>
        <v>22156.128450911332</v>
      </c>
      <c r="N14" s="180">
        <f t="shared" si="1"/>
        <v>50713.345913406898</v>
      </c>
      <c r="O14" s="180">
        <f t="shared" si="1"/>
        <v>32800.770916332098</v>
      </c>
      <c r="P14" s="180">
        <f t="shared" si="1"/>
        <v>3442.6614005905722</v>
      </c>
      <c r="Q14" s="180">
        <f t="shared" si="1"/>
        <v>7632.3766193546426</v>
      </c>
      <c r="R14" s="180">
        <f t="shared" si="1"/>
        <v>199.88565757413005</v>
      </c>
      <c r="S14" s="180">
        <f t="shared" si="1"/>
        <v>26090.818679919215</v>
      </c>
      <c r="T14" s="180">
        <f t="shared" si="1"/>
        <v>29525.184604877737</v>
      </c>
      <c r="U14" s="180">
        <f t="shared" si="1"/>
        <v>782.76549387450166</v>
      </c>
      <c r="V14" s="180">
        <f t="shared" si="1"/>
        <v>851.79249584023205</v>
      </c>
      <c r="W14" s="180">
        <f t="shared" si="1"/>
        <v>25641.226936445441</v>
      </c>
      <c r="X14" s="180">
        <f t="shared" si="1"/>
        <v>176556.16490040932</v>
      </c>
      <c r="Y14" s="180">
        <f t="shared" si="1"/>
        <v>12495.973109615137</v>
      </c>
      <c r="Z14" s="180">
        <f t="shared" si="1"/>
        <v>11659.647232669613</v>
      </c>
      <c r="AA14" s="180">
        <f t="shared" si="1"/>
        <v>523.85341467226112</v>
      </c>
      <c r="AB14" s="180">
        <f t="shared" si="6"/>
        <v>469206.76250619529</v>
      </c>
      <c r="AC14" s="180">
        <f t="shared" si="7"/>
        <v>0</v>
      </c>
      <c r="AE14" s="180">
        <f t="shared" si="8"/>
        <v>22063.926718395156</v>
      </c>
      <c r="AF14" s="180">
        <f t="shared" si="8"/>
        <v>3318.7738357694579</v>
      </c>
      <c r="AG14" s="180">
        <f t="shared" si="8"/>
        <v>22914.470026372572</v>
      </c>
      <c r="AH14" s="180">
        <f t="shared" si="2"/>
        <v>15806.11999677072</v>
      </c>
      <c r="AI14" s="180">
        <f t="shared" si="2"/>
        <v>36048.11013934348</v>
      </c>
      <c r="AJ14" s="180">
        <f t="shared" si="2"/>
        <v>23547.824285367853</v>
      </c>
      <c r="AK14" s="180">
        <f t="shared" si="2"/>
        <v>2447.5756301589158</v>
      </c>
      <c r="AL14" s="180">
        <f t="shared" si="2"/>
        <v>5468.2026896335083</v>
      </c>
      <c r="AM14" s="180">
        <f t="shared" si="2"/>
        <v>141.92262067081609</v>
      </c>
      <c r="AN14" s="180">
        <f t="shared" si="2"/>
        <v>18652.208939929271</v>
      </c>
      <c r="AO14" s="180">
        <f t="shared" si="2"/>
        <v>21113.073853019338</v>
      </c>
      <c r="AP14" s="180">
        <f t="shared" si="2"/>
        <v>560.10040625364172</v>
      </c>
      <c r="AQ14" s="180">
        <f t="shared" si="2"/>
        <v>606.33454477308817</v>
      </c>
      <c r="AR14" s="180">
        <f t="shared" si="2"/>
        <v>18175.306844733979</v>
      </c>
      <c r="AS14" s="180">
        <f t="shared" si="2"/>
        <v>123576.99920319699</v>
      </c>
      <c r="AT14" s="180">
        <f t="shared" si="2"/>
        <v>8651.3093708138804</v>
      </c>
      <c r="AU14" s="180">
        <f t="shared" si="2"/>
        <v>8309.6278711354025</v>
      </c>
      <c r="AV14" s="180">
        <f t="shared" si="2"/>
        <v>353.33452054023371</v>
      </c>
      <c r="AW14" s="180">
        <f t="shared" si="2"/>
        <v>32124.380968037163</v>
      </c>
      <c r="AX14" s="180">
        <f t="shared" si="2"/>
        <v>102927.69224032537</v>
      </c>
      <c r="AY14" s="180">
        <f t="shared" si="2"/>
        <v>2399.4678009544332</v>
      </c>
      <c r="AZ14" s="180">
        <f t="shared" si="9"/>
        <v>469206.76250619534</v>
      </c>
      <c r="BA14" s="180">
        <f t="shared" si="10"/>
        <v>0</v>
      </c>
      <c r="BB14" s="180">
        <f t="shared" si="11"/>
        <v>0</v>
      </c>
    </row>
    <row r="15" spans="1:54">
      <c r="A15" t="s">
        <v>180</v>
      </c>
      <c r="B15">
        <v>9866</v>
      </c>
      <c r="C15" s="177">
        <v>91836.290000000008</v>
      </c>
      <c r="D15" s="177">
        <v>36745.520000000004</v>
      </c>
      <c r="E15" s="180">
        <f t="shared" si="3"/>
        <v>128581.81000000001</v>
      </c>
      <c r="F15" s="180">
        <f t="shared" ref="F15:H15" si="18">E15*$F$2</f>
        <v>132310.68249000001</v>
      </c>
      <c r="G15" s="180">
        <f t="shared" si="18"/>
        <v>136147.69228220999</v>
      </c>
      <c r="H15" s="180">
        <f t="shared" si="18"/>
        <v>140095.97535839406</v>
      </c>
      <c r="J15" s="180">
        <f t="shared" si="5"/>
        <v>9216.7894922295181</v>
      </c>
      <c r="K15" s="180">
        <f t="shared" si="5"/>
        <v>1393.1241245083597</v>
      </c>
      <c r="L15" s="180">
        <f t="shared" si="1"/>
        <v>9733.6178473855434</v>
      </c>
      <c r="M15" s="180">
        <f t="shared" si="1"/>
        <v>6615.3872312428657</v>
      </c>
      <c r="N15" s="180">
        <f t="shared" si="1"/>
        <v>15142.014623739697</v>
      </c>
      <c r="O15" s="180">
        <f t="shared" si="1"/>
        <v>9793.6695743384898</v>
      </c>
      <c r="P15" s="180">
        <f t="shared" si="1"/>
        <v>1027.9114567068139</v>
      </c>
      <c r="Q15" s="180">
        <f t="shared" si="1"/>
        <v>2278.8785930530421</v>
      </c>
      <c r="R15" s="180">
        <f t="shared" si="1"/>
        <v>59.681953449321767</v>
      </c>
      <c r="S15" s="180">
        <f t="shared" si="1"/>
        <v>7790.208886458724</v>
      </c>
      <c r="T15" s="180">
        <f t="shared" si="1"/>
        <v>8815.6434761580658</v>
      </c>
      <c r="U15" s="180">
        <f t="shared" si="1"/>
        <v>233.71848853051304</v>
      </c>
      <c r="V15" s="180">
        <f t="shared" si="1"/>
        <v>254.32860317336647</v>
      </c>
      <c r="W15" s="180">
        <f t="shared" si="1"/>
        <v>7655.9695726887994</v>
      </c>
      <c r="X15" s="180">
        <f t="shared" si="1"/>
        <v>52716.22257774623</v>
      </c>
      <c r="Y15" s="180">
        <f t="shared" si="1"/>
        <v>3731.0535157103209</v>
      </c>
      <c r="Z15" s="180">
        <f t="shared" si="1"/>
        <v>3481.3429428653681</v>
      </c>
      <c r="AA15" s="180">
        <f t="shared" si="1"/>
        <v>156.41239840904183</v>
      </c>
      <c r="AB15" s="180">
        <f t="shared" si="6"/>
        <v>140095.97535839409</v>
      </c>
      <c r="AC15" s="180">
        <f t="shared" si="7"/>
        <v>0</v>
      </c>
      <c r="AE15" s="180">
        <f t="shared" si="8"/>
        <v>6587.8575946758374</v>
      </c>
      <c r="AF15" s="180">
        <f t="shared" si="8"/>
        <v>990.92104945930294</v>
      </c>
      <c r="AG15" s="180">
        <f t="shared" si="8"/>
        <v>6841.8132147508522</v>
      </c>
      <c r="AH15" s="180">
        <f t="shared" si="2"/>
        <v>4719.3987268036717</v>
      </c>
      <c r="AI15" s="180">
        <f t="shared" si="2"/>
        <v>10763.261643594615</v>
      </c>
      <c r="AJ15" s="180">
        <f t="shared" si="2"/>
        <v>7030.9204266490724</v>
      </c>
      <c r="AK15" s="180">
        <f t="shared" si="2"/>
        <v>730.79828035518108</v>
      </c>
      <c r="AL15" s="180">
        <f t="shared" si="2"/>
        <v>1632.6985254213705</v>
      </c>
      <c r="AM15" s="180">
        <f t="shared" si="2"/>
        <v>42.375322687372467</v>
      </c>
      <c r="AN15" s="180">
        <f t="shared" si="2"/>
        <v>5569.1852991855512</v>
      </c>
      <c r="AO15" s="180">
        <f t="shared" si="2"/>
        <v>6303.9514998752738</v>
      </c>
      <c r="AP15" s="180">
        <f t="shared" si="2"/>
        <v>167.23504216693942</v>
      </c>
      <c r="AQ15" s="180">
        <f t="shared" si="2"/>
        <v>181.03965294479758</v>
      </c>
      <c r="AR15" s="180">
        <f t="shared" si="2"/>
        <v>5426.7916477812541</v>
      </c>
      <c r="AS15" s="180">
        <f t="shared" si="2"/>
        <v>36897.678419557684</v>
      </c>
      <c r="AT15" s="180">
        <f t="shared" si="2"/>
        <v>2583.1120121918152</v>
      </c>
      <c r="AU15" s="180">
        <f t="shared" si="2"/>
        <v>2481.092589658997</v>
      </c>
      <c r="AV15" s="180">
        <f t="shared" si="2"/>
        <v>105.49878697074612</v>
      </c>
      <c r="AW15" s="180">
        <f t="shared" si="2"/>
        <v>9591.7127461315631</v>
      </c>
      <c r="AX15" s="180">
        <f t="shared" si="2"/>
        <v>30732.198655398959</v>
      </c>
      <c r="AY15" s="180">
        <f t="shared" si="2"/>
        <v>716.43422213321958</v>
      </c>
      <c r="AZ15" s="180">
        <f t="shared" si="9"/>
        <v>140095.97535839409</v>
      </c>
      <c r="BA15" s="180">
        <f t="shared" si="10"/>
        <v>0</v>
      </c>
      <c r="BB15" s="180">
        <f t="shared" si="11"/>
        <v>0</v>
      </c>
    </row>
    <row r="16" spans="1:54">
      <c r="A16" t="s">
        <v>181</v>
      </c>
      <c r="B16">
        <v>9867</v>
      </c>
      <c r="C16" s="177">
        <v>110719.39000000001</v>
      </c>
      <c r="D16" s="177">
        <v>46668.260000000118</v>
      </c>
      <c r="E16" s="180">
        <f t="shared" si="3"/>
        <v>157387.65000000014</v>
      </c>
      <c r="F16" s="180">
        <f t="shared" ref="F16:H16" si="19">E16*$F$2</f>
        <v>161951.89185000013</v>
      </c>
      <c r="G16" s="180">
        <f t="shared" si="19"/>
        <v>166648.49671365012</v>
      </c>
      <c r="H16" s="180">
        <f t="shared" si="19"/>
        <v>171481.30311834597</v>
      </c>
      <c r="J16" s="180">
        <f t="shared" si="5"/>
        <v>11281.602263389343</v>
      </c>
      <c r="K16" s="180">
        <f t="shared" si="5"/>
        <v>1705.2220070216645</v>
      </c>
      <c r="L16" s="180">
        <f t="shared" si="1"/>
        <v>11914.214296703947</v>
      </c>
      <c r="M16" s="180">
        <f t="shared" si="1"/>
        <v>8097.4147911382033</v>
      </c>
      <c r="N16" s="180">
        <f t="shared" si="1"/>
        <v>18534.239780074859</v>
      </c>
      <c r="O16" s="180">
        <f t="shared" si="1"/>
        <v>11987.7192519038</v>
      </c>
      <c r="P16" s="180">
        <f t="shared" si="1"/>
        <v>1258.1917191798927</v>
      </c>
      <c r="Q16" s="180">
        <f t="shared" si="1"/>
        <v>2789.4096870772382</v>
      </c>
      <c r="R16" s="180">
        <f t="shared" si="1"/>
        <v>73.052342324300426</v>
      </c>
      <c r="S16" s="180">
        <f t="shared" si="1"/>
        <v>9535.4286088277677</v>
      </c>
      <c r="T16" s="180">
        <f t="shared" si="1"/>
        <v>10790.588575089667</v>
      </c>
      <c r="U16" s="180">
        <f t="shared" si="1"/>
        <v>286.07781824948205</v>
      </c>
      <c r="V16" s="180">
        <f t="shared" si="1"/>
        <v>311.30516191394975</v>
      </c>
      <c r="W16" s="180">
        <f t="shared" si="1"/>
        <v>9371.1160195753619</v>
      </c>
      <c r="X16" s="180">
        <f t="shared" si="1"/>
        <v>64526.097341361339</v>
      </c>
      <c r="Y16" s="180">
        <f t="shared" si="1"/>
        <v>4566.9114850839787</v>
      </c>
      <c r="Z16" s="180">
        <f t="shared" si="1"/>
        <v>4261.2589185178294</v>
      </c>
      <c r="AA16" s="180">
        <f t="shared" si="1"/>
        <v>191.45305091336678</v>
      </c>
      <c r="AB16" s="180">
        <f t="shared" si="6"/>
        <v>171481.303118346</v>
      </c>
      <c r="AC16" s="180">
        <f t="shared" si="7"/>
        <v>0</v>
      </c>
      <c r="AE16" s="180">
        <f t="shared" si="8"/>
        <v>8063.7177635054568</v>
      </c>
      <c r="AF16" s="180">
        <f t="shared" si="8"/>
        <v>1212.9144496405331</v>
      </c>
      <c r="AG16" s="180">
        <f t="shared" si="8"/>
        <v>8374.5663839121789</v>
      </c>
      <c r="AH16" s="180">
        <f t="shared" si="2"/>
        <v>5776.6730381585276</v>
      </c>
      <c r="AI16" s="180">
        <f t="shared" si="2"/>
        <v>13174.52644678509</v>
      </c>
      <c r="AJ16" s="180">
        <f t="shared" si="2"/>
        <v>8606.0387801921261</v>
      </c>
      <c r="AK16" s="180">
        <f t="shared" si="2"/>
        <v>894.5170702538968</v>
      </c>
      <c r="AL16" s="180">
        <f t="shared" si="2"/>
        <v>1998.4676220884974</v>
      </c>
      <c r="AM16" s="180">
        <f t="shared" si="2"/>
        <v>51.868553225042042</v>
      </c>
      <c r="AN16" s="180">
        <f t="shared" si="2"/>
        <v>6816.8350301909859</v>
      </c>
      <c r="AO16" s="180">
        <f t="shared" si="2"/>
        <v>7716.2089433905585</v>
      </c>
      <c r="AP16" s="180">
        <f t="shared" si="2"/>
        <v>204.70026269116545</v>
      </c>
      <c r="AQ16" s="180">
        <f t="shared" si="2"/>
        <v>221.59748360827473</v>
      </c>
      <c r="AR16" s="180">
        <f t="shared" si="2"/>
        <v>6642.5413087894785</v>
      </c>
      <c r="AS16" s="180">
        <f t="shared" si="2"/>
        <v>45163.766919363661</v>
      </c>
      <c r="AT16" s="180">
        <f t="shared" si="2"/>
        <v>3161.7997077941391</v>
      </c>
      <c r="AU16" s="180">
        <f t="shared" si="2"/>
        <v>3036.9251460906034</v>
      </c>
      <c r="AV16" s="180">
        <f t="shared" si="2"/>
        <v>129.13339887793123</v>
      </c>
      <c r="AW16" s="180">
        <f t="shared" si="2"/>
        <v>11740.518574040096</v>
      </c>
      <c r="AX16" s="180">
        <f t="shared" si="2"/>
        <v>37617.051165374061</v>
      </c>
      <c r="AY16" s="180">
        <f t="shared" si="2"/>
        <v>876.93507037368283</v>
      </c>
      <c r="AZ16" s="180">
        <f t="shared" si="9"/>
        <v>171481.303118346</v>
      </c>
      <c r="BA16" s="180">
        <f t="shared" si="10"/>
        <v>0</v>
      </c>
      <c r="BB16" s="180">
        <f t="shared" si="11"/>
        <v>0</v>
      </c>
    </row>
    <row r="17" spans="1:54">
      <c r="A17" t="s">
        <v>174</v>
      </c>
      <c r="B17">
        <v>0</v>
      </c>
      <c r="C17" s="191">
        <v>16032.08</v>
      </c>
      <c r="D17" s="193"/>
      <c r="E17" s="187">
        <f t="shared" si="3"/>
        <v>16032.08</v>
      </c>
      <c r="F17" s="187">
        <f t="shared" ref="F17:H17" si="20">E17*$F$2</f>
        <v>16497.010319999998</v>
      </c>
      <c r="G17" s="187">
        <f t="shared" si="20"/>
        <v>16975.423619279994</v>
      </c>
      <c r="H17" s="187">
        <f t="shared" si="20"/>
        <v>17467.710904239113</v>
      </c>
      <c r="J17" s="187">
        <f t="shared" si="5"/>
        <v>1149.1851489925596</v>
      </c>
      <c r="K17" s="187">
        <f t="shared" si="5"/>
        <v>173.70013234413156</v>
      </c>
      <c r="L17" s="187">
        <f t="shared" si="1"/>
        <v>1213.6253177546091</v>
      </c>
      <c r="M17" s="187">
        <f t="shared" si="1"/>
        <v>824.83220077757574</v>
      </c>
      <c r="N17" s="187">
        <f t="shared" si="1"/>
        <v>1887.965255808459</v>
      </c>
      <c r="O17" s="187">
        <f t="shared" si="1"/>
        <v>1221.1128005536755</v>
      </c>
      <c r="P17" s="187">
        <f t="shared" si="1"/>
        <v>128.16399696691292</v>
      </c>
      <c r="Q17" s="187">
        <f t="shared" si="1"/>
        <v>284.13944331716755</v>
      </c>
      <c r="R17" s="187">
        <f t="shared" si="1"/>
        <v>7.4413780009458748</v>
      </c>
      <c r="S17" s="187">
        <f t="shared" si="1"/>
        <v>971.31353248501591</v>
      </c>
      <c r="T17" s="187">
        <f t="shared" si="1"/>
        <v>1099.1687040433183</v>
      </c>
      <c r="U17" s="187">
        <f t="shared" si="1"/>
        <v>29.140929853143824</v>
      </c>
      <c r="V17" s="187">
        <f t="shared" si="1"/>
        <v>31.71067907944105</v>
      </c>
      <c r="W17" s="187">
        <f t="shared" si="1"/>
        <v>954.57605291846971</v>
      </c>
      <c r="X17" s="187">
        <f t="shared" si="1"/>
        <v>6572.8635929470393</v>
      </c>
      <c r="Y17" s="187">
        <f t="shared" si="1"/>
        <v>465.20225876544362</v>
      </c>
      <c r="Z17" s="187">
        <f t="shared" si="1"/>
        <v>434.06737366236331</v>
      </c>
      <c r="AA17" s="187">
        <f t="shared" si="1"/>
        <v>19.502105968842955</v>
      </c>
      <c r="AB17" s="187">
        <f t="shared" si="6"/>
        <v>17467.710904239117</v>
      </c>
      <c r="AC17" s="180">
        <f t="shared" si="7"/>
        <v>0</v>
      </c>
      <c r="AE17" s="187">
        <f t="shared" si="8"/>
        <v>821.39969865450314</v>
      </c>
      <c r="AF17" s="187">
        <f t="shared" si="8"/>
        <v>123.55188917169154</v>
      </c>
      <c r="AG17" s="187">
        <f t="shared" si="8"/>
        <v>853.06387275107443</v>
      </c>
      <c r="AH17" s="187">
        <f t="shared" si="2"/>
        <v>588.43298239474609</v>
      </c>
      <c r="AI17" s="187">
        <f t="shared" si="2"/>
        <v>1342.0053095460416</v>
      </c>
      <c r="AJ17" s="187">
        <f t="shared" si="2"/>
        <v>876.64249518397685</v>
      </c>
      <c r="AK17" s="187">
        <f t="shared" si="2"/>
        <v>91.118770956146037</v>
      </c>
      <c r="AL17" s="187">
        <f t="shared" si="2"/>
        <v>203.57120012105474</v>
      </c>
      <c r="AM17" s="187">
        <f t="shared" si="2"/>
        <v>5.2835199889453275</v>
      </c>
      <c r="AN17" s="187">
        <f t="shared" si="2"/>
        <v>694.38767623015008</v>
      </c>
      <c r="AO17" s="187">
        <f t="shared" si="2"/>
        <v>786.0011829209775</v>
      </c>
      <c r="AP17" s="187">
        <f t="shared" si="2"/>
        <v>20.851515271279393</v>
      </c>
      <c r="AQ17" s="187">
        <f t="shared" si="2"/>
        <v>22.572727815724711</v>
      </c>
      <c r="AR17" s="187">
        <f t="shared" si="2"/>
        <v>676.63348214308746</v>
      </c>
      <c r="AS17" s="187">
        <f t="shared" si="2"/>
        <v>4600.5460044202382</v>
      </c>
      <c r="AT17" s="187">
        <f t="shared" si="2"/>
        <v>322.07244888231196</v>
      </c>
      <c r="AU17" s="187">
        <f t="shared" si="2"/>
        <v>309.35227062692775</v>
      </c>
      <c r="AV17" s="187">
        <f t="shared" si="2"/>
        <v>13.153998941358497</v>
      </c>
      <c r="AW17" s="187">
        <f t="shared" si="2"/>
        <v>1195.932037999783</v>
      </c>
      <c r="AX17" s="187">
        <f t="shared" si="2"/>
        <v>3831.8100158898715</v>
      </c>
      <c r="AY17" s="187">
        <f t="shared" si="2"/>
        <v>89.327804329224676</v>
      </c>
      <c r="AZ17" s="187">
        <f t="shared" si="9"/>
        <v>17467.710904239113</v>
      </c>
      <c r="BA17" s="180">
        <f t="shared" si="10"/>
        <v>0</v>
      </c>
      <c r="BB17" s="180">
        <f t="shared" si="11"/>
        <v>0</v>
      </c>
    </row>
    <row r="18" spans="1:54">
      <c r="C18" s="180">
        <f>SUM(C7:C17)</f>
        <v>2722480.68</v>
      </c>
      <c r="D18" s="180">
        <f>SUM(D7:D17)</f>
        <v>3521523.7100000107</v>
      </c>
      <c r="E18" s="180">
        <f>SUM(E7:E17)</f>
        <v>6244004.390000009</v>
      </c>
      <c r="F18" s="180">
        <f t="shared" ref="F18:H18" si="21">SUM(F7:F17)</f>
        <v>6425080.5173100093</v>
      </c>
      <c r="G18" s="180">
        <f t="shared" si="21"/>
        <v>6611407.8523119995</v>
      </c>
      <c r="H18" s="180">
        <f t="shared" si="21"/>
        <v>6803138.6800290467</v>
      </c>
      <c r="J18" s="180">
        <f>SUM(J7:J17)</f>
        <v>447572.43696590577</v>
      </c>
      <c r="K18" s="180">
        <f>SUM(K7:K17)</f>
        <v>67650.884283283303</v>
      </c>
      <c r="L18" s="180">
        <f t="shared" ref="L18:AB18" si="22">SUM(L7:L17)</f>
        <v>472669.91007248824</v>
      </c>
      <c r="M18" s="180">
        <f t="shared" si="22"/>
        <v>321246.89264702733</v>
      </c>
      <c r="N18" s="180">
        <f t="shared" si="22"/>
        <v>735304.6732199135</v>
      </c>
      <c r="O18" s="180">
        <f t="shared" si="22"/>
        <v>475586.05541778472</v>
      </c>
      <c r="P18" s="180">
        <f t="shared" si="22"/>
        <v>49915.953494577894</v>
      </c>
      <c r="Q18" s="180">
        <f t="shared" si="22"/>
        <v>110663.61516687501</v>
      </c>
      <c r="R18" s="180">
        <f t="shared" si="22"/>
        <v>2898.1889377769789</v>
      </c>
      <c r="S18" s="180">
        <f t="shared" si="22"/>
        <v>378296.88729739736</v>
      </c>
      <c r="T18" s="180">
        <f t="shared" si="22"/>
        <v>428092.56274900708</v>
      </c>
      <c r="U18" s="180">
        <f t="shared" si="22"/>
        <v>11349.500122985439</v>
      </c>
      <c r="V18" s="180">
        <f t="shared" si="22"/>
        <v>12350.33878211133</v>
      </c>
      <c r="W18" s="180">
        <f t="shared" si="22"/>
        <v>371778.15136974165</v>
      </c>
      <c r="X18" s="180">
        <f t="shared" si="22"/>
        <v>2559929.1626060102</v>
      </c>
      <c r="Y18" s="180">
        <f t="shared" si="22"/>
        <v>181182.03913461952</v>
      </c>
      <c r="Z18" s="180">
        <f t="shared" si="22"/>
        <v>169055.95448024033</v>
      </c>
      <c r="AA18" s="180">
        <f t="shared" si="22"/>
        <v>7595.473281302292</v>
      </c>
      <c r="AB18" s="180">
        <f t="shared" si="22"/>
        <v>6803138.6800290467</v>
      </c>
      <c r="AC18" s="180">
        <f t="shared" si="7"/>
        <v>0</v>
      </c>
      <c r="AE18" s="180">
        <f>SUM(AE7:AE17)</f>
        <v>319910.03814498207</v>
      </c>
      <c r="AF18" s="180">
        <f t="shared" ref="AF18:AG18" si="23">SUM(AF7:AF17)</f>
        <v>48119.67869302279</v>
      </c>
      <c r="AG18" s="180">
        <f t="shared" si="23"/>
        <v>332242.26465986442</v>
      </c>
      <c r="AH18" s="180">
        <f t="shared" ref="AH18" si="24">SUM(AH7:AH17)</f>
        <v>229176.63368032055</v>
      </c>
      <c r="AI18" s="180">
        <f t="shared" ref="AI18" si="25">SUM(AI7:AI17)</f>
        <v>522669.98693923734</v>
      </c>
      <c r="AJ18" s="180">
        <f t="shared" ref="AJ18" si="26">SUM(AJ7:AJ17)</f>
        <v>341425.4163146214</v>
      </c>
      <c r="AK18" s="180">
        <f t="shared" ref="AK18" si="27">SUM(AK7:AK17)</f>
        <v>35487.971982523872</v>
      </c>
      <c r="AL18" s="180">
        <f t="shared" ref="AL18" si="28">SUM(AL7:AL17)</f>
        <v>79284.750776782326</v>
      </c>
      <c r="AM18" s="180">
        <f t="shared" ref="AM18" si="29">SUM(AM7:AM17)</f>
        <v>2057.7692979094068</v>
      </c>
      <c r="AN18" s="180">
        <f t="shared" ref="AN18" si="30">SUM(AN7:AN17)</f>
        <v>270442.7434707763</v>
      </c>
      <c r="AO18" s="180">
        <f t="shared" ref="AO18" si="31">SUM(AO7:AO17)</f>
        <v>306123.39987723279</v>
      </c>
      <c r="AP18" s="180">
        <f t="shared" ref="AP18" si="32">SUM(AP7:AP17)</f>
        <v>8121.0268968231712</v>
      </c>
      <c r="AQ18" s="180">
        <f t="shared" ref="AQ18" si="33">SUM(AQ7:AQ17)</f>
        <v>8791.3864935591937</v>
      </c>
      <c r="AR18" s="180">
        <f t="shared" ref="AR18" si="34">SUM(AR7:AR17)</f>
        <v>263528.02836078865</v>
      </c>
      <c r="AS18" s="180">
        <f t="shared" ref="AS18" si="35">SUM(AS7:AS17)</f>
        <v>1791771.8379646922</v>
      </c>
      <c r="AT18" s="180">
        <f t="shared" ref="AT18" si="36">SUM(AT7:AT17)</f>
        <v>125437.3596388747</v>
      </c>
      <c r="AU18" s="180">
        <f t="shared" ref="AU18" si="37">SUM(AU7:AU17)</f>
        <v>120483.23959529944</v>
      </c>
      <c r="AV18" s="180">
        <f t="shared" ref="AV18" si="38">SUM(AV7:AV17)</f>
        <v>5123.0799207525142</v>
      </c>
      <c r="AW18" s="180">
        <f t="shared" ref="AW18" si="39">SUM(AW7:AW17)</f>
        <v>465778.91923021257</v>
      </c>
      <c r="AX18" s="180">
        <f t="shared" ref="AX18" si="40">SUM(AX7:AX17)</f>
        <v>1492372.7027848144</v>
      </c>
      <c r="AY18" s="180">
        <f t="shared" ref="AY18:AZ18" si="41">SUM(AY7:AY17)</f>
        <v>34790.445305957859</v>
      </c>
      <c r="AZ18" s="180">
        <f t="shared" si="41"/>
        <v>6803138.6800290467</v>
      </c>
      <c r="BA18" s="180">
        <f t="shared" si="10"/>
        <v>0</v>
      </c>
      <c r="BB18" s="180">
        <f t="shared" si="11"/>
        <v>0</v>
      </c>
    </row>
    <row r="20" spans="1:54">
      <c r="H20" s="177"/>
    </row>
    <row r="21" spans="1:54">
      <c r="E21" s="180"/>
      <c r="F21" s="180"/>
      <c r="G21" s="180"/>
      <c r="H21" s="180"/>
    </row>
  </sheetData>
  <mergeCells count="5">
    <mergeCell ref="A6:B6"/>
    <mergeCell ref="E4:H4"/>
    <mergeCell ref="E5:H5"/>
    <mergeCell ref="J4:AB4"/>
    <mergeCell ref="AE4:A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6A0DE-E00D-4ADD-BF2B-28089394D0C7}">
  <sheetPr>
    <pageSetUpPr fitToPage="1"/>
  </sheetPr>
  <dimension ref="A1:O104"/>
  <sheetViews>
    <sheetView topLeftCell="C1" workbookViewId="0">
      <selection activeCell="N15" sqref="N15"/>
    </sheetView>
  </sheetViews>
  <sheetFormatPr defaultRowHeight="14.45"/>
  <cols>
    <col min="1" max="1" width="26.7109375" style="2" customWidth="1"/>
    <col min="2" max="2" width="12.7109375" style="2" customWidth="1"/>
    <col min="3" max="3" width="10.7109375" style="2" customWidth="1"/>
    <col min="4" max="4" width="12.7109375" style="2" customWidth="1"/>
    <col min="5" max="5" width="10.7109375" style="2" customWidth="1"/>
    <col min="6" max="6" width="12.7109375" style="2" customWidth="1"/>
    <col min="7" max="7" width="10.7109375" style="2" customWidth="1"/>
    <col min="8" max="8" width="12.7109375" style="2" customWidth="1"/>
    <col min="9" max="9" width="10.7109375" style="2" customWidth="1"/>
    <col min="10" max="10" width="12.7109375" style="2" customWidth="1"/>
    <col min="11" max="11" width="10.7109375" style="2" customWidth="1"/>
    <col min="12" max="12" width="10.42578125" style="2" customWidth="1"/>
    <col min="13" max="13" width="10.5703125" style="2" customWidth="1"/>
    <col min="14" max="14" width="17.7109375" style="2" bestFit="1" customWidth="1"/>
    <col min="15" max="15" width="13" style="2" bestFit="1" customWidth="1"/>
    <col min="16" max="253" width="8.7109375" style="2"/>
    <col min="254" max="255" width="17.28515625" style="2" bestFit="1" customWidth="1"/>
    <col min="256" max="256" width="16.7109375" style="2" customWidth="1"/>
    <col min="257" max="257" width="15.5703125" style="2" customWidth="1"/>
    <col min="258" max="258" width="12.28515625" style="2" bestFit="1" customWidth="1"/>
    <col min="259" max="259" width="13.7109375" style="2" bestFit="1" customWidth="1"/>
    <col min="260" max="260" width="13.140625" style="2" bestFit="1" customWidth="1"/>
    <col min="261" max="261" width="17.5703125" style="2" bestFit="1" customWidth="1"/>
    <col min="262" max="262" width="23.28515625" style="2" bestFit="1" customWidth="1"/>
    <col min="263" max="263" width="15.28515625" style="2" bestFit="1" customWidth="1"/>
    <col min="264" max="264" width="20.85546875" style="2" bestFit="1" customWidth="1"/>
    <col min="265" max="265" width="18.140625" style="2" bestFit="1" customWidth="1"/>
    <col min="266" max="266" width="20.5703125" style="2" bestFit="1" customWidth="1"/>
    <col min="267" max="267" width="18.7109375" style="2" bestFit="1" customWidth="1"/>
    <col min="268" max="268" width="11.85546875" style="2" bestFit="1" customWidth="1"/>
    <col min="269" max="269" width="13.140625" style="2" bestFit="1" customWidth="1"/>
    <col min="270" max="270" width="11.28515625" style="2" bestFit="1" customWidth="1"/>
    <col min="271" max="509" width="8.7109375" style="2"/>
    <col min="510" max="511" width="17.28515625" style="2" bestFit="1" customWidth="1"/>
    <col min="512" max="512" width="16.7109375" style="2" customWidth="1"/>
    <col min="513" max="513" width="15.5703125" style="2" customWidth="1"/>
    <col min="514" max="514" width="12.28515625" style="2" bestFit="1" customWidth="1"/>
    <col min="515" max="515" width="13.7109375" style="2" bestFit="1" customWidth="1"/>
    <col min="516" max="516" width="13.140625" style="2" bestFit="1" customWidth="1"/>
    <col min="517" max="517" width="17.5703125" style="2" bestFit="1" customWidth="1"/>
    <col min="518" max="518" width="23.28515625" style="2" bestFit="1" customWidth="1"/>
    <col min="519" max="519" width="15.28515625" style="2" bestFit="1" customWidth="1"/>
    <col min="520" max="520" width="20.85546875" style="2" bestFit="1" customWidth="1"/>
    <col min="521" max="521" width="18.140625" style="2" bestFit="1" customWidth="1"/>
    <col min="522" max="522" width="20.5703125" style="2" bestFit="1" customWidth="1"/>
    <col min="523" max="523" width="18.7109375" style="2" bestFit="1" customWidth="1"/>
    <col min="524" max="524" width="11.85546875" style="2" bestFit="1" customWidth="1"/>
    <col min="525" max="525" width="13.140625" style="2" bestFit="1" customWidth="1"/>
    <col min="526" max="526" width="11.28515625" style="2" bestFit="1" customWidth="1"/>
    <col min="527" max="765" width="8.7109375" style="2"/>
    <col min="766" max="767" width="17.28515625" style="2" bestFit="1" customWidth="1"/>
    <col min="768" max="768" width="16.7109375" style="2" customWidth="1"/>
    <col min="769" max="769" width="15.5703125" style="2" customWidth="1"/>
    <col min="770" max="770" width="12.28515625" style="2" bestFit="1" customWidth="1"/>
    <col min="771" max="771" width="13.7109375" style="2" bestFit="1" customWidth="1"/>
    <col min="772" max="772" width="13.140625" style="2" bestFit="1" customWidth="1"/>
    <col min="773" max="773" width="17.5703125" style="2" bestFit="1" customWidth="1"/>
    <col min="774" max="774" width="23.28515625" style="2" bestFit="1" customWidth="1"/>
    <col min="775" max="775" width="15.28515625" style="2" bestFit="1" customWidth="1"/>
    <col min="776" max="776" width="20.85546875" style="2" bestFit="1" customWidth="1"/>
    <col min="777" max="777" width="18.140625" style="2" bestFit="1" customWidth="1"/>
    <col min="778" max="778" width="20.5703125" style="2" bestFit="1" customWidth="1"/>
    <col min="779" max="779" width="18.7109375" style="2" bestFit="1" customWidth="1"/>
    <col min="780" max="780" width="11.85546875" style="2" bestFit="1" customWidth="1"/>
    <col min="781" max="781" width="13.140625" style="2" bestFit="1" customWidth="1"/>
    <col min="782" max="782" width="11.28515625" style="2" bestFit="1" customWidth="1"/>
    <col min="783" max="1021" width="8.7109375" style="2"/>
    <col min="1022" max="1023" width="17.28515625" style="2" bestFit="1" customWidth="1"/>
    <col min="1024" max="1024" width="16.7109375" style="2" customWidth="1"/>
    <col min="1025" max="1025" width="15.5703125" style="2" customWidth="1"/>
    <col min="1026" max="1026" width="12.28515625" style="2" bestFit="1" customWidth="1"/>
    <col min="1027" max="1027" width="13.7109375" style="2" bestFit="1" customWidth="1"/>
    <col min="1028" max="1028" width="13.140625" style="2" bestFit="1" customWidth="1"/>
    <col min="1029" max="1029" width="17.5703125" style="2" bestFit="1" customWidth="1"/>
    <col min="1030" max="1030" width="23.28515625" style="2" bestFit="1" customWidth="1"/>
    <col min="1031" max="1031" width="15.28515625" style="2" bestFit="1" customWidth="1"/>
    <col min="1032" max="1032" width="20.85546875" style="2" bestFit="1" customWidth="1"/>
    <col min="1033" max="1033" width="18.140625" style="2" bestFit="1" customWidth="1"/>
    <col min="1034" max="1034" width="20.5703125" style="2" bestFit="1" customWidth="1"/>
    <col min="1035" max="1035" width="18.7109375" style="2" bestFit="1" customWidth="1"/>
    <col min="1036" max="1036" width="11.85546875" style="2" bestFit="1" customWidth="1"/>
    <col min="1037" max="1037" width="13.140625" style="2" bestFit="1" customWidth="1"/>
    <col min="1038" max="1038" width="11.28515625" style="2" bestFit="1" customWidth="1"/>
    <col min="1039" max="1277" width="8.7109375" style="2"/>
    <col min="1278" max="1279" width="17.28515625" style="2" bestFit="1" customWidth="1"/>
    <col min="1280" max="1280" width="16.7109375" style="2" customWidth="1"/>
    <col min="1281" max="1281" width="15.5703125" style="2" customWidth="1"/>
    <col min="1282" max="1282" width="12.28515625" style="2" bestFit="1" customWidth="1"/>
    <col min="1283" max="1283" width="13.7109375" style="2" bestFit="1" customWidth="1"/>
    <col min="1284" max="1284" width="13.140625" style="2" bestFit="1" customWidth="1"/>
    <col min="1285" max="1285" width="17.5703125" style="2" bestFit="1" customWidth="1"/>
    <col min="1286" max="1286" width="23.28515625" style="2" bestFit="1" customWidth="1"/>
    <col min="1287" max="1287" width="15.28515625" style="2" bestFit="1" customWidth="1"/>
    <col min="1288" max="1288" width="20.85546875" style="2" bestFit="1" customWidth="1"/>
    <col min="1289" max="1289" width="18.140625" style="2" bestFit="1" customWidth="1"/>
    <col min="1290" max="1290" width="20.5703125" style="2" bestFit="1" customWidth="1"/>
    <col min="1291" max="1291" width="18.7109375" style="2" bestFit="1" customWidth="1"/>
    <col min="1292" max="1292" width="11.85546875" style="2" bestFit="1" customWidth="1"/>
    <col min="1293" max="1293" width="13.140625" style="2" bestFit="1" customWidth="1"/>
    <col min="1294" max="1294" width="11.28515625" style="2" bestFit="1" customWidth="1"/>
    <col min="1295" max="1533" width="8.7109375" style="2"/>
    <col min="1534" max="1535" width="17.28515625" style="2" bestFit="1" customWidth="1"/>
    <col min="1536" max="1536" width="16.7109375" style="2" customWidth="1"/>
    <col min="1537" max="1537" width="15.5703125" style="2" customWidth="1"/>
    <col min="1538" max="1538" width="12.28515625" style="2" bestFit="1" customWidth="1"/>
    <col min="1539" max="1539" width="13.7109375" style="2" bestFit="1" customWidth="1"/>
    <col min="1540" max="1540" width="13.140625" style="2" bestFit="1" customWidth="1"/>
    <col min="1541" max="1541" width="17.5703125" style="2" bestFit="1" customWidth="1"/>
    <col min="1542" max="1542" width="23.28515625" style="2" bestFit="1" customWidth="1"/>
    <col min="1543" max="1543" width="15.28515625" style="2" bestFit="1" customWidth="1"/>
    <col min="1544" max="1544" width="20.85546875" style="2" bestFit="1" customWidth="1"/>
    <col min="1545" max="1545" width="18.140625" style="2" bestFit="1" customWidth="1"/>
    <col min="1546" max="1546" width="20.5703125" style="2" bestFit="1" customWidth="1"/>
    <col min="1547" max="1547" width="18.7109375" style="2" bestFit="1" customWidth="1"/>
    <col min="1548" max="1548" width="11.85546875" style="2" bestFit="1" customWidth="1"/>
    <col min="1549" max="1549" width="13.140625" style="2" bestFit="1" customWidth="1"/>
    <col min="1550" max="1550" width="11.28515625" style="2" bestFit="1" customWidth="1"/>
    <col min="1551" max="1789" width="8.7109375" style="2"/>
    <col min="1790" max="1791" width="17.28515625" style="2" bestFit="1" customWidth="1"/>
    <col min="1792" max="1792" width="16.7109375" style="2" customWidth="1"/>
    <col min="1793" max="1793" width="15.5703125" style="2" customWidth="1"/>
    <col min="1794" max="1794" width="12.28515625" style="2" bestFit="1" customWidth="1"/>
    <col min="1795" max="1795" width="13.7109375" style="2" bestFit="1" customWidth="1"/>
    <col min="1796" max="1796" width="13.140625" style="2" bestFit="1" customWidth="1"/>
    <col min="1797" max="1797" width="17.5703125" style="2" bestFit="1" customWidth="1"/>
    <col min="1798" max="1798" width="23.28515625" style="2" bestFit="1" customWidth="1"/>
    <col min="1799" max="1799" width="15.28515625" style="2" bestFit="1" customWidth="1"/>
    <col min="1800" max="1800" width="20.85546875" style="2" bestFit="1" customWidth="1"/>
    <col min="1801" max="1801" width="18.140625" style="2" bestFit="1" customWidth="1"/>
    <col min="1802" max="1802" width="20.5703125" style="2" bestFit="1" customWidth="1"/>
    <col min="1803" max="1803" width="18.7109375" style="2" bestFit="1" customWidth="1"/>
    <col min="1804" max="1804" width="11.85546875" style="2" bestFit="1" customWidth="1"/>
    <col min="1805" max="1805" width="13.140625" style="2" bestFit="1" customWidth="1"/>
    <col min="1806" max="1806" width="11.28515625" style="2" bestFit="1" customWidth="1"/>
    <col min="1807" max="2045" width="8.7109375" style="2"/>
    <col min="2046" max="2047" width="17.28515625" style="2" bestFit="1" customWidth="1"/>
    <col min="2048" max="2048" width="16.7109375" style="2" customWidth="1"/>
    <col min="2049" max="2049" width="15.5703125" style="2" customWidth="1"/>
    <col min="2050" max="2050" width="12.28515625" style="2" bestFit="1" customWidth="1"/>
    <col min="2051" max="2051" width="13.7109375" style="2" bestFit="1" customWidth="1"/>
    <col min="2052" max="2052" width="13.140625" style="2" bestFit="1" customWidth="1"/>
    <col min="2053" max="2053" width="17.5703125" style="2" bestFit="1" customWidth="1"/>
    <col min="2054" max="2054" width="23.28515625" style="2" bestFit="1" customWidth="1"/>
    <col min="2055" max="2055" width="15.28515625" style="2" bestFit="1" customWidth="1"/>
    <col min="2056" max="2056" width="20.85546875" style="2" bestFit="1" customWidth="1"/>
    <col min="2057" max="2057" width="18.140625" style="2" bestFit="1" customWidth="1"/>
    <col min="2058" max="2058" width="20.5703125" style="2" bestFit="1" customWidth="1"/>
    <col min="2059" max="2059" width="18.7109375" style="2" bestFit="1" customWidth="1"/>
    <col min="2060" max="2060" width="11.85546875" style="2" bestFit="1" customWidth="1"/>
    <col min="2061" max="2061" width="13.140625" style="2" bestFit="1" customWidth="1"/>
    <col min="2062" max="2062" width="11.28515625" style="2" bestFit="1" customWidth="1"/>
    <col min="2063" max="2301" width="8.7109375" style="2"/>
    <col min="2302" max="2303" width="17.28515625" style="2" bestFit="1" customWidth="1"/>
    <col min="2304" max="2304" width="16.7109375" style="2" customWidth="1"/>
    <col min="2305" max="2305" width="15.5703125" style="2" customWidth="1"/>
    <col min="2306" max="2306" width="12.28515625" style="2" bestFit="1" customWidth="1"/>
    <col min="2307" max="2307" width="13.7109375" style="2" bestFit="1" customWidth="1"/>
    <col min="2308" max="2308" width="13.140625" style="2" bestFit="1" customWidth="1"/>
    <col min="2309" max="2309" width="17.5703125" style="2" bestFit="1" customWidth="1"/>
    <col min="2310" max="2310" width="23.28515625" style="2" bestFit="1" customWidth="1"/>
    <col min="2311" max="2311" width="15.28515625" style="2" bestFit="1" customWidth="1"/>
    <col min="2312" max="2312" width="20.85546875" style="2" bestFit="1" customWidth="1"/>
    <col min="2313" max="2313" width="18.140625" style="2" bestFit="1" customWidth="1"/>
    <col min="2314" max="2314" width="20.5703125" style="2" bestFit="1" customWidth="1"/>
    <col min="2315" max="2315" width="18.7109375" style="2" bestFit="1" customWidth="1"/>
    <col min="2316" max="2316" width="11.85546875" style="2" bestFit="1" customWidth="1"/>
    <col min="2317" max="2317" width="13.140625" style="2" bestFit="1" customWidth="1"/>
    <col min="2318" max="2318" width="11.28515625" style="2" bestFit="1" customWidth="1"/>
    <col min="2319" max="2557" width="8.7109375" style="2"/>
    <col min="2558" max="2559" width="17.28515625" style="2" bestFit="1" customWidth="1"/>
    <col min="2560" max="2560" width="16.7109375" style="2" customWidth="1"/>
    <col min="2561" max="2561" width="15.5703125" style="2" customWidth="1"/>
    <col min="2562" max="2562" width="12.28515625" style="2" bestFit="1" customWidth="1"/>
    <col min="2563" max="2563" width="13.7109375" style="2" bestFit="1" customWidth="1"/>
    <col min="2564" max="2564" width="13.140625" style="2" bestFit="1" customWidth="1"/>
    <col min="2565" max="2565" width="17.5703125" style="2" bestFit="1" customWidth="1"/>
    <col min="2566" max="2566" width="23.28515625" style="2" bestFit="1" customWidth="1"/>
    <col min="2567" max="2567" width="15.28515625" style="2" bestFit="1" customWidth="1"/>
    <col min="2568" max="2568" width="20.85546875" style="2" bestFit="1" customWidth="1"/>
    <col min="2569" max="2569" width="18.140625" style="2" bestFit="1" customWidth="1"/>
    <col min="2570" max="2570" width="20.5703125" style="2" bestFit="1" customWidth="1"/>
    <col min="2571" max="2571" width="18.7109375" style="2" bestFit="1" customWidth="1"/>
    <col min="2572" max="2572" width="11.85546875" style="2" bestFit="1" customWidth="1"/>
    <col min="2573" max="2573" width="13.140625" style="2" bestFit="1" customWidth="1"/>
    <col min="2574" max="2574" width="11.28515625" style="2" bestFit="1" customWidth="1"/>
    <col min="2575" max="2813" width="8.7109375" style="2"/>
    <col min="2814" max="2815" width="17.28515625" style="2" bestFit="1" customWidth="1"/>
    <col min="2816" max="2816" width="16.7109375" style="2" customWidth="1"/>
    <col min="2817" max="2817" width="15.5703125" style="2" customWidth="1"/>
    <col min="2818" max="2818" width="12.28515625" style="2" bestFit="1" customWidth="1"/>
    <col min="2819" max="2819" width="13.7109375" style="2" bestFit="1" customWidth="1"/>
    <col min="2820" max="2820" width="13.140625" style="2" bestFit="1" customWidth="1"/>
    <col min="2821" max="2821" width="17.5703125" style="2" bestFit="1" customWidth="1"/>
    <col min="2822" max="2822" width="23.28515625" style="2" bestFit="1" customWidth="1"/>
    <col min="2823" max="2823" width="15.28515625" style="2" bestFit="1" customWidth="1"/>
    <col min="2824" max="2824" width="20.85546875" style="2" bestFit="1" customWidth="1"/>
    <col min="2825" max="2825" width="18.140625" style="2" bestFit="1" customWidth="1"/>
    <col min="2826" max="2826" width="20.5703125" style="2" bestFit="1" customWidth="1"/>
    <col min="2827" max="2827" width="18.7109375" style="2" bestFit="1" customWidth="1"/>
    <col min="2828" max="2828" width="11.85546875" style="2" bestFit="1" customWidth="1"/>
    <col min="2829" max="2829" width="13.140625" style="2" bestFit="1" customWidth="1"/>
    <col min="2830" max="2830" width="11.28515625" style="2" bestFit="1" customWidth="1"/>
    <col min="2831" max="3069" width="8.7109375" style="2"/>
    <col min="3070" max="3071" width="17.28515625" style="2" bestFit="1" customWidth="1"/>
    <col min="3072" max="3072" width="16.7109375" style="2" customWidth="1"/>
    <col min="3073" max="3073" width="15.5703125" style="2" customWidth="1"/>
    <col min="3074" max="3074" width="12.28515625" style="2" bestFit="1" customWidth="1"/>
    <col min="3075" max="3075" width="13.7109375" style="2" bestFit="1" customWidth="1"/>
    <col min="3076" max="3076" width="13.140625" style="2" bestFit="1" customWidth="1"/>
    <col min="3077" max="3077" width="17.5703125" style="2" bestFit="1" customWidth="1"/>
    <col min="3078" max="3078" width="23.28515625" style="2" bestFit="1" customWidth="1"/>
    <col min="3079" max="3079" width="15.28515625" style="2" bestFit="1" customWidth="1"/>
    <col min="3080" max="3080" width="20.85546875" style="2" bestFit="1" customWidth="1"/>
    <col min="3081" max="3081" width="18.140625" style="2" bestFit="1" customWidth="1"/>
    <col min="3082" max="3082" width="20.5703125" style="2" bestFit="1" customWidth="1"/>
    <col min="3083" max="3083" width="18.7109375" style="2" bestFit="1" customWidth="1"/>
    <col min="3084" max="3084" width="11.85546875" style="2" bestFit="1" customWidth="1"/>
    <col min="3085" max="3085" width="13.140625" style="2" bestFit="1" customWidth="1"/>
    <col min="3086" max="3086" width="11.28515625" style="2" bestFit="1" customWidth="1"/>
    <col min="3087" max="3325" width="8.7109375" style="2"/>
    <col min="3326" max="3327" width="17.28515625" style="2" bestFit="1" customWidth="1"/>
    <col min="3328" max="3328" width="16.7109375" style="2" customWidth="1"/>
    <col min="3329" max="3329" width="15.5703125" style="2" customWidth="1"/>
    <col min="3330" max="3330" width="12.28515625" style="2" bestFit="1" customWidth="1"/>
    <col min="3331" max="3331" width="13.7109375" style="2" bestFit="1" customWidth="1"/>
    <col min="3332" max="3332" width="13.140625" style="2" bestFit="1" customWidth="1"/>
    <col min="3333" max="3333" width="17.5703125" style="2" bestFit="1" customWidth="1"/>
    <col min="3334" max="3334" width="23.28515625" style="2" bestFit="1" customWidth="1"/>
    <col min="3335" max="3335" width="15.28515625" style="2" bestFit="1" customWidth="1"/>
    <col min="3336" max="3336" width="20.85546875" style="2" bestFit="1" customWidth="1"/>
    <col min="3337" max="3337" width="18.140625" style="2" bestFit="1" customWidth="1"/>
    <col min="3338" max="3338" width="20.5703125" style="2" bestFit="1" customWidth="1"/>
    <col min="3339" max="3339" width="18.7109375" style="2" bestFit="1" customWidth="1"/>
    <col min="3340" max="3340" width="11.85546875" style="2" bestFit="1" customWidth="1"/>
    <col min="3341" max="3341" width="13.140625" style="2" bestFit="1" customWidth="1"/>
    <col min="3342" max="3342" width="11.28515625" style="2" bestFit="1" customWidth="1"/>
    <col min="3343" max="3581" width="8.7109375" style="2"/>
    <col min="3582" max="3583" width="17.28515625" style="2" bestFit="1" customWidth="1"/>
    <col min="3584" max="3584" width="16.7109375" style="2" customWidth="1"/>
    <col min="3585" max="3585" width="15.5703125" style="2" customWidth="1"/>
    <col min="3586" max="3586" width="12.28515625" style="2" bestFit="1" customWidth="1"/>
    <col min="3587" max="3587" width="13.7109375" style="2" bestFit="1" customWidth="1"/>
    <col min="3588" max="3588" width="13.140625" style="2" bestFit="1" customWidth="1"/>
    <col min="3589" max="3589" width="17.5703125" style="2" bestFit="1" customWidth="1"/>
    <col min="3590" max="3590" width="23.28515625" style="2" bestFit="1" customWidth="1"/>
    <col min="3591" max="3591" width="15.28515625" style="2" bestFit="1" customWidth="1"/>
    <col min="3592" max="3592" width="20.85546875" style="2" bestFit="1" customWidth="1"/>
    <col min="3593" max="3593" width="18.140625" style="2" bestFit="1" customWidth="1"/>
    <col min="3594" max="3594" width="20.5703125" style="2" bestFit="1" customWidth="1"/>
    <col min="3595" max="3595" width="18.7109375" style="2" bestFit="1" customWidth="1"/>
    <col min="3596" max="3596" width="11.85546875" style="2" bestFit="1" customWidth="1"/>
    <col min="3597" max="3597" width="13.140625" style="2" bestFit="1" customWidth="1"/>
    <col min="3598" max="3598" width="11.28515625" style="2" bestFit="1" customWidth="1"/>
    <col min="3599" max="3837" width="8.7109375" style="2"/>
    <col min="3838" max="3839" width="17.28515625" style="2" bestFit="1" customWidth="1"/>
    <col min="3840" max="3840" width="16.7109375" style="2" customWidth="1"/>
    <col min="3841" max="3841" width="15.5703125" style="2" customWidth="1"/>
    <col min="3842" max="3842" width="12.28515625" style="2" bestFit="1" customWidth="1"/>
    <col min="3843" max="3843" width="13.7109375" style="2" bestFit="1" customWidth="1"/>
    <col min="3844" max="3844" width="13.140625" style="2" bestFit="1" customWidth="1"/>
    <col min="3845" max="3845" width="17.5703125" style="2" bestFit="1" customWidth="1"/>
    <col min="3846" max="3846" width="23.28515625" style="2" bestFit="1" customWidth="1"/>
    <col min="3847" max="3847" width="15.28515625" style="2" bestFit="1" customWidth="1"/>
    <col min="3848" max="3848" width="20.85546875" style="2" bestFit="1" customWidth="1"/>
    <col min="3849" max="3849" width="18.140625" style="2" bestFit="1" customWidth="1"/>
    <col min="3850" max="3850" width="20.5703125" style="2" bestFit="1" customWidth="1"/>
    <col min="3851" max="3851" width="18.7109375" style="2" bestFit="1" customWidth="1"/>
    <col min="3852" max="3852" width="11.85546875" style="2" bestFit="1" customWidth="1"/>
    <col min="3853" max="3853" width="13.140625" style="2" bestFit="1" customWidth="1"/>
    <col min="3854" max="3854" width="11.28515625" style="2" bestFit="1" customWidth="1"/>
    <col min="3855" max="4093" width="8.7109375" style="2"/>
    <col min="4094" max="4095" width="17.28515625" style="2" bestFit="1" customWidth="1"/>
    <col min="4096" max="4096" width="16.7109375" style="2" customWidth="1"/>
    <col min="4097" max="4097" width="15.5703125" style="2" customWidth="1"/>
    <col min="4098" max="4098" width="12.28515625" style="2" bestFit="1" customWidth="1"/>
    <col min="4099" max="4099" width="13.7109375" style="2" bestFit="1" customWidth="1"/>
    <col min="4100" max="4100" width="13.140625" style="2" bestFit="1" customWidth="1"/>
    <col min="4101" max="4101" width="17.5703125" style="2" bestFit="1" customWidth="1"/>
    <col min="4102" max="4102" width="23.28515625" style="2" bestFit="1" customWidth="1"/>
    <col min="4103" max="4103" width="15.28515625" style="2" bestFit="1" customWidth="1"/>
    <col min="4104" max="4104" width="20.85546875" style="2" bestFit="1" customWidth="1"/>
    <col min="4105" max="4105" width="18.140625" style="2" bestFit="1" customWidth="1"/>
    <col min="4106" max="4106" width="20.5703125" style="2" bestFit="1" customWidth="1"/>
    <col min="4107" max="4107" width="18.7109375" style="2" bestFit="1" customWidth="1"/>
    <col min="4108" max="4108" width="11.85546875" style="2" bestFit="1" customWidth="1"/>
    <col min="4109" max="4109" width="13.140625" style="2" bestFit="1" customWidth="1"/>
    <col min="4110" max="4110" width="11.28515625" style="2" bestFit="1" customWidth="1"/>
    <col min="4111" max="4349" width="8.7109375" style="2"/>
    <col min="4350" max="4351" width="17.28515625" style="2" bestFit="1" customWidth="1"/>
    <col min="4352" max="4352" width="16.7109375" style="2" customWidth="1"/>
    <col min="4353" max="4353" width="15.5703125" style="2" customWidth="1"/>
    <col min="4354" max="4354" width="12.28515625" style="2" bestFit="1" customWidth="1"/>
    <col min="4355" max="4355" width="13.7109375" style="2" bestFit="1" customWidth="1"/>
    <col min="4356" max="4356" width="13.140625" style="2" bestFit="1" customWidth="1"/>
    <col min="4357" max="4357" width="17.5703125" style="2" bestFit="1" customWidth="1"/>
    <col min="4358" max="4358" width="23.28515625" style="2" bestFit="1" customWidth="1"/>
    <col min="4359" max="4359" width="15.28515625" style="2" bestFit="1" customWidth="1"/>
    <col min="4360" max="4360" width="20.85546875" style="2" bestFit="1" customWidth="1"/>
    <col min="4361" max="4361" width="18.140625" style="2" bestFit="1" customWidth="1"/>
    <col min="4362" max="4362" width="20.5703125" style="2" bestFit="1" customWidth="1"/>
    <col min="4363" max="4363" width="18.7109375" style="2" bestFit="1" customWidth="1"/>
    <col min="4364" max="4364" width="11.85546875" style="2" bestFit="1" customWidth="1"/>
    <col min="4365" max="4365" width="13.140625" style="2" bestFit="1" customWidth="1"/>
    <col min="4366" max="4366" width="11.28515625" style="2" bestFit="1" customWidth="1"/>
    <col min="4367" max="4605" width="8.7109375" style="2"/>
    <col min="4606" max="4607" width="17.28515625" style="2" bestFit="1" customWidth="1"/>
    <col min="4608" max="4608" width="16.7109375" style="2" customWidth="1"/>
    <col min="4609" max="4609" width="15.5703125" style="2" customWidth="1"/>
    <col min="4610" max="4610" width="12.28515625" style="2" bestFit="1" customWidth="1"/>
    <col min="4611" max="4611" width="13.7109375" style="2" bestFit="1" customWidth="1"/>
    <col min="4612" max="4612" width="13.140625" style="2" bestFit="1" customWidth="1"/>
    <col min="4613" max="4613" width="17.5703125" style="2" bestFit="1" customWidth="1"/>
    <col min="4614" max="4614" width="23.28515625" style="2" bestFit="1" customWidth="1"/>
    <col min="4615" max="4615" width="15.28515625" style="2" bestFit="1" customWidth="1"/>
    <col min="4616" max="4616" width="20.85546875" style="2" bestFit="1" customWidth="1"/>
    <col min="4617" max="4617" width="18.140625" style="2" bestFit="1" customWidth="1"/>
    <col min="4618" max="4618" width="20.5703125" style="2" bestFit="1" customWidth="1"/>
    <col min="4619" max="4619" width="18.7109375" style="2" bestFit="1" customWidth="1"/>
    <col min="4620" max="4620" width="11.85546875" style="2" bestFit="1" customWidth="1"/>
    <col min="4621" max="4621" width="13.140625" style="2" bestFit="1" customWidth="1"/>
    <col min="4622" max="4622" width="11.28515625" style="2" bestFit="1" customWidth="1"/>
    <col min="4623" max="4861" width="8.7109375" style="2"/>
    <col min="4862" max="4863" width="17.28515625" style="2" bestFit="1" customWidth="1"/>
    <col min="4864" max="4864" width="16.7109375" style="2" customWidth="1"/>
    <col min="4865" max="4865" width="15.5703125" style="2" customWidth="1"/>
    <col min="4866" max="4866" width="12.28515625" style="2" bestFit="1" customWidth="1"/>
    <col min="4867" max="4867" width="13.7109375" style="2" bestFit="1" customWidth="1"/>
    <col min="4868" max="4868" width="13.140625" style="2" bestFit="1" customWidth="1"/>
    <col min="4869" max="4869" width="17.5703125" style="2" bestFit="1" customWidth="1"/>
    <col min="4870" max="4870" width="23.28515625" style="2" bestFit="1" customWidth="1"/>
    <col min="4871" max="4871" width="15.28515625" style="2" bestFit="1" customWidth="1"/>
    <col min="4872" max="4872" width="20.85546875" style="2" bestFit="1" customWidth="1"/>
    <col min="4873" max="4873" width="18.140625" style="2" bestFit="1" customWidth="1"/>
    <col min="4874" max="4874" width="20.5703125" style="2" bestFit="1" customWidth="1"/>
    <col min="4875" max="4875" width="18.7109375" style="2" bestFit="1" customWidth="1"/>
    <col min="4876" max="4876" width="11.85546875" style="2" bestFit="1" customWidth="1"/>
    <col min="4877" max="4877" width="13.140625" style="2" bestFit="1" customWidth="1"/>
    <col min="4878" max="4878" width="11.28515625" style="2" bestFit="1" customWidth="1"/>
    <col min="4879" max="5117" width="8.7109375" style="2"/>
    <col min="5118" max="5119" width="17.28515625" style="2" bestFit="1" customWidth="1"/>
    <col min="5120" max="5120" width="16.7109375" style="2" customWidth="1"/>
    <col min="5121" max="5121" width="15.5703125" style="2" customWidth="1"/>
    <col min="5122" max="5122" width="12.28515625" style="2" bestFit="1" customWidth="1"/>
    <col min="5123" max="5123" width="13.7109375" style="2" bestFit="1" customWidth="1"/>
    <col min="5124" max="5124" width="13.140625" style="2" bestFit="1" customWidth="1"/>
    <col min="5125" max="5125" width="17.5703125" style="2" bestFit="1" customWidth="1"/>
    <col min="5126" max="5126" width="23.28515625" style="2" bestFit="1" customWidth="1"/>
    <col min="5127" max="5127" width="15.28515625" style="2" bestFit="1" customWidth="1"/>
    <col min="5128" max="5128" width="20.85546875" style="2" bestFit="1" customWidth="1"/>
    <col min="5129" max="5129" width="18.140625" style="2" bestFit="1" customWidth="1"/>
    <col min="5130" max="5130" width="20.5703125" style="2" bestFit="1" customWidth="1"/>
    <col min="5131" max="5131" width="18.7109375" style="2" bestFit="1" customWidth="1"/>
    <col min="5132" max="5132" width="11.85546875" style="2" bestFit="1" customWidth="1"/>
    <col min="5133" max="5133" width="13.140625" style="2" bestFit="1" customWidth="1"/>
    <col min="5134" max="5134" width="11.28515625" style="2" bestFit="1" customWidth="1"/>
    <col min="5135" max="5373" width="8.7109375" style="2"/>
    <col min="5374" max="5375" width="17.28515625" style="2" bestFit="1" customWidth="1"/>
    <col min="5376" max="5376" width="16.7109375" style="2" customWidth="1"/>
    <col min="5377" max="5377" width="15.5703125" style="2" customWidth="1"/>
    <col min="5378" max="5378" width="12.28515625" style="2" bestFit="1" customWidth="1"/>
    <col min="5379" max="5379" width="13.7109375" style="2" bestFit="1" customWidth="1"/>
    <col min="5380" max="5380" width="13.140625" style="2" bestFit="1" customWidth="1"/>
    <col min="5381" max="5381" width="17.5703125" style="2" bestFit="1" customWidth="1"/>
    <col min="5382" max="5382" width="23.28515625" style="2" bestFit="1" customWidth="1"/>
    <col min="5383" max="5383" width="15.28515625" style="2" bestFit="1" customWidth="1"/>
    <col min="5384" max="5384" width="20.85546875" style="2" bestFit="1" customWidth="1"/>
    <col min="5385" max="5385" width="18.140625" style="2" bestFit="1" customWidth="1"/>
    <col min="5386" max="5386" width="20.5703125" style="2" bestFit="1" customWidth="1"/>
    <col min="5387" max="5387" width="18.7109375" style="2" bestFit="1" customWidth="1"/>
    <col min="5388" max="5388" width="11.85546875" style="2" bestFit="1" customWidth="1"/>
    <col min="5389" max="5389" width="13.140625" style="2" bestFit="1" customWidth="1"/>
    <col min="5390" max="5390" width="11.28515625" style="2" bestFit="1" customWidth="1"/>
    <col min="5391" max="5629" width="8.7109375" style="2"/>
    <col min="5630" max="5631" width="17.28515625" style="2" bestFit="1" customWidth="1"/>
    <col min="5632" max="5632" width="16.7109375" style="2" customWidth="1"/>
    <col min="5633" max="5633" width="15.5703125" style="2" customWidth="1"/>
    <col min="5634" max="5634" width="12.28515625" style="2" bestFit="1" customWidth="1"/>
    <col min="5635" max="5635" width="13.7109375" style="2" bestFit="1" customWidth="1"/>
    <col min="5636" max="5636" width="13.140625" style="2" bestFit="1" customWidth="1"/>
    <col min="5637" max="5637" width="17.5703125" style="2" bestFit="1" customWidth="1"/>
    <col min="5638" max="5638" width="23.28515625" style="2" bestFit="1" customWidth="1"/>
    <col min="5639" max="5639" width="15.28515625" style="2" bestFit="1" customWidth="1"/>
    <col min="5640" max="5640" width="20.85546875" style="2" bestFit="1" customWidth="1"/>
    <col min="5641" max="5641" width="18.140625" style="2" bestFit="1" customWidth="1"/>
    <col min="5642" max="5642" width="20.5703125" style="2" bestFit="1" customWidth="1"/>
    <col min="5643" max="5643" width="18.7109375" style="2" bestFit="1" customWidth="1"/>
    <col min="5644" max="5644" width="11.85546875" style="2" bestFit="1" customWidth="1"/>
    <col min="5645" max="5645" width="13.140625" style="2" bestFit="1" customWidth="1"/>
    <col min="5646" max="5646" width="11.28515625" style="2" bestFit="1" customWidth="1"/>
    <col min="5647" max="5885" width="8.7109375" style="2"/>
    <col min="5886" max="5887" width="17.28515625" style="2" bestFit="1" customWidth="1"/>
    <col min="5888" max="5888" width="16.7109375" style="2" customWidth="1"/>
    <col min="5889" max="5889" width="15.5703125" style="2" customWidth="1"/>
    <col min="5890" max="5890" width="12.28515625" style="2" bestFit="1" customWidth="1"/>
    <col min="5891" max="5891" width="13.7109375" style="2" bestFit="1" customWidth="1"/>
    <col min="5892" max="5892" width="13.140625" style="2" bestFit="1" customWidth="1"/>
    <col min="5893" max="5893" width="17.5703125" style="2" bestFit="1" customWidth="1"/>
    <col min="5894" max="5894" width="23.28515625" style="2" bestFit="1" customWidth="1"/>
    <col min="5895" max="5895" width="15.28515625" style="2" bestFit="1" customWidth="1"/>
    <col min="5896" max="5896" width="20.85546875" style="2" bestFit="1" customWidth="1"/>
    <col min="5897" max="5897" width="18.140625" style="2" bestFit="1" customWidth="1"/>
    <col min="5898" max="5898" width="20.5703125" style="2" bestFit="1" customWidth="1"/>
    <col min="5899" max="5899" width="18.7109375" style="2" bestFit="1" customWidth="1"/>
    <col min="5900" max="5900" width="11.85546875" style="2" bestFit="1" customWidth="1"/>
    <col min="5901" max="5901" width="13.140625" style="2" bestFit="1" customWidth="1"/>
    <col min="5902" max="5902" width="11.28515625" style="2" bestFit="1" customWidth="1"/>
    <col min="5903" max="6141" width="8.7109375" style="2"/>
    <col min="6142" max="6143" width="17.28515625" style="2" bestFit="1" customWidth="1"/>
    <col min="6144" max="6144" width="16.7109375" style="2" customWidth="1"/>
    <col min="6145" max="6145" width="15.5703125" style="2" customWidth="1"/>
    <col min="6146" max="6146" width="12.28515625" style="2" bestFit="1" customWidth="1"/>
    <col min="6147" max="6147" width="13.7109375" style="2" bestFit="1" customWidth="1"/>
    <col min="6148" max="6148" width="13.140625" style="2" bestFit="1" customWidth="1"/>
    <col min="6149" max="6149" width="17.5703125" style="2" bestFit="1" customWidth="1"/>
    <col min="6150" max="6150" width="23.28515625" style="2" bestFit="1" customWidth="1"/>
    <col min="6151" max="6151" width="15.28515625" style="2" bestFit="1" customWidth="1"/>
    <col min="6152" max="6152" width="20.85546875" style="2" bestFit="1" customWidth="1"/>
    <col min="6153" max="6153" width="18.140625" style="2" bestFit="1" customWidth="1"/>
    <col min="6154" max="6154" width="20.5703125" style="2" bestFit="1" customWidth="1"/>
    <col min="6155" max="6155" width="18.7109375" style="2" bestFit="1" customWidth="1"/>
    <col min="6156" max="6156" width="11.85546875" style="2" bestFit="1" customWidth="1"/>
    <col min="6157" max="6157" width="13.140625" style="2" bestFit="1" customWidth="1"/>
    <col min="6158" max="6158" width="11.28515625" style="2" bestFit="1" customWidth="1"/>
    <col min="6159" max="6397" width="8.7109375" style="2"/>
    <col min="6398" max="6399" width="17.28515625" style="2" bestFit="1" customWidth="1"/>
    <col min="6400" max="6400" width="16.7109375" style="2" customWidth="1"/>
    <col min="6401" max="6401" width="15.5703125" style="2" customWidth="1"/>
    <col min="6402" max="6402" width="12.28515625" style="2" bestFit="1" customWidth="1"/>
    <col min="6403" max="6403" width="13.7109375" style="2" bestFit="1" customWidth="1"/>
    <col min="6404" max="6404" width="13.140625" style="2" bestFit="1" customWidth="1"/>
    <col min="6405" max="6405" width="17.5703125" style="2" bestFit="1" customWidth="1"/>
    <col min="6406" max="6406" width="23.28515625" style="2" bestFit="1" customWidth="1"/>
    <col min="6407" max="6407" width="15.28515625" style="2" bestFit="1" customWidth="1"/>
    <col min="6408" max="6408" width="20.85546875" style="2" bestFit="1" customWidth="1"/>
    <col min="6409" max="6409" width="18.140625" style="2" bestFit="1" customWidth="1"/>
    <col min="6410" max="6410" width="20.5703125" style="2" bestFit="1" customWidth="1"/>
    <col min="6411" max="6411" width="18.7109375" style="2" bestFit="1" customWidth="1"/>
    <col min="6412" max="6412" width="11.85546875" style="2" bestFit="1" customWidth="1"/>
    <col min="6413" max="6413" width="13.140625" style="2" bestFit="1" customWidth="1"/>
    <col min="6414" max="6414" width="11.28515625" style="2" bestFit="1" customWidth="1"/>
    <col min="6415" max="6653" width="8.7109375" style="2"/>
    <col min="6654" max="6655" width="17.28515625" style="2" bestFit="1" customWidth="1"/>
    <col min="6656" max="6656" width="16.7109375" style="2" customWidth="1"/>
    <col min="6657" max="6657" width="15.5703125" style="2" customWidth="1"/>
    <col min="6658" max="6658" width="12.28515625" style="2" bestFit="1" customWidth="1"/>
    <col min="6659" max="6659" width="13.7109375" style="2" bestFit="1" customWidth="1"/>
    <col min="6660" max="6660" width="13.140625" style="2" bestFit="1" customWidth="1"/>
    <col min="6661" max="6661" width="17.5703125" style="2" bestFit="1" customWidth="1"/>
    <col min="6662" max="6662" width="23.28515625" style="2" bestFit="1" customWidth="1"/>
    <col min="6663" max="6663" width="15.28515625" style="2" bestFit="1" customWidth="1"/>
    <col min="6664" max="6664" width="20.85546875" style="2" bestFit="1" customWidth="1"/>
    <col min="6665" max="6665" width="18.140625" style="2" bestFit="1" customWidth="1"/>
    <col min="6666" max="6666" width="20.5703125" style="2" bestFit="1" customWidth="1"/>
    <col min="6667" max="6667" width="18.7109375" style="2" bestFit="1" customWidth="1"/>
    <col min="6668" max="6668" width="11.85546875" style="2" bestFit="1" customWidth="1"/>
    <col min="6669" max="6669" width="13.140625" style="2" bestFit="1" customWidth="1"/>
    <col min="6670" max="6670" width="11.28515625" style="2" bestFit="1" customWidth="1"/>
    <col min="6671" max="6909" width="8.7109375" style="2"/>
    <col min="6910" max="6911" width="17.28515625" style="2" bestFit="1" customWidth="1"/>
    <col min="6912" max="6912" width="16.7109375" style="2" customWidth="1"/>
    <col min="6913" max="6913" width="15.5703125" style="2" customWidth="1"/>
    <col min="6914" max="6914" width="12.28515625" style="2" bestFit="1" customWidth="1"/>
    <col min="6915" max="6915" width="13.7109375" style="2" bestFit="1" customWidth="1"/>
    <col min="6916" max="6916" width="13.140625" style="2" bestFit="1" customWidth="1"/>
    <col min="6917" max="6917" width="17.5703125" style="2" bestFit="1" customWidth="1"/>
    <col min="6918" max="6918" width="23.28515625" style="2" bestFit="1" customWidth="1"/>
    <col min="6919" max="6919" width="15.28515625" style="2" bestFit="1" customWidth="1"/>
    <col min="6920" max="6920" width="20.85546875" style="2" bestFit="1" customWidth="1"/>
    <col min="6921" max="6921" width="18.140625" style="2" bestFit="1" customWidth="1"/>
    <col min="6922" max="6922" width="20.5703125" style="2" bestFit="1" customWidth="1"/>
    <col min="6923" max="6923" width="18.7109375" style="2" bestFit="1" customWidth="1"/>
    <col min="6924" max="6924" width="11.85546875" style="2" bestFit="1" customWidth="1"/>
    <col min="6925" max="6925" width="13.140625" style="2" bestFit="1" customWidth="1"/>
    <col min="6926" max="6926" width="11.28515625" style="2" bestFit="1" customWidth="1"/>
    <col min="6927" max="7165" width="8.7109375" style="2"/>
    <col min="7166" max="7167" width="17.28515625" style="2" bestFit="1" customWidth="1"/>
    <col min="7168" max="7168" width="16.7109375" style="2" customWidth="1"/>
    <col min="7169" max="7169" width="15.5703125" style="2" customWidth="1"/>
    <col min="7170" max="7170" width="12.28515625" style="2" bestFit="1" customWidth="1"/>
    <col min="7171" max="7171" width="13.7109375" style="2" bestFit="1" customWidth="1"/>
    <col min="7172" max="7172" width="13.140625" style="2" bestFit="1" customWidth="1"/>
    <col min="7173" max="7173" width="17.5703125" style="2" bestFit="1" customWidth="1"/>
    <col min="7174" max="7174" width="23.28515625" style="2" bestFit="1" customWidth="1"/>
    <col min="7175" max="7175" width="15.28515625" style="2" bestFit="1" customWidth="1"/>
    <col min="7176" max="7176" width="20.85546875" style="2" bestFit="1" customWidth="1"/>
    <col min="7177" max="7177" width="18.140625" style="2" bestFit="1" customWidth="1"/>
    <col min="7178" max="7178" width="20.5703125" style="2" bestFit="1" customWidth="1"/>
    <col min="7179" max="7179" width="18.7109375" style="2" bestFit="1" customWidth="1"/>
    <col min="7180" max="7180" width="11.85546875" style="2" bestFit="1" customWidth="1"/>
    <col min="7181" max="7181" width="13.140625" style="2" bestFit="1" customWidth="1"/>
    <col min="7182" max="7182" width="11.28515625" style="2" bestFit="1" customWidth="1"/>
    <col min="7183" max="7421" width="8.7109375" style="2"/>
    <col min="7422" max="7423" width="17.28515625" style="2" bestFit="1" customWidth="1"/>
    <col min="7424" max="7424" width="16.7109375" style="2" customWidth="1"/>
    <col min="7425" max="7425" width="15.5703125" style="2" customWidth="1"/>
    <col min="7426" max="7426" width="12.28515625" style="2" bestFit="1" customWidth="1"/>
    <col min="7427" max="7427" width="13.7109375" style="2" bestFit="1" customWidth="1"/>
    <col min="7428" max="7428" width="13.140625" style="2" bestFit="1" customWidth="1"/>
    <col min="7429" max="7429" width="17.5703125" style="2" bestFit="1" customWidth="1"/>
    <col min="7430" max="7430" width="23.28515625" style="2" bestFit="1" customWidth="1"/>
    <col min="7431" max="7431" width="15.28515625" style="2" bestFit="1" customWidth="1"/>
    <col min="7432" max="7432" width="20.85546875" style="2" bestFit="1" customWidth="1"/>
    <col min="7433" max="7433" width="18.140625" style="2" bestFit="1" customWidth="1"/>
    <col min="7434" max="7434" width="20.5703125" style="2" bestFit="1" customWidth="1"/>
    <col min="7435" max="7435" width="18.7109375" style="2" bestFit="1" customWidth="1"/>
    <col min="7436" max="7436" width="11.85546875" style="2" bestFit="1" customWidth="1"/>
    <col min="7437" max="7437" width="13.140625" style="2" bestFit="1" customWidth="1"/>
    <col min="7438" max="7438" width="11.28515625" style="2" bestFit="1" customWidth="1"/>
    <col min="7439" max="7677" width="8.7109375" style="2"/>
    <col min="7678" max="7679" width="17.28515625" style="2" bestFit="1" customWidth="1"/>
    <col min="7680" max="7680" width="16.7109375" style="2" customWidth="1"/>
    <col min="7681" max="7681" width="15.5703125" style="2" customWidth="1"/>
    <col min="7682" max="7682" width="12.28515625" style="2" bestFit="1" customWidth="1"/>
    <col min="7683" max="7683" width="13.7109375" style="2" bestFit="1" customWidth="1"/>
    <col min="7684" max="7684" width="13.140625" style="2" bestFit="1" customWidth="1"/>
    <col min="7685" max="7685" width="17.5703125" style="2" bestFit="1" customWidth="1"/>
    <col min="7686" max="7686" width="23.28515625" style="2" bestFit="1" customWidth="1"/>
    <col min="7687" max="7687" width="15.28515625" style="2" bestFit="1" customWidth="1"/>
    <col min="7688" max="7688" width="20.85546875" style="2" bestFit="1" customWidth="1"/>
    <col min="7689" max="7689" width="18.140625" style="2" bestFit="1" customWidth="1"/>
    <col min="7690" max="7690" width="20.5703125" style="2" bestFit="1" customWidth="1"/>
    <col min="7691" max="7691" width="18.7109375" style="2" bestFit="1" customWidth="1"/>
    <col min="7692" max="7692" width="11.85546875" style="2" bestFit="1" customWidth="1"/>
    <col min="7693" max="7693" width="13.140625" style="2" bestFit="1" customWidth="1"/>
    <col min="7694" max="7694" width="11.28515625" style="2" bestFit="1" customWidth="1"/>
    <col min="7695" max="7933" width="8.7109375" style="2"/>
    <col min="7934" max="7935" width="17.28515625" style="2" bestFit="1" customWidth="1"/>
    <col min="7936" max="7936" width="16.7109375" style="2" customWidth="1"/>
    <col min="7937" max="7937" width="15.5703125" style="2" customWidth="1"/>
    <col min="7938" max="7938" width="12.28515625" style="2" bestFit="1" customWidth="1"/>
    <col min="7939" max="7939" width="13.7109375" style="2" bestFit="1" customWidth="1"/>
    <col min="7940" max="7940" width="13.140625" style="2" bestFit="1" customWidth="1"/>
    <col min="7941" max="7941" width="17.5703125" style="2" bestFit="1" customWidth="1"/>
    <col min="7942" max="7942" width="23.28515625" style="2" bestFit="1" customWidth="1"/>
    <col min="7943" max="7943" width="15.28515625" style="2" bestFit="1" customWidth="1"/>
    <col min="7944" max="7944" width="20.85546875" style="2" bestFit="1" customWidth="1"/>
    <col min="7945" max="7945" width="18.140625" style="2" bestFit="1" customWidth="1"/>
    <col min="7946" max="7946" width="20.5703125" style="2" bestFit="1" customWidth="1"/>
    <col min="7947" max="7947" width="18.7109375" style="2" bestFit="1" customWidth="1"/>
    <col min="7948" max="7948" width="11.85546875" style="2" bestFit="1" customWidth="1"/>
    <col min="7949" max="7949" width="13.140625" style="2" bestFit="1" customWidth="1"/>
    <col min="7950" max="7950" width="11.28515625" style="2" bestFit="1" customWidth="1"/>
    <col min="7951" max="8189" width="8.7109375" style="2"/>
    <col min="8190" max="8191" width="17.28515625" style="2" bestFit="1" customWidth="1"/>
    <col min="8192" max="8192" width="16.7109375" style="2" customWidth="1"/>
    <col min="8193" max="8193" width="15.5703125" style="2" customWidth="1"/>
    <col min="8194" max="8194" width="12.28515625" style="2" bestFit="1" customWidth="1"/>
    <col min="8195" max="8195" width="13.7109375" style="2" bestFit="1" customWidth="1"/>
    <col min="8196" max="8196" width="13.140625" style="2" bestFit="1" customWidth="1"/>
    <col min="8197" max="8197" width="17.5703125" style="2" bestFit="1" customWidth="1"/>
    <col min="8198" max="8198" width="23.28515625" style="2" bestFit="1" customWidth="1"/>
    <col min="8199" max="8199" width="15.28515625" style="2" bestFit="1" customWidth="1"/>
    <col min="8200" max="8200" width="20.85546875" style="2" bestFit="1" customWidth="1"/>
    <col min="8201" max="8201" width="18.140625" style="2" bestFit="1" customWidth="1"/>
    <col min="8202" max="8202" width="20.5703125" style="2" bestFit="1" customWidth="1"/>
    <col min="8203" max="8203" width="18.7109375" style="2" bestFit="1" customWidth="1"/>
    <col min="8204" max="8204" width="11.85546875" style="2" bestFit="1" customWidth="1"/>
    <col min="8205" max="8205" width="13.140625" style="2" bestFit="1" customWidth="1"/>
    <col min="8206" max="8206" width="11.28515625" style="2" bestFit="1" customWidth="1"/>
    <col min="8207" max="8445" width="8.7109375" style="2"/>
    <col min="8446" max="8447" width="17.28515625" style="2" bestFit="1" customWidth="1"/>
    <col min="8448" max="8448" width="16.7109375" style="2" customWidth="1"/>
    <col min="8449" max="8449" width="15.5703125" style="2" customWidth="1"/>
    <col min="8450" max="8450" width="12.28515625" style="2" bestFit="1" customWidth="1"/>
    <col min="8451" max="8451" width="13.7109375" style="2" bestFit="1" customWidth="1"/>
    <col min="8452" max="8452" width="13.140625" style="2" bestFit="1" customWidth="1"/>
    <col min="8453" max="8453" width="17.5703125" style="2" bestFit="1" customWidth="1"/>
    <col min="8454" max="8454" width="23.28515625" style="2" bestFit="1" customWidth="1"/>
    <col min="8455" max="8455" width="15.28515625" style="2" bestFit="1" customWidth="1"/>
    <col min="8456" max="8456" width="20.85546875" style="2" bestFit="1" customWidth="1"/>
    <col min="8457" max="8457" width="18.140625" style="2" bestFit="1" customWidth="1"/>
    <col min="8458" max="8458" width="20.5703125" style="2" bestFit="1" customWidth="1"/>
    <col min="8459" max="8459" width="18.7109375" style="2" bestFit="1" customWidth="1"/>
    <col min="8460" max="8460" width="11.85546875" style="2" bestFit="1" customWidth="1"/>
    <col min="8461" max="8461" width="13.140625" style="2" bestFit="1" customWidth="1"/>
    <col min="8462" max="8462" width="11.28515625" style="2" bestFit="1" customWidth="1"/>
    <col min="8463" max="8701" width="8.7109375" style="2"/>
    <col min="8702" max="8703" width="17.28515625" style="2" bestFit="1" customWidth="1"/>
    <col min="8704" max="8704" width="16.7109375" style="2" customWidth="1"/>
    <col min="8705" max="8705" width="15.5703125" style="2" customWidth="1"/>
    <col min="8706" max="8706" width="12.28515625" style="2" bestFit="1" customWidth="1"/>
    <col min="8707" max="8707" width="13.7109375" style="2" bestFit="1" customWidth="1"/>
    <col min="8708" max="8708" width="13.140625" style="2" bestFit="1" customWidth="1"/>
    <col min="8709" max="8709" width="17.5703125" style="2" bestFit="1" customWidth="1"/>
    <col min="8710" max="8710" width="23.28515625" style="2" bestFit="1" customWidth="1"/>
    <col min="8711" max="8711" width="15.28515625" style="2" bestFit="1" customWidth="1"/>
    <col min="8712" max="8712" width="20.85546875" style="2" bestFit="1" customWidth="1"/>
    <col min="8713" max="8713" width="18.140625" style="2" bestFit="1" customWidth="1"/>
    <col min="8714" max="8714" width="20.5703125" style="2" bestFit="1" customWidth="1"/>
    <col min="8715" max="8715" width="18.7109375" style="2" bestFit="1" customWidth="1"/>
    <col min="8716" max="8716" width="11.85546875" style="2" bestFit="1" customWidth="1"/>
    <col min="8717" max="8717" width="13.140625" style="2" bestFit="1" customWidth="1"/>
    <col min="8718" max="8718" width="11.28515625" style="2" bestFit="1" customWidth="1"/>
    <col min="8719" max="8957" width="8.7109375" style="2"/>
    <col min="8958" max="8959" width="17.28515625" style="2" bestFit="1" customWidth="1"/>
    <col min="8960" max="8960" width="16.7109375" style="2" customWidth="1"/>
    <col min="8961" max="8961" width="15.5703125" style="2" customWidth="1"/>
    <col min="8962" max="8962" width="12.28515625" style="2" bestFit="1" customWidth="1"/>
    <col min="8963" max="8963" width="13.7109375" style="2" bestFit="1" customWidth="1"/>
    <col min="8964" max="8964" width="13.140625" style="2" bestFit="1" customWidth="1"/>
    <col min="8965" max="8965" width="17.5703125" style="2" bestFit="1" customWidth="1"/>
    <col min="8966" max="8966" width="23.28515625" style="2" bestFit="1" customWidth="1"/>
    <col min="8967" max="8967" width="15.28515625" style="2" bestFit="1" customWidth="1"/>
    <col min="8968" max="8968" width="20.85546875" style="2" bestFit="1" customWidth="1"/>
    <col min="8969" max="8969" width="18.140625" style="2" bestFit="1" customWidth="1"/>
    <col min="8970" max="8970" width="20.5703125" style="2" bestFit="1" customWidth="1"/>
    <col min="8971" max="8971" width="18.7109375" style="2" bestFit="1" customWidth="1"/>
    <col min="8972" max="8972" width="11.85546875" style="2" bestFit="1" customWidth="1"/>
    <col min="8973" max="8973" width="13.140625" style="2" bestFit="1" customWidth="1"/>
    <col min="8974" max="8974" width="11.28515625" style="2" bestFit="1" customWidth="1"/>
    <col min="8975" max="9213" width="8.7109375" style="2"/>
    <col min="9214" max="9215" width="17.28515625" style="2" bestFit="1" customWidth="1"/>
    <col min="9216" max="9216" width="16.7109375" style="2" customWidth="1"/>
    <col min="9217" max="9217" width="15.5703125" style="2" customWidth="1"/>
    <col min="9218" max="9218" width="12.28515625" style="2" bestFit="1" customWidth="1"/>
    <col min="9219" max="9219" width="13.7109375" style="2" bestFit="1" customWidth="1"/>
    <col min="9220" max="9220" width="13.140625" style="2" bestFit="1" customWidth="1"/>
    <col min="9221" max="9221" width="17.5703125" style="2" bestFit="1" customWidth="1"/>
    <col min="9222" max="9222" width="23.28515625" style="2" bestFit="1" customWidth="1"/>
    <col min="9223" max="9223" width="15.28515625" style="2" bestFit="1" customWidth="1"/>
    <col min="9224" max="9224" width="20.85546875" style="2" bestFit="1" customWidth="1"/>
    <col min="9225" max="9225" width="18.140625" style="2" bestFit="1" customWidth="1"/>
    <col min="9226" max="9226" width="20.5703125" style="2" bestFit="1" customWidth="1"/>
    <col min="9227" max="9227" width="18.7109375" style="2" bestFit="1" customWidth="1"/>
    <col min="9228" max="9228" width="11.85546875" style="2" bestFit="1" customWidth="1"/>
    <col min="9229" max="9229" width="13.140625" style="2" bestFit="1" customWidth="1"/>
    <col min="9230" max="9230" width="11.28515625" style="2" bestFit="1" customWidth="1"/>
    <col min="9231" max="9469" width="8.7109375" style="2"/>
    <col min="9470" max="9471" width="17.28515625" style="2" bestFit="1" customWidth="1"/>
    <col min="9472" max="9472" width="16.7109375" style="2" customWidth="1"/>
    <col min="9473" max="9473" width="15.5703125" style="2" customWidth="1"/>
    <col min="9474" max="9474" width="12.28515625" style="2" bestFit="1" customWidth="1"/>
    <col min="9475" max="9475" width="13.7109375" style="2" bestFit="1" customWidth="1"/>
    <col min="9476" max="9476" width="13.140625" style="2" bestFit="1" customWidth="1"/>
    <col min="9477" max="9477" width="17.5703125" style="2" bestFit="1" customWidth="1"/>
    <col min="9478" max="9478" width="23.28515625" style="2" bestFit="1" customWidth="1"/>
    <col min="9479" max="9479" width="15.28515625" style="2" bestFit="1" customWidth="1"/>
    <col min="9480" max="9480" width="20.85546875" style="2" bestFit="1" customWidth="1"/>
    <col min="9481" max="9481" width="18.140625" style="2" bestFit="1" customWidth="1"/>
    <col min="9482" max="9482" width="20.5703125" style="2" bestFit="1" customWidth="1"/>
    <col min="9483" max="9483" width="18.7109375" style="2" bestFit="1" customWidth="1"/>
    <col min="9484" max="9484" width="11.85546875" style="2" bestFit="1" customWidth="1"/>
    <col min="9485" max="9485" width="13.140625" style="2" bestFit="1" customWidth="1"/>
    <col min="9486" max="9486" width="11.28515625" style="2" bestFit="1" customWidth="1"/>
    <col min="9487" max="9725" width="8.7109375" style="2"/>
    <col min="9726" max="9727" width="17.28515625" style="2" bestFit="1" customWidth="1"/>
    <col min="9728" max="9728" width="16.7109375" style="2" customWidth="1"/>
    <col min="9729" max="9729" width="15.5703125" style="2" customWidth="1"/>
    <col min="9730" max="9730" width="12.28515625" style="2" bestFit="1" customWidth="1"/>
    <col min="9731" max="9731" width="13.7109375" style="2" bestFit="1" customWidth="1"/>
    <col min="9732" max="9732" width="13.140625" style="2" bestFit="1" customWidth="1"/>
    <col min="9733" max="9733" width="17.5703125" style="2" bestFit="1" customWidth="1"/>
    <col min="9734" max="9734" width="23.28515625" style="2" bestFit="1" customWidth="1"/>
    <col min="9735" max="9735" width="15.28515625" style="2" bestFit="1" customWidth="1"/>
    <col min="9736" max="9736" width="20.85546875" style="2" bestFit="1" customWidth="1"/>
    <col min="9737" max="9737" width="18.140625" style="2" bestFit="1" customWidth="1"/>
    <col min="9738" max="9738" width="20.5703125" style="2" bestFit="1" customWidth="1"/>
    <col min="9739" max="9739" width="18.7109375" style="2" bestFit="1" customWidth="1"/>
    <col min="9740" max="9740" width="11.85546875" style="2" bestFit="1" customWidth="1"/>
    <col min="9741" max="9741" width="13.140625" style="2" bestFit="1" customWidth="1"/>
    <col min="9742" max="9742" width="11.28515625" style="2" bestFit="1" customWidth="1"/>
    <col min="9743" max="9981" width="8.7109375" style="2"/>
    <col min="9982" max="9983" width="17.28515625" style="2" bestFit="1" customWidth="1"/>
    <col min="9984" max="9984" width="16.7109375" style="2" customWidth="1"/>
    <col min="9985" max="9985" width="15.5703125" style="2" customWidth="1"/>
    <col min="9986" max="9986" width="12.28515625" style="2" bestFit="1" customWidth="1"/>
    <col min="9987" max="9987" width="13.7109375" style="2" bestFit="1" customWidth="1"/>
    <col min="9988" max="9988" width="13.140625" style="2" bestFit="1" customWidth="1"/>
    <col min="9989" max="9989" width="17.5703125" style="2" bestFit="1" customWidth="1"/>
    <col min="9990" max="9990" width="23.28515625" style="2" bestFit="1" customWidth="1"/>
    <col min="9991" max="9991" width="15.28515625" style="2" bestFit="1" customWidth="1"/>
    <col min="9992" max="9992" width="20.85546875" style="2" bestFit="1" customWidth="1"/>
    <col min="9993" max="9993" width="18.140625" style="2" bestFit="1" customWidth="1"/>
    <col min="9994" max="9994" width="20.5703125" style="2" bestFit="1" customWidth="1"/>
    <col min="9995" max="9995" width="18.7109375" style="2" bestFit="1" customWidth="1"/>
    <col min="9996" max="9996" width="11.85546875" style="2" bestFit="1" customWidth="1"/>
    <col min="9997" max="9997" width="13.140625" style="2" bestFit="1" customWidth="1"/>
    <col min="9998" max="9998" width="11.28515625" style="2" bestFit="1" customWidth="1"/>
    <col min="9999" max="10237" width="8.7109375" style="2"/>
    <col min="10238" max="10239" width="17.28515625" style="2" bestFit="1" customWidth="1"/>
    <col min="10240" max="10240" width="16.7109375" style="2" customWidth="1"/>
    <col min="10241" max="10241" width="15.5703125" style="2" customWidth="1"/>
    <col min="10242" max="10242" width="12.28515625" style="2" bestFit="1" customWidth="1"/>
    <col min="10243" max="10243" width="13.7109375" style="2" bestFit="1" customWidth="1"/>
    <col min="10244" max="10244" width="13.140625" style="2" bestFit="1" customWidth="1"/>
    <col min="10245" max="10245" width="17.5703125" style="2" bestFit="1" customWidth="1"/>
    <col min="10246" max="10246" width="23.28515625" style="2" bestFit="1" customWidth="1"/>
    <col min="10247" max="10247" width="15.28515625" style="2" bestFit="1" customWidth="1"/>
    <col min="10248" max="10248" width="20.85546875" style="2" bestFit="1" customWidth="1"/>
    <col min="10249" max="10249" width="18.140625" style="2" bestFit="1" customWidth="1"/>
    <col min="10250" max="10250" width="20.5703125" style="2" bestFit="1" customWidth="1"/>
    <col min="10251" max="10251" width="18.7109375" style="2" bestFit="1" customWidth="1"/>
    <col min="10252" max="10252" width="11.85546875" style="2" bestFit="1" customWidth="1"/>
    <col min="10253" max="10253" width="13.140625" style="2" bestFit="1" customWidth="1"/>
    <col min="10254" max="10254" width="11.28515625" style="2" bestFit="1" customWidth="1"/>
    <col min="10255" max="10493" width="8.7109375" style="2"/>
    <col min="10494" max="10495" width="17.28515625" style="2" bestFit="1" customWidth="1"/>
    <col min="10496" max="10496" width="16.7109375" style="2" customWidth="1"/>
    <col min="10497" max="10497" width="15.5703125" style="2" customWidth="1"/>
    <col min="10498" max="10498" width="12.28515625" style="2" bestFit="1" customWidth="1"/>
    <col min="10499" max="10499" width="13.7109375" style="2" bestFit="1" customWidth="1"/>
    <col min="10500" max="10500" width="13.140625" style="2" bestFit="1" customWidth="1"/>
    <col min="10501" max="10501" width="17.5703125" style="2" bestFit="1" customWidth="1"/>
    <col min="10502" max="10502" width="23.28515625" style="2" bestFit="1" customWidth="1"/>
    <col min="10503" max="10503" width="15.28515625" style="2" bestFit="1" customWidth="1"/>
    <col min="10504" max="10504" width="20.85546875" style="2" bestFit="1" customWidth="1"/>
    <col min="10505" max="10505" width="18.140625" style="2" bestFit="1" customWidth="1"/>
    <col min="10506" max="10506" width="20.5703125" style="2" bestFit="1" customWidth="1"/>
    <col min="10507" max="10507" width="18.7109375" style="2" bestFit="1" customWidth="1"/>
    <col min="10508" max="10508" width="11.85546875" style="2" bestFit="1" customWidth="1"/>
    <col min="10509" max="10509" width="13.140625" style="2" bestFit="1" customWidth="1"/>
    <col min="10510" max="10510" width="11.28515625" style="2" bestFit="1" customWidth="1"/>
    <col min="10511" max="10749" width="8.7109375" style="2"/>
    <col min="10750" max="10751" width="17.28515625" style="2" bestFit="1" customWidth="1"/>
    <col min="10752" max="10752" width="16.7109375" style="2" customWidth="1"/>
    <col min="10753" max="10753" width="15.5703125" style="2" customWidth="1"/>
    <col min="10754" max="10754" width="12.28515625" style="2" bestFit="1" customWidth="1"/>
    <col min="10755" max="10755" width="13.7109375" style="2" bestFit="1" customWidth="1"/>
    <col min="10756" max="10756" width="13.140625" style="2" bestFit="1" customWidth="1"/>
    <col min="10757" max="10757" width="17.5703125" style="2" bestFit="1" customWidth="1"/>
    <col min="10758" max="10758" width="23.28515625" style="2" bestFit="1" customWidth="1"/>
    <col min="10759" max="10759" width="15.28515625" style="2" bestFit="1" customWidth="1"/>
    <col min="10760" max="10760" width="20.85546875" style="2" bestFit="1" customWidth="1"/>
    <col min="10761" max="10761" width="18.140625" style="2" bestFit="1" customWidth="1"/>
    <col min="10762" max="10762" width="20.5703125" style="2" bestFit="1" customWidth="1"/>
    <col min="10763" max="10763" width="18.7109375" style="2" bestFit="1" customWidth="1"/>
    <col min="10764" max="10764" width="11.85546875" style="2" bestFit="1" customWidth="1"/>
    <col min="10765" max="10765" width="13.140625" style="2" bestFit="1" customWidth="1"/>
    <col min="10766" max="10766" width="11.28515625" style="2" bestFit="1" customWidth="1"/>
    <col min="10767" max="11005" width="8.7109375" style="2"/>
    <col min="11006" max="11007" width="17.28515625" style="2" bestFit="1" customWidth="1"/>
    <col min="11008" max="11008" width="16.7109375" style="2" customWidth="1"/>
    <col min="11009" max="11009" width="15.5703125" style="2" customWidth="1"/>
    <col min="11010" max="11010" width="12.28515625" style="2" bestFit="1" customWidth="1"/>
    <col min="11011" max="11011" width="13.7109375" style="2" bestFit="1" customWidth="1"/>
    <col min="11012" max="11012" width="13.140625" style="2" bestFit="1" customWidth="1"/>
    <col min="11013" max="11013" width="17.5703125" style="2" bestFit="1" customWidth="1"/>
    <col min="11014" max="11014" width="23.28515625" style="2" bestFit="1" customWidth="1"/>
    <col min="11015" max="11015" width="15.28515625" style="2" bestFit="1" customWidth="1"/>
    <col min="11016" max="11016" width="20.85546875" style="2" bestFit="1" customWidth="1"/>
    <col min="11017" max="11017" width="18.140625" style="2" bestFit="1" customWidth="1"/>
    <col min="11018" max="11018" width="20.5703125" style="2" bestFit="1" customWidth="1"/>
    <col min="11019" max="11019" width="18.7109375" style="2" bestFit="1" customWidth="1"/>
    <col min="11020" max="11020" width="11.85546875" style="2" bestFit="1" customWidth="1"/>
    <col min="11021" max="11021" width="13.140625" style="2" bestFit="1" customWidth="1"/>
    <col min="11022" max="11022" width="11.28515625" style="2" bestFit="1" customWidth="1"/>
    <col min="11023" max="11261" width="8.7109375" style="2"/>
    <col min="11262" max="11263" width="17.28515625" style="2" bestFit="1" customWidth="1"/>
    <col min="11264" max="11264" width="16.7109375" style="2" customWidth="1"/>
    <col min="11265" max="11265" width="15.5703125" style="2" customWidth="1"/>
    <col min="11266" max="11266" width="12.28515625" style="2" bestFit="1" customWidth="1"/>
    <col min="11267" max="11267" width="13.7109375" style="2" bestFit="1" customWidth="1"/>
    <col min="11268" max="11268" width="13.140625" style="2" bestFit="1" customWidth="1"/>
    <col min="11269" max="11269" width="17.5703125" style="2" bestFit="1" customWidth="1"/>
    <col min="11270" max="11270" width="23.28515625" style="2" bestFit="1" customWidth="1"/>
    <col min="11271" max="11271" width="15.28515625" style="2" bestFit="1" customWidth="1"/>
    <col min="11272" max="11272" width="20.85546875" style="2" bestFit="1" customWidth="1"/>
    <col min="11273" max="11273" width="18.140625" style="2" bestFit="1" customWidth="1"/>
    <col min="11274" max="11274" width="20.5703125" style="2" bestFit="1" customWidth="1"/>
    <col min="11275" max="11275" width="18.7109375" style="2" bestFit="1" customWidth="1"/>
    <col min="11276" max="11276" width="11.85546875" style="2" bestFit="1" customWidth="1"/>
    <col min="11277" max="11277" width="13.140625" style="2" bestFit="1" customWidth="1"/>
    <col min="11278" max="11278" width="11.28515625" style="2" bestFit="1" customWidth="1"/>
    <col min="11279" max="11517" width="8.7109375" style="2"/>
    <col min="11518" max="11519" width="17.28515625" style="2" bestFit="1" customWidth="1"/>
    <col min="11520" max="11520" width="16.7109375" style="2" customWidth="1"/>
    <col min="11521" max="11521" width="15.5703125" style="2" customWidth="1"/>
    <col min="11522" max="11522" width="12.28515625" style="2" bestFit="1" customWidth="1"/>
    <col min="11523" max="11523" width="13.7109375" style="2" bestFit="1" customWidth="1"/>
    <col min="11524" max="11524" width="13.140625" style="2" bestFit="1" customWidth="1"/>
    <col min="11525" max="11525" width="17.5703125" style="2" bestFit="1" customWidth="1"/>
    <col min="11526" max="11526" width="23.28515625" style="2" bestFit="1" customWidth="1"/>
    <col min="11527" max="11527" width="15.28515625" style="2" bestFit="1" customWidth="1"/>
    <col min="11528" max="11528" width="20.85546875" style="2" bestFit="1" customWidth="1"/>
    <col min="11529" max="11529" width="18.140625" style="2" bestFit="1" customWidth="1"/>
    <col min="11530" max="11530" width="20.5703125" style="2" bestFit="1" customWidth="1"/>
    <col min="11531" max="11531" width="18.7109375" style="2" bestFit="1" customWidth="1"/>
    <col min="11532" max="11532" width="11.85546875" style="2" bestFit="1" customWidth="1"/>
    <col min="11533" max="11533" width="13.140625" style="2" bestFit="1" customWidth="1"/>
    <col min="11534" max="11534" width="11.28515625" style="2" bestFit="1" customWidth="1"/>
    <col min="11535" max="11773" width="8.7109375" style="2"/>
    <col min="11774" max="11775" width="17.28515625" style="2" bestFit="1" customWidth="1"/>
    <col min="11776" max="11776" width="16.7109375" style="2" customWidth="1"/>
    <col min="11777" max="11777" width="15.5703125" style="2" customWidth="1"/>
    <col min="11778" max="11778" width="12.28515625" style="2" bestFit="1" customWidth="1"/>
    <col min="11779" max="11779" width="13.7109375" style="2" bestFit="1" customWidth="1"/>
    <col min="11780" max="11780" width="13.140625" style="2" bestFit="1" customWidth="1"/>
    <col min="11781" max="11781" width="17.5703125" style="2" bestFit="1" customWidth="1"/>
    <col min="11782" max="11782" width="23.28515625" style="2" bestFit="1" customWidth="1"/>
    <col min="11783" max="11783" width="15.28515625" style="2" bestFit="1" customWidth="1"/>
    <col min="11784" max="11784" width="20.85546875" style="2" bestFit="1" customWidth="1"/>
    <col min="11785" max="11785" width="18.140625" style="2" bestFit="1" customWidth="1"/>
    <col min="11786" max="11786" width="20.5703125" style="2" bestFit="1" customWidth="1"/>
    <col min="11787" max="11787" width="18.7109375" style="2" bestFit="1" customWidth="1"/>
    <col min="11788" max="11788" width="11.85546875" style="2" bestFit="1" customWidth="1"/>
    <col min="11789" max="11789" width="13.140625" style="2" bestFit="1" customWidth="1"/>
    <col min="11790" max="11790" width="11.28515625" style="2" bestFit="1" customWidth="1"/>
    <col min="11791" max="12029" width="8.7109375" style="2"/>
    <col min="12030" max="12031" width="17.28515625" style="2" bestFit="1" customWidth="1"/>
    <col min="12032" max="12032" width="16.7109375" style="2" customWidth="1"/>
    <col min="12033" max="12033" width="15.5703125" style="2" customWidth="1"/>
    <col min="12034" max="12034" width="12.28515625" style="2" bestFit="1" customWidth="1"/>
    <col min="12035" max="12035" width="13.7109375" style="2" bestFit="1" customWidth="1"/>
    <col min="12036" max="12036" width="13.140625" style="2" bestFit="1" customWidth="1"/>
    <col min="12037" max="12037" width="17.5703125" style="2" bestFit="1" customWidth="1"/>
    <col min="12038" max="12038" width="23.28515625" style="2" bestFit="1" customWidth="1"/>
    <col min="12039" max="12039" width="15.28515625" style="2" bestFit="1" customWidth="1"/>
    <col min="12040" max="12040" width="20.85546875" style="2" bestFit="1" customWidth="1"/>
    <col min="12041" max="12041" width="18.140625" style="2" bestFit="1" customWidth="1"/>
    <col min="12042" max="12042" width="20.5703125" style="2" bestFit="1" customWidth="1"/>
    <col min="12043" max="12043" width="18.7109375" style="2" bestFit="1" customWidth="1"/>
    <col min="12044" max="12044" width="11.85546875" style="2" bestFit="1" customWidth="1"/>
    <col min="12045" max="12045" width="13.140625" style="2" bestFit="1" customWidth="1"/>
    <col min="12046" max="12046" width="11.28515625" style="2" bestFit="1" customWidth="1"/>
    <col min="12047" max="12285" width="8.7109375" style="2"/>
    <col min="12286" max="12287" width="17.28515625" style="2" bestFit="1" customWidth="1"/>
    <col min="12288" max="12288" width="16.7109375" style="2" customWidth="1"/>
    <col min="12289" max="12289" width="15.5703125" style="2" customWidth="1"/>
    <col min="12290" max="12290" width="12.28515625" style="2" bestFit="1" customWidth="1"/>
    <col min="12291" max="12291" width="13.7109375" style="2" bestFit="1" customWidth="1"/>
    <col min="12292" max="12292" width="13.140625" style="2" bestFit="1" customWidth="1"/>
    <col min="12293" max="12293" width="17.5703125" style="2" bestFit="1" customWidth="1"/>
    <col min="12294" max="12294" width="23.28515625" style="2" bestFit="1" customWidth="1"/>
    <col min="12295" max="12295" width="15.28515625" style="2" bestFit="1" customWidth="1"/>
    <col min="12296" max="12296" width="20.85546875" style="2" bestFit="1" customWidth="1"/>
    <col min="12297" max="12297" width="18.140625" style="2" bestFit="1" customWidth="1"/>
    <col min="12298" max="12298" width="20.5703125" style="2" bestFit="1" customWidth="1"/>
    <col min="12299" max="12299" width="18.7109375" style="2" bestFit="1" customWidth="1"/>
    <col min="12300" max="12300" width="11.85546875" style="2" bestFit="1" customWidth="1"/>
    <col min="12301" max="12301" width="13.140625" style="2" bestFit="1" customWidth="1"/>
    <col min="12302" max="12302" width="11.28515625" style="2" bestFit="1" customWidth="1"/>
    <col min="12303" max="12541" width="8.7109375" style="2"/>
    <col min="12542" max="12543" width="17.28515625" style="2" bestFit="1" customWidth="1"/>
    <col min="12544" max="12544" width="16.7109375" style="2" customWidth="1"/>
    <col min="12545" max="12545" width="15.5703125" style="2" customWidth="1"/>
    <col min="12546" max="12546" width="12.28515625" style="2" bestFit="1" customWidth="1"/>
    <col min="12547" max="12547" width="13.7109375" style="2" bestFit="1" customWidth="1"/>
    <col min="12548" max="12548" width="13.140625" style="2" bestFit="1" customWidth="1"/>
    <col min="12549" max="12549" width="17.5703125" style="2" bestFit="1" customWidth="1"/>
    <col min="12550" max="12550" width="23.28515625" style="2" bestFit="1" customWidth="1"/>
    <col min="12551" max="12551" width="15.28515625" style="2" bestFit="1" customWidth="1"/>
    <col min="12552" max="12552" width="20.85546875" style="2" bestFit="1" customWidth="1"/>
    <col min="12553" max="12553" width="18.140625" style="2" bestFit="1" customWidth="1"/>
    <col min="12554" max="12554" width="20.5703125" style="2" bestFit="1" customWidth="1"/>
    <col min="12555" max="12555" width="18.7109375" style="2" bestFit="1" customWidth="1"/>
    <col min="12556" max="12556" width="11.85546875" style="2" bestFit="1" customWidth="1"/>
    <col min="12557" max="12557" width="13.140625" style="2" bestFit="1" customWidth="1"/>
    <col min="12558" max="12558" width="11.28515625" style="2" bestFit="1" customWidth="1"/>
    <col min="12559" max="12797" width="8.7109375" style="2"/>
    <col min="12798" max="12799" width="17.28515625" style="2" bestFit="1" customWidth="1"/>
    <col min="12800" max="12800" width="16.7109375" style="2" customWidth="1"/>
    <col min="12801" max="12801" width="15.5703125" style="2" customWidth="1"/>
    <col min="12802" max="12802" width="12.28515625" style="2" bestFit="1" customWidth="1"/>
    <col min="12803" max="12803" width="13.7109375" style="2" bestFit="1" customWidth="1"/>
    <col min="12804" max="12804" width="13.140625" style="2" bestFit="1" customWidth="1"/>
    <col min="12805" max="12805" width="17.5703125" style="2" bestFit="1" customWidth="1"/>
    <col min="12806" max="12806" width="23.28515625" style="2" bestFit="1" customWidth="1"/>
    <col min="12807" max="12807" width="15.28515625" style="2" bestFit="1" customWidth="1"/>
    <col min="12808" max="12808" width="20.85546875" style="2" bestFit="1" customWidth="1"/>
    <col min="12809" max="12809" width="18.140625" style="2" bestFit="1" customWidth="1"/>
    <col min="12810" max="12810" width="20.5703125" style="2" bestFit="1" customWidth="1"/>
    <col min="12811" max="12811" width="18.7109375" style="2" bestFit="1" customWidth="1"/>
    <col min="12812" max="12812" width="11.85546875" style="2" bestFit="1" customWidth="1"/>
    <col min="12813" max="12813" width="13.140625" style="2" bestFit="1" customWidth="1"/>
    <col min="12814" max="12814" width="11.28515625" style="2" bestFit="1" customWidth="1"/>
    <col min="12815" max="13053" width="8.7109375" style="2"/>
    <col min="13054" max="13055" width="17.28515625" style="2" bestFit="1" customWidth="1"/>
    <col min="13056" max="13056" width="16.7109375" style="2" customWidth="1"/>
    <col min="13057" max="13057" width="15.5703125" style="2" customWidth="1"/>
    <col min="13058" max="13058" width="12.28515625" style="2" bestFit="1" customWidth="1"/>
    <col min="13059" max="13059" width="13.7109375" style="2" bestFit="1" customWidth="1"/>
    <col min="13060" max="13060" width="13.140625" style="2" bestFit="1" customWidth="1"/>
    <col min="13061" max="13061" width="17.5703125" style="2" bestFit="1" customWidth="1"/>
    <col min="13062" max="13062" width="23.28515625" style="2" bestFit="1" customWidth="1"/>
    <col min="13063" max="13063" width="15.28515625" style="2" bestFit="1" customWidth="1"/>
    <col min="13064" max="13064" width="20.85546875" style="2" bestFit="1" customWidth="1"/>
    <col min="13065" max="13065" width="18.140625" style="2" bestFit="1" customWidth="1"/>
    <col min="13066" max="13066" width="20.5703125" style="2" bestFit="1" customWidth="1"/>
    <col min="13067" max="13067" width="18.7109375" style="2" bestFit="1" customWidth="1"/>
    <col min="13068" max="13068" width="11.85546875" style="2" bestFit="1" customWidth="1"/>
    <col min="13069" max="13069" width="13.140625" style="2" bestFit="1" customWidth="1"/>
    <col min="13070" max="13070" width="11.28515625" style="2" bestFit="1" customWidth="1"/>
    <col min="13071" max="13309" width="8.7109375" style="2"/>
    <col min="13310" max="13311" width="17.28515625" style="2" bestFit="1" customWidth="1"/>
    <col min="13312" max="13312" width="16.7109375" style="2" customWidth="1"/>
    <col min="13313" max="13313" width="15.5703125" style="2" customWidth="1"/>
    <col min="13314" max="13314" width="12.28515625" style="2" bestFit="1" customWidth="1"/>
    <col min="13315" max="13315" width="13.7109375" style="2" bestFit="1" customWidth="1"/>
    <col min="13316" max="13316" width="13.140625" style="2" bestFit="1" customWidth="1"/>
    <col min="13317" max="13317" width="17.5703125" style="2" bestFit="1" customWidth="1"/>
    <col min="13318" max="13318" width="23.28515625" style="2" bestFit="1" customWidth="1"/>
    <col min="13319" max="13319" width="15.28515625" style="2" bestFit="1" customWidth="1"/>
    <col min="13320" max="13320" width="20.85546875" style="2" bestFit="1" customWidth="1"/>
    <col min="13321" max="13321" width="18.140625" style="2" bestFit="1" customWidth="1"/>
    <col min="13322" max="13322" width="20.5703125" style="2" bestFit="1" customWidth="1"/>
    <col min="13323" max="13323" width="18.7109375" style="2" bestFit="1" customWidth="1"/>
    <col min="13324" max="13324" width="11.85546875" style="2" bestFit="1" customWidth="1"/>
    <col min="13325" max="13325" width="13.140625" style="2" bestFit="1" customWidth="1"/>
    <col min="13326" max="13326" width="11.28515625" style="2" bestFit="1" customWidth="1"/>
    <col min="13327" max="13565" width="8.7109375" style="2"/>
    <col min="13566" max="13567" width="17.28515625" style="2" bestFit="1" customWidth="1"/>
    <col min="13568" max="13568" width="16.7109375" style="2" customWidth="1"/>
    <col min="13569" max="13569" width="15.5703125" style="2" customWidth="1"/>
    <col min="13570" max="13570" width="12.28515625" style="2" bestFit="1" customWidth="1"/>
    <col min="13571" max="13571" width="13.7109375" style="2" bestFit="1" customWidth="1"/>
    <col min="13572" max="13572" width="13.140625" style="2" bestFit="1" customWidth="1"/>
    <col min="13573" max="13573" width="17.5703125" style="2" bestFit="1" customWidth="1"/>
    <col min="13574" max="13574" width="23.28515625" style="2" bestFit="1" customWidth="1"/>
    <col min="13575" max="13575" width="15.28515625" style="2" bestFit="1" customWidth="1"/>
    <col min="13576" max="13576" width="20.85546875" style="2" bestFit="1" customWidth="1"/>
    <col min="13577" max="13577" width="18.140625" style="2" bestFit="1" customWidth="1"/>
    <col min="13578" max="13578" width="20.5703125" style="2" bestFit="1" customWidth="1"/>
    <col min="13579" max="13579" width="18.7109375" style="2" bestFit="1" customWidth="1"/>
    <col min="13580" max="13580" width="11.85546875" style="2" bestFit="1" customWidth="1"/>
    <col min="13581" max="13581" width="13.140625" style="2" bestFit="1" customWidth="1"/>
    <col min="13582" max="13582" width="11.28515625" style="2" bestFit="1" customWidth="1"/>
    <col min="13583" max="13821" width="8.7109375" style="2"/>
    <col min="13822" max="13823" width="17.28515625" style="2" bestFit="1" customWidth="1"/>
    <col min="13824" max="13824" width="16.7109375" style="2" customWidth="1"/>
    <col min="13825" max="13825" width="15.5703125" style="2" customWidth="1"/>
    <col min="13826" max="13826" width="12.28515625" style="2" bestFit="1" customWidth="1"/>
    <col min="13827" max="13827" width="13.7109375" style="2" bestFit="1" customWidth="1"/>
    <col min="13828" max="13828" width="13.140625" style="2" bestFit="1" customWidth="1"/>
    <col min="13829" max="13829" width="17.5703125" style="2" bestFit="1" customWidth="1"/>
    <col min="13830" max="13830" width="23.28515625" style="2" bestFit="1" customWidth="1"/>
    <col min="13831" max="13831" width="15.28515625" style="2" bestFit="1" customWidth="1"/>
    <col min="13832" max="13832" width="20.85546875" style="2" bestFit="1" customWidth="1"/>
    <col min="13833" max="13833" width="18.140625" style="2" bestFit="1" customWidth="1"/>
    <col min="13834" max="13834" width="20.5703125" style="2" bestFit="1" customWidth="1"/>
    <col min="13835" max="13835" width="18.7109375" style="2" bestFit="1" customWidth="1"/>
    <col min="13836" max="13836" width="11.85546875" style="2" bestFit="1" customWidth="1"/>
    <col min="13837" max="13837" width="13.140625" style="2" bestFit="1" customWidth="1"/>
    <col min="13838" max="13838" width="11.28515625" style="2" bestFit="1" customWidth="1"/>
    <col min="13839" max="14077" width="8.7109375" style="2"/>
    <col min="14078" max="14079" width="17.28515625" style="2" bestFit="1" customWidth="1"/>
    <col min="14080" max="14080" width="16.7109375" style="2" customWidth="1"/>
    <col min="14081" max="14081" width="15.5703125" style="2" customWidth="1"/>
    <col min="14082" max="14082" width="12.28515625" style="2" bestFit="1" customWidth="1"/>
    <col min="14083" max="14083" width="13.7109375" style="2" bestFit="1" customWidth="1"/>
    <col min="14084" max="14084" width="13.140625" style="2" bestFit="1" customWidth="1"/>
    <col min="14085" max="14085" width="17.5703125" style="2" bestFit="1" customWidth="1"/>
    <col min="14086" max="14086" width="23.28515625" style="2" bestFit="1" customWidth="1"/>
    <col min="14087" max="14087" width="15.28515625" style="2" bestFit="1" customWidth="1"/>
    <col min="14088" max="14088" width="20.85546875" style="2" bestFit="1" customWidth="1"/>
    <col min="14089" max="14089" width="18.140625" style="2" bestFit="1" customWidth="1"/>
    <col min="14090" max="14090" width="20.5703125" style="2" bestFit="1" customWidth="1"/>
    <col min="14091" max="14091" width="18.7109375" style="2" bestFit="1" customWidth="1"/>
    <col min="14092" max="14092" width="11.85546875" style="2" bestFit="1" customWidth="1"/>
    <col min="14093" max="14093" width="13.140625" style="2" bestFit="1" customWidth="1"/>
    <col min="14094" max="14094" width="11.28515625" style="2" bestFit="1" customWidth="1"/>
    <col min="14095" max="14333" width="8.7109375" style="2"/>
    <col min="14334" max="14335" width="17.28515625" style="2" bestFit="1" customWidth="1"/>
    <col min="14336" max="14336" width="16.7109375" style="2" customWidth="1"/>
    <col min="14337" max="14337" width="15.5703125" style="2" customWidth="1"/>
    <col min="14338" max="14338" width="12.28515625" style="2" bestFit="1" customWidth="1"/>
    <col min="14339" max="14339" width="13.7109375" style="2" bestFit="1" customWidth="1"/>
    <col min="14340" max="14340" width="13.140625" style="2" bestFit="1" customWidth="1"/>
    <col min="14341" max="14341" width="17.5703125" style="2" bestFit="1" customWidth="1"/>
    <col min="14342" max="14342" width="23.28515625" style="2" bestFit="1" customWidth="1"/>
    <col min="14343" max="14343" width="15.28515625" style="2" bestFit="1" customWidth="1"/>
    <col min="14344" max="14344" width="20.85546875" style="2" bestFit="1" customWidth="1"/>
    <col min="14345" max="14345" width="18.140625" style="2" bestFit="1" customWidth="1"/>
    <col min="14346" max="14346" width="20.5703125" style="2" bestFit="1" customWidth="1"/>
    <col min="14347" max="14347" width="18.7109375" style="2" bestFit="1" customWidth="1"/>
    <col min="14348" max="14348" width="11.85546875" style="2" bestFit="1" customWidth="1"/>
    <col min="14349" max="14349" width="13.140625" style="2" bestFit="1" customWidth="1"/>
    <col min="14350" max="14350" width="11.28515625" style="2" bestFit="1" customWidth="1"/>
    <col min="14351" max="14589" width="8.7109375" style="2"/>
    <col min="14590" max="14591" width="17.28515625" style="2" bestFit="1" customWidth="1"/>
    <col min="14592" max="14592" width="16.7109375" style="2" customWidth="1"/>
    <col min="14593" max="14593" width="15.5703125" style="2" customWidth="1"/>
    <col min="14594" max="14594" width="12.28515625" style="2" bestFit="1" customWidth="1"/>
    <col min="14595" max="14595" width="13.7109375" style="2" bestFit="1" customWidth="1"/>
    <col min="14596" max="14596" width="13.140625" style="2" bestFit="1" customWidth="1"/>
    <col min="14597" max="14597" width="17.5703125" style="2" bestFit="1" customWidth="1"/>
    <col min="14598" max="14598" width="23.28515625" style="2" bestFit="1" customWidth="1"/>
    <col min="14599" max="14599" width="15.28515625" style="2" bestFit="1" customWidth="1"/>
    <col min="14600" max="14600" width="20.85546875" style="2" bestFit="1" customWidth="1"/>
    <col min="14601" max="14601" width="18.140625" style="2" bestFit="1" customWidth="1"/>
    <col min="14602" max="14602" width="20.5703125" style="2" bestFit="1" customWidth="1"/>
    <col min="14603" max="14603" width="18.7109375" style="2" bestFit="1" customWidth="1"/>
    <col min="14604" max="14604" width="11.85546875" style="2" bestFit="1" customWidth="1"/>
    <col min="14605" max="14605" width="13.140625" style="2" bestFit="1" customWidth="1"/>
    <col min="14606" max="14606" width="11.28515625" style="2" bestFit="1" customWidth="1"/>
    <col min="14607" max="14845" width="8.7109375" style="2"/>
    <col min="14846" max="14847" width="17.28515625" style="2" bestFit="1" customWidth="1"/>
    <col min="14848" max="14848" width="16.7109375" style="2" customWidth="1"/>
    <col min="14849" max="14849" width="15.5703125" style="2" customWidth="1"/>
    <col min="14850" max="14850" width="12.28515625" style="2" bestFit="1" customWidth="1"/>
    <col min="14851" max="14851" width="13.7109375" style="2" bestFit="1" customWidth="1"/>
    <col min="14852" max="14852" width="13.140625" style="2" bestFit="1" customWidth="1"/>
    <col min="14853" max="14853" width="17.5703125" style="2" bestFit="1" customWidth="1"/>
    <col min="14854" max="14854" width="23.28515625" style="2" bestFit="1" customWidth="1"/>
    <col min="14855" max="14855" width="15.28515625" style="2" bestFit="1" customWidth="1"/>
    <col min="14856" max="14856" width="20.85546875" style="2" bestFit="1" customWidth="1"/>
    <col min="14857" max="14857" width="18.140625" style="2" bestFit="1" customWidth="1"/>
    <col min="14858" max="14858" width="20.5703125" style="2" bestFit="1" customWidth="1"/>
    <col min="14859" max="14859" width="18.7109375" style="2" bestFit="1" customWidth="1"/>
    <col min="14860" max="14860" width="11.85546875" style="2" bestFit="1" customWidth="1"/>
    <col min="14861" max="14861" width="13.140625" style="2" bestFit="1" customWidth="1"/>
    <col min="14862" max="14862" width="11.28515625" style="2" bestFit="1" customWidth="1"/>
    <col min="14863" max="15101" width="8.7109375" style="2"/>
    <col min="15102" max="15103" width="17.28515625" style="2" bestFit="1" customWidth="1"/>
    <col min="15104" max="15104" width="16.7109375" style="2" customWidth="1"/>
    <col min="15105" max="15105" width="15.5703125" style="2" customWidth="1"/>
    <col min="15106" max="15106" width="12.28515625" style="2" bestFit="1" customWidth="1"/>
    <col min="15107" max="15107" width="13.7109375" style="2" bestFit="1" customWidth="1"/>
    <col min="15108" max="15108" width="13.140625" style="2" bestFit="1" customWidth="1"/>
    <col min="15109" max="15109" width="17.5703125" style="2" bestFit="1" customWidth="1"/>
    <col min="15110" max="15110" width="23.28515625" style="2" bestFit="1" customWidth="1"/>
    <col min="15111" max="15111" width="15.28515625" style="2" bestFit="1" customWidth="1"/>
    <col min="15112" max="15112" width="20.85546875" style="2" bestFit="1" customWidth="1"/>
    <col min="15113" max="15113" width="18.140625" style="2" bestFit="1" customWidth="1"/>
    <col min="15114" max="15114" width="20.5703125" style="2" bestFit="1" customWidth="1"/>
    <col min="15115" max="15115" width="18.7109375" style="2" bestFit="1" customWidth="1"/>
    <col min="15116" max="15116" width="11.85546875" style="2" bestFit="1" customWidth="1"/>
    <col min="15117" max="15117" width="13.140625" style="2" bestFit="1" customWidth="1"/>
    <col min="15118" max="15118" width="11.28515625" style="2" bestFit="1" customWidth="1"/>
    <col min="15119" max="15357" width="8.7109375" style="2"/>
    <col min="15358" max="15359" width="17.28515625" style="2" bestFit="1" customWidth="1"/>
    <col min="15360" max="15360" width="16.7109375" style="2" customWidth="1"/>
    <col min="15361" max="15361" width="15.5703125" style="2" customWidth="1"/>
    <col min="15362" max="15362" width="12.28515625" style="2" bestFit="1" customWidth="1"/>
    <col min="15363" max="15363" width="13.7109375" style="2" bestFit="1" customWidth="1"/>
    <col min="15364" max="15364" width="13.140625" style="2" bestFit="1" customWidth="1"/>
    <col min="15365" max="15365" width="17.5703125" style="2" bestFit="1" customWidth="1"/>
    <col min="15366" max="15366" width="23.28515625" style="2" bestFit="1" customWidth="1"/>
    <col min="15367" max="15367" width="15.28515625" style="2" bestFit="1" customWidth="1"/>
    <col min="15368" max="15368" width="20.85546875" style="2" bestFit="1" customWidth="1"/>
    <col min="15369" max="15369" width="18.140625" style="2" bestFit="1" customWidth="1"/>
    <col min="15370" max="15370" width="20.5703125" style="2" bestFit="1" customWidth="1"/>
    <col min="15371" max="15371" width="18.7109375" style="2" bestFit="1" customWidth="1"/>
    <col min="15372" max="15372" width="11.85546875" style="2" bestFit="1" customWidth="1"/>
    <col min="15373" max="15373" width="13.140625" style="2" bestFit="1" customWidth="1"/>
    <col min="15374" max="15374" width="11.28515625" style="2" bestFit="1" customWidth="1"/>
    <col min="15375" max="15613" width="8.7109375" style="2"/>
    <col min="15614" max="15615" width="17.28515625" style="2" bestFit="1" customWidth="1"/>
    <col min="15616" max="15616" width="16.7109375" style="2" customWidth="1"/>
    <col min="15617" max="15617" width="15.5703125" style="2" customWidth="1"/>
    <col min="15618" max="15618" width="12.28515625" style="2" bestFit="1" customWidth="1"/>
    <col min="15619" max="15619" width="13.7109375" style="2" bestFit="1" customWidth="1"/>
    <col min="15620" max="15620" width="13.140625" style="2" bestFit="1" customWidth="1"/>
    <col min="15621" max="15621" width="17.5703125" style="2" bestFit="1" customWidth="1"/>
    <col min="15622" max="15622" width="23.28515625" style="2" bestFit="1" customWidth="1"/>
    <col min="15623" max="15623" width="15.28515625" style="2" bestFit="1" customWidth="1"/>
    <col min="15624" max="15624" width="20.85546875" style="2" bestFit="1" customWidth="1"/>
    <col min="15625" max="15625" width="18.140625" style="2" bestFit="1" customWidth="1"/>
    <col min="15626" max="15626" width="20.5703125" style="2" bestFit="1" customWidth="1"/>
    <col min="15627" max="15627" width="18.7109375" style="2" bestFit="1" customWidth="1"/>
    <col min="15628" max="15628" width="11.85546875" style="2" bestFit="1" customWidth="1"/>
    <col min="15629" max="15629" width="13.140625" style="2" bestFit="1" customWidth="1"/>
    <col min="15630" max="15630" width="11.28515625" style="2" bestFit="1" customWidth="1"/>
    <col min="15631" max="15869" width="8.7109375" style="2"/>
    <col min="15870" max="15871" width="17.28515625" style="2" bestFit="1" customWidth="1"/>
    <col min="15872" max="15872" width="16.7109375" style="2" customWidth="1"/>
    <col min="15873" max="15873" width="15.5703125" style="2" customWidth="1"/>
    <col min="15874" max="15874" width="12.28515625" style="2" bestFit="1" customWidth="1"/>
    <col min="15875" max="15875" width="13.7109375" style="2" bestFit="1" customWidth="1"/>
    <col min="15876" max="15876" width="13.140625" style="2" bestFit="1" customWidth="1"/>
    <col min="15877" max="15877" width="17.5703125" style="2" bestFit="1" customWidth="1"/>
    <col min="15878" max="15878" width="23.28515625" style="2" bestFit="1" customWidth="1"/>
    <col min="15879" max="15879" width="15.28515625" style="2" bestFit="1" customWidth="1"/>
    <col min="15880" max="15880" width="20.85546875" style="2" bestFit="1" customWidth="1"/>
    <col min="15881" max="15881" width="18.140625" style="2" bestFit="1" customWidth="1"/>
    <col min="15882" max="15882" width="20.5703125" style="2" bestFit="1" customWidth="1"/>
    <col min="15883" max="15883" width="18.7109375" style="2" bestFit="1" customWidth="1"/>
    <col min="15884" max="15884" width="11.85546875" style="2" bestFit="1" customWidth="1"/>
    <col min="15885" max="15885" width="13.140625" style="2" bestFit="1" customWidth="1"/>
    <col min="15886" max="15886" width="11.28515625" style="2" bestFit="1" customWidth="1"/>
    <col min="15887" max="16125" width="8.7109375" style="2"/>
    <col min="16126" max="16127" width="17.28515625" style="2" bestFit="1" customWidth="1"/>
    <col min="16128" max="16128" width="16.7109375" style="2" customWidth="1"/>
    <col min="16129" max="16129" width="15.5703125" style="2" customWidth="1"/>
    <col min="16130" max="16130" width="12.28515625" style="2" bestFit="1" customWidth="1"/>
    <col min="16131" max="16131" width="13.7109375" style="2" bestFit="1" customWidth="1"/>
    <col min="16132" max="16132" width="13.140625" style="2" bestFit="1" customWidth="1"/>
    <col min="16133" max="16133" width="17.5703125" style="2" bestFit="1" customWidth="1"/>
    <col min="16134" max="16134" width="23.28515625" style="2" bestFit="1" customWidth="1"/>
    <col min="16135" max="16135" width="15.28515625" style="2" bestFit="1" customWidth="1"/>
    <col min="16136" max="16136" width="20.85546875" style="2" bestFit="1" customWidth="1"/>
    <col min="16137" max="16137" width="18.140625" style="2" bestFit="1" customWidth="1"/>
    <col min="16138" max="16138" width="20.5703125" style="2" bestFit="1" customWidth="1"/>
    <col min="16139" max="16139" width="18.7109375" style="2" bestFit="1" customWidth="1"/>
    <col min="16140" max="16140" width="11.85546875" style="2" bestFit="1" customWidth="1"/>
    <col min="16141" max="16141" width="13.140625" style="2" bestFit="1" customWidth="1"/>
    <col min="16142" max="16142" width="11.28515625" style="2" bestFit="1" customWidth="1"/>
    <col min="16143" max="16384" width="8.7109375" style="2"/>
  </cols>
  <sheetData>
    <row r="1" spans="1:14">
      <c r="A1" s="1" t="s">
        <v>182</v>
      </c>
    </row>
    <row r="2" spans="1:14">
      <c r="A2" s="3" t="s">
        <v>183</v>
      </c>
      <c r="L2" s="4"/>
      <c r="M2" s="5"/>
      <c r="N2" s="4"/>
    </row>
    <row r="3" spans="1:14">
      <c r="A3" s="6" t="s">
        <v>184</v>
      </c>
      <c r="L3" s="4"/>
      <c r="M3" s="4"/>
      <c r="N3" s="4"/>
    </row>
    <row r="4" spans="1:14" ht="15" thickBot="1">
      <c r="A4" s="7"/>
      <c r="L4" s="4"/>
      <c r="M4" s="4"/>
      <c r="N4" s="4"/>
    </row>
    <row r="5" spans="1:14">
      <c r="B5" s="225" t="s">
        <v>185</v>
      </c>
      <c r="C5" s="226"/>
      <c r="D5" s="227" t="s">
        <v>186</v>
      </c>
      <c r="E5" s="227"/>
      <c r="F5" s="228" t="s">
        <v>187</v>
      </c>
      <c r="G5" s="229"/>
      <c r="H5" s="230" t="s">
        <v>188</v>
      </c>
      <c r="I5" s="230"/>
      <c r="J5" s="222" t="s">
        <v>189</v>
      </c>
      <c r="K5" s="223"/>
      <c r="L5" s="4"/>
      <c r="M5" s="4"/>
      <c r="N5" s="4"/>
    </row>
    <row r="6" spans="1:14" ht="15" thickBot="1">
      <c r="B6" s="8" t="s">
        <v>190</v>
      </c>
      <c r="C6" s="9" t="s">
        <v>191</v>
      </c>
      <c r="D6" s="10" t="s">
        <v>112</v>
      </c>
      <c r="E6" s="10" t="s">
        <v>191</v>
      </c>
      <c r="F6" s="8" t="s">
        <v>112</v>
      </c>
      <c r="G6" s="9" t="s">
        <v>191</v>
      </c>
      <c r="H6" s="10" t="s">
        <v>112</v>
      </c>
      <c r="I6" s="10" t="s">
        <v>191</v>
      </c>
      <c r="J6" s="8" t="s">
        <v>190</v>
      </c>
      <c r="K6" s="9" t="s">
        <v>191</v>
      </c>
      <c r="L6" s="4"/>
      <c r="M6" s="4"/>
      <c r="N6" s="4"/>
    </row>
    <row r="7" spans="1:14">
      <c r="L7" s="4"/>
      <c r="M7" s="4"/>
      <c r="N7" s="4"/>
    </row>
    <row r="8" spans="1:14">
      <c r="A8" s="6" t="s">
        <v>47</v>
      </c>
      <c r="B8" s="11">
        <v>224.85645933014354</v>
      </c>
      <c r="C8" s="12">
        <f>B8/$B$12</f>
        <v>5.7200829135116593E-2</v>
      </c>
      <c r="D8" s="13">
        <v>74981</v>
      </c>
      <c r="E8" s="12">
        <f>D8/$D$12</f>
        <v>8.9813903362013003E-2</v>
      </c>
      <c r="F8" s="13">
        <v>253753</v>
      </c>
      <c r="G8" s="12">
        <f>F8/$F$12</f>
        <v>0.12356415601344452</v>
      </c>
      <c r="H8" s="13">
        <v>2451706</v>
      </c>
      <c r="I8" s="12">
        <f>H8/$H$12</f>
        <v>0.22586898937629246</v>
      </c>
      <c r="J8" s="13">
        <v>128.54414963027403</v>
      </c>
      <c r="K8" s="12">
        <f>J8/$J$12</f>
        <v>0.33301593168464777</v>
      </c>
      <c r="L8" s="5"/>
      <c r="M8" s="4"/>
      <c r="N8" s="4" t="s">
        <v>192</v>
      </c>
    </row>
    <row r="9" spans="1:14">
      <c r="A9" s="6" t="s">
        <v>48</v>
      </c>
      <c r="B9" s="14">
        <f>2426.14354066986+497</f>
        <v>2923.1435406698602</v>
      </c>
      <c r="C9" s="12">
        <f>B9/$B$12</f>
        <v>0.74361321309332418</v>
      </c>
      <c r="D9" s="202">
        <f>418364.1+(('LUC CAM%-Nickel'!D25+'LUC CAM%-Nickel'!D26+'LUC CAM%-Nickel'!D27+'LUC CAM%-Nickel'!F25+'LUC CAM%-Nickel'!F26+'LUC CAM%-Nickel'!F27)/1000)</f>
        <v>594346.57215440576</v>
      </c>
      <c r="E9" s="12">
        <f>D9/$D$12</f>
        <v>0.71192149471225363</v>
      </c>
      <c r="F9" s="204">
        <f>979683.5+(N11/1000)</f>
        <v>1546741.9470000002</v>
      </c>
      <c r="G9" s="12">
        <f>F9/$F$12</f>
        <v>0.75318070427402606</v>
      </c>
      <c r="H9" s="202">
        <f>5065903.4+(('LUC CAM%-Nickel'!H25+'LUC CAM%-Nickel'!H26+'LUC CAM%-Nickel'!H27)/1000)</f>
        <v>7711773.543482963</v>
      </c>
      <c r="I9" s="12">
        <f>H9/$H$12</f>
        <v>0.71046467095374677</v>
      </c>
      <c r="J9" s="202">
        <v>257.45585036972597</v>
      </c>
      <c r="K9" s="12">
        <f>J9/$J$12</f>
        <v>0.66698406831535229</v>
      </c>
      <c r="L9" s="5"/>
      <c r="M9" s="4" t="s">
        <v>83</v>
      </c>
      <c r="N9" s="211">
        <v>552755959</v>
      </c>
    </row>
    <row r="10" spans="1:14">
      <c r="A10" s="6" t="s">
        <v>88</v>
      </c>
      <c r="B10" s="11">
        <v>344</v>
      </c>
      <c r="C10" s="12">
        <f>B10/$B$12</f>
        <v>8.7509539557364457E-2</v>
      </c>
      <c r="D10" s="13">
        <v>108173.2</v>
      </c>
      <c r="E10" s="12">
        <f>D10/$D$12</f>
        <v>0.12957225605366299</v>
      </c>
      <c r="F10" s="13">
        <v>167872.8</v>
      </c>
      <c r="G10" s="12">
        <f>F10/$F$12</f>
        <v>8.1745086164946884E-2</v>
      </c>
      <c r="H10" s="13">
        <v>423297.5</v>
      </c>
      <c r="I10" s="12">
        <f>H10/$H$12</f>
        <v>3.8997244584183896E-2</v>
      </c>
      <c r="J10" s="13">
        <v>0</v>
      </c>
      <c r="K10" s="12">
        <f>J10/$J$12</f>
        <v>0</v>
      </c>
      <c r="L10" s="5"/>
      <c r="M10" s="4" t="s">
        <v>36</v>
      </c>
      <c r="N10" s="211">
        <v>14302488</v>
      </c>
    </row>
    <row r="11" spans="1:14">
      <c r="A11" s="6" t="s">
        <v>89</v>
      </c>
      <c r="B11" s="11">
        <v>439</v>
      </c>
      <c r="C11" s="12">
        <f>B11/$B$12</f>
        <v>0.11167641821419476</v>
      </c>
      <c r="D11" s="13">
        <v>57347.7</v>
      </c>
      <c r="E11" s="12">
        <f>D11/$D$12</f>
        <v>6.8692345872070432E-2</v>
      </c>
      <c r="F11" s="13">
        <v>85245.6</v>
      </c>
      <c r="G11" s="12">
        <f>F11/$F$12</f>
        <v>4.1510053547582436E-2</v>
      </c>
      <c r="H11" s="13">
        <v>267771.90000000002</v>
      </c>
      <c r="I11" s="12">
        <f>H11/$H$12</f>
        <v>2.4669095085776863E-2</v>
      </c>
      <c r="J11" s="13">
        <v>0</v>
      </c>
      <c r="K11" s="12">
        <f>J11/$J$12</f>
        <v>0</v>
      </c>
      <c r="L11" s="5"/>
      <c r="M11" s="4"/>
      <c r="N11" s="211">
        <f>SUM(N9:N10)</f>
        <v>567058447</v>
      </c>
    </row>
    <row r="12" spans="1:14">
      <c r="A12" s="3" t="s">
        <v>4</v>
      </c>
      <c r="B12" s="15">
        <f t="shared" ref="B12:K12" si="0">SUM(B8:B11)</f>
        <v>3931.0000000000036</v>
      </c>
      <c r="C12" s="16">
        <f t="shared" si="0"/>
        <v>1</v>
      </c>
      <c r="D12" s="15">
        <f t="shared" si="0"/>
        <v>834848.47215440567</v>
      </c>
      <c r="E12" s="16">
        <f t="shared" si="0"/>
        <v>1</v>
      </c>
      <c r="F12" s="15">
        <f t="shared" si="0"/>
        <v>2053613.3470000003</v>
      </c>
      <c r="G12" s="16">
        <f t="shared" si="0"/>
        <v>0.99999999999999989</v>
      </c>
      <c r="H12" s="15">
        <f t="shared" si="0"/>
        <v>10854548.943482963</v>
      </c>
      <c r="I12" s="16">
        <f t="shared" si="0"/>
        <v>0.99999999999999989</v>
      </c>
      <c r="J12" s="17">
        <f t="shared" si="0"/>
        <v>386</v>
      </c>
      <c r="K12" s="16">
        <f t="shared" si="0"/>
        <v>1</v>
      </c>
      <c r="L12" s="4"/>
      <c r="M12" s="4"/>
      <c r="N12" s="4"/>
    </row>
    <row r="13" spans="1:14">
      <c r="B13" s="18"/>
      <c r="D13" s="18"/>
      <c r="F13" s="18"/>
      <c r="G13" s="19"/>
      <c r="H13" s="18"/>
      <c r="J13" s="20"/>
      <c r="L13" s="4"/>
      <c r="M13" s="4"/>
      <c r="N13" s="4"/>
    </row>
    <row r="14" spans="1:14">
      <c r="L14" s="21"/>
      <c r="M14" s="4"/>
      <c r="N14" s="4"/>
    </row>
    <row r="15" spans="1:14">
      <c r="A15" s="22" t="s">
        <v>90</v>
      </c>
      <c r="B15" s="6"/>
      <c r="C15" s="23">
        <v>0.33333333333333298</v>
      </c>
      <c r="D15" s="24"/>
      <c r="E15" s="25">
        <v>0.33333333333333298</v>
      </c>
      <c r="F15" s="19"/>
      <c r="G15" s="19"/>
      <c r="H15" s="19"/>
      <c r="I15" s="25">
        <v>0.33333333333333298</v>
      </c>
      <c r="J15" s="19"/>
      <c r="K15" s="19"/>
      <c r="L15" s="26"/>
      <c r="M15" s="4"/>
      <c r="N15" s="4"/>
    </row>
    <row r="16" spans="1:14">
      <c r="A16" s="22" t="s">
        <v>91</v>
      </c>
      <c r="B16" s="6"/>
      <c r="C16" s="24"/>
      <c r="D16" s="24"/>
      <c r="E16" s="25">
        <v>0.33333333333333298</v>
      </c>
      <c r="F16" s="19"/>
      <c r="G16" s="25">
        <v>0.33333333333333298</v>
      </c>
      <c r="H16" s="19"/>
      <c r="I16" s="25">
        <v>0.33333333333333298</v>
      </c>
      <c r="J16" s="19"/>
      <c r="K16" s="19"/>
      <c r="L16" s="4"/>
      <c r="M16" s="4"/>
      <c r="N16" s="4"/>
    </row>
    <row r="17" spans="1:15">
      <c r="A17" s="22" t="s">
        <v>92</v>
      </c>
      <c r="B17" s="6"/>
      <c r="C17" s="24"/>
      <c r="D17" s="24"/>
      <c r="E17" s="25">
        <v>0.33333333333333298</v>
      </c>
      <c r="F17" s="19"/>
      <c r="G17" s="25">
        <v>0.33333333333333298</v>
      </c>
      <c r="H17" s="19"/>
      <c r="I17" s="25">
        <v>0.33333333333333298</v>
      </c>
      <c r="J17" s="19"/>
      <c r="K17" s="19"/>
    </row>
    <row r="18" spans="1:15">
      <c r="A18" s="22" t="s">
        <v>93</v>
      </c>
      <c r="B18" s="6"/>
      <c r="C18" s="24"/>
      <c r="D18" s="24"/>
      <c r="E18" s="25">
        <v>0.33333333333333298</v>
      </c>
      <c r="F18" s="19"/>
      <c r="G18" s="25">
        <v>0.33333333333333298</v>
      </c>
      <c r="H18" s="19"/>
      <c r="I18" s="25">
        <v>0.33333333333333298</v>
      </c>
      <c r="J18" s="19"/>
      <c r="K18" s="19"/>
    </row>
    <row r="19" spans="1:15">
      <c r="A19" s="22" t="s">
        <v>94</v>
      </c>
      <c r="B19" s="6"/>
      <c r="C19" s="24"/>
      <c r="D19" s="24"/>
      <c r="E19" s="25">
        <v>0.33333333333333298</v>
      </c>
      <c r="F19" s="19"/>
      <c r="G19" s="25">
        <v>0.33333333333333298</v>
      </c>
      <c r="H19" s="19"/>
      <c r="I19" s="25">
        <v>0.33333333333333298</v>
      </c>
      <c r="J19" s="19"/>
      <c r="K19" s="19"/>
    </row>
    <row r="20" spans="1:15">
      <c r="A20" s="27" t="s">
        <v>193</v>
      </c>
      <c r="B20" s="6"/>
      <c r="C20" s="24"/>
      <c r="D20" s="24"/>
      <c r="E20" s="25">
        <v>0.33333333333333298</v>
      </c>
      <c r="F20" s="19"/>
      <c r="G20" s="25">
        <v>0.33333333333333298</v>
      </c>
      <c r="H20" s="19"/>
      <c r="I20" s="25">
        <v>0.33333333333333298</v>
      </c>
      <c r="J20" s="19"/>
      <c r="K20" s="19"/>
    </row>
    <row r="21" spans="1:15">
      <c r="A21" s="28" t="s">
        <v>194</v>
      </c>
      <c r="B21" s="6"/>
      <c r="C21" s="24"/>
      <c r="D21" s="24"/>
      <c r="E21" s="25">
        <v>0.33333333333333298</v>
      </c>
      <c r="F21" s="19"/>
      <c r="G21" s="25">
        <v>0.33333333333333298</v>
      </c>
      <c r="H21" s="19"/>
      <c r="I21" s="25">
        <v>0.33333333333333298</v>
      </c>
      <c r="J21" s="19"/>
      <c r="K21" s="19"/>
    </row>
    <row r="22" spans="1:15">
      <c r="A22" s="28" t="s">
        <v>195</v>
      </c>
      <c r="B22" s="6"/>
      <c r="C22" s="24"/>
      <c r="D22" s="24"/>
      <c r="E22" s="25">
        <v>0.33333333333333298</v>
      </c>
      <c r="F22" s="19"/>
      <c r="G22" s="25">
        <v>0.33333333333333298</v>
      </c>
      <c r="H22" s="19"/>
      <c r="I22" s="25">
        <v>0.33333333333333298</v>
      </c>
      <c r="J22" s="19"/>
      <c r="K22" s="19"/>
    </row>
    <row r="23" spans="1:15">
      <c r="A23" s="28" t="s">
        <v>196</v>
      </c>
      <c r="B23" s="6"/>
      <c r="C23" s="29">
        <v>0.5</v>
      </c>
      <c r="D23" s="29"/>
      <c r="E23" s="30"/>
      <c r="F23" s="30"/>
      <c r="G23" s="30"/>
      <c r="H23" s="30"/>
      <c r="I23" s="30"/>
      <c r="J23" s="30"/>
      <c r="K23" s="30">
        <v>0.5</v>
      </c>
    </row>
    <row r="24" spans="1:15" ht="28.9">
      <c r="A24" s="27" t="s">
        <v>197</v>
      </c>
      <c r="B24" s="6"/>
      <c r="C24" s="29"/>
      <c r="D24" s="24"/>
      <c r="E24" s="25">
        <v>0.33333333333333298</v>
      </c>
      <c r="F24" s="19"/>
      <c r="G24" s="25">
        <v>0.33333333333333298</v>
      </c>
      <c r="H24" s="19"/>
      <c r="I24" s="25">
        <v>0.33333333333333298</v>
      </c>
      <c r="J24" s="19"/>
      <c r="K24" s="30"/>
    </row>
    <row r="25" spans="1:15" ht="28.9">
      <c r="A25" s="28" t="s">
        <v>198</v>
      </c>
      <c r="B25" s="6"/>
      <c r="C25" s="24"/>
      <c r="D25" s="24"/>
      <c r="E25" s="31">
        <v>0.33333333333333298</v>
      </c>
      <c r="F25" s="19"/>
      <c r="G25" s="31">
        <v>0.33333333333333298</v>
      </c>
      <c r="H25" s="19"/>
      <c r="I25" s="31">
        <v>0.33333333333333298</v>
      </c>
      <c r="J25" s="19"/>
      <c r="K25" s="19"/>
    </row>
    <row r="26" spans="1:15" ht="18.600000000000001" thickBot="1">
      <c r="A26" s="32"/>
      <c r="B26" s="32"/>
      <c r="C26" s="32"/>
      <c r="D26" s="32"/>
      <c r="F26" s="33"/>
      <c r="G26" s="33"/>
      <c r="H26" s="33"/>
      <c r="I26" s="33"/>
      <c r="K26" s="34"/>
    </row>
    <row r="27" spans="1:15" ht="15" thickBot="1">
      <c r="A27" s="35" t="s">
        <v>199</v>
      </c>
      <c r="B27" s="36" t="s">
        <v>47</v>
      </c>
      <c r="C27" s="36" t="s">
        <v>48</v>
      </c>
      <c r="D27" s="36" t="s">
        <v>88</v>
      </c>
      <c r="E27" s="36" t="s">
        <v>89</v>
      </c>
      <c r="F27" s="37" t="s">
        <v>4</v>
      </c>
      <c r="G27" s="26"/>
      <c r="H27" s="38"/>
      <c r="I27" s="39"/>
      <c r="J27" s="39"/>
      <c r="K27" s="39"/>
    </row>
    <row r="28" spans="1:15">
      <c r="A28" s="40" t="s">
        <v>90</v>
      </c>
      <c r="B28" s="41">
        <f>$C$15*C8+$E$15*E8+$I$15*I8</f>
        <v>0.12429457395780721</v>
      </c>
      <c r="C28" s="41">
        <f>$C9*$C$15+$E9*$E$15+$I9*$I$15</f>
        <v>0.72199979291977412</v>
      </c>
      <c r="D28" s="41">
        <f>$C10*$C$15+$E10*$E$15+$I10*$I$15</f>
        <v>8.5359680065070359E-2</v>
      </c>
      <c r="E28" s="41">
        <f>$C11*$C$15+$E11*$E$15+$I11*$I$15</f>
        <v>6.8345953057347281E-2</v>
      </c>
      <c r="F28" s="42">
        <f>SUM(B28:E28)</f>
        <v>0.99999999999999889</v>
      </c>
      <c r="G28" s="26"/>
      <c r="H28" s="38"/>
      <c r="I28" s="43"/>
      <c r="J28" s="43"/>
      <c r="K28" s="44"/>
      <c r="L28" s="38"/>
      <c r="M28" s="43"/>
      <c r="N28" s="43"/>
      <c r="O28" s="45"/>
    </row>
    <row r="29" spans="1:15">
      <c r="A29" s="46" t="s">
        <v>91</v>
      </c>
      <c r="B29" s="47">
        <f>E8*$E$16+G8*$G$16+I8*$I$16</f>
        <v>0.14641568291724982</v>
      </c>
      <c r="C29" s="47">
        <f>$E9*$E$16+$G9*$G$16+$I9*$I$16</f>
        <v>0.72518895664667471</v>
      </c>
      <c r="D29" s="47">
        <f>$E10*$E$16+$G10*$G$16+$I10*$I$16</f>
        <v>8.3438195600931159E-2</v>
      </c>
      <c r="E29" s="47">
        <f>$E11*$E$16+$G11*$G$16+$I11*$I$16</f>
        <v>4.4957164835143192E-2</v>
      </c>
      <c r="F29" s="48">
        <f t="shared" ref="F29:F38" si="1">SUM(B29:E29)</f>
        <v>0.99999999999999889</v>
      </c>
      <c r="G29" s="26"/>
      <c r="H29" s="38"/>
      <c r="I29" s="43"/>
      <c r="J29" s="43"/>
      <c r="K29" s="44"/>
      <c r="L29" s="49"/>
      <c r="M29" s="43"/>
      <c r="N29" s="43"/>
      <c r="O29" s="45"/>
    </row>
    <row r="30" spans="1:15">
      <c r="A30" s="46" t="s">
        <v>92</v>
      </c>
      <c r="B30" s="47">
        <f>E8*$E$17+G8*$G$17+I8*$I$17</f>
        <v>0.14641568291724982</v>
      </c>
      <c r="C30" s="47">
        <f>$E9*$E$17+$G9*$G$17+$I9*$I$17</f>
        <v>0.72518895664667471</v>
      </c>
      <c r="D30" s="47">
        <f>$E10*$E$17+$G10*$G$17+$I10*$I$17</f>
        <v>8.3438195600931159E-2</v>
      </c>
      <c r="E30" s="47">
        <f>$E11*$E$17+$G11*$G$17+$I11*$I$17</f>
        <v>4.4957164835143192E-2</v>
      </c>
      <c r="F30" s="48">
        <f t="shared" si="1"/>
        <v>0.99999999999999889</v>
      </c>
      <c r="G30" s="26"/>
      <c r="H30" s="38"/>
      <c r="I30" s="43"/>
      <c r="J30" s="43"/>
      <c r="K30" s="44"/>
      <c r="L30" s="49"/>
      <c r="M30" s="43"/>
      <c r="N30" s="43"/>
      <c r="O30" s="45"/>
    </row>
    <row r="31" spans="1:15">
      <c r="A31" s="46" t="s">
        <v>93</v>
      </c>
      <c r="B31" s="47">
        <f>E8*$E$18+G8*$G$18+I8*$I$18</f>
        <v>0.14641568291724982</v>
      </c>
      <c r="C31" s="47">
        <f>$E9*$E$18+$G9*$G$18+$I9*$I$18</f>
        <v>0.72518895664667471</v>
      </c>
      <c r="D31" s="47">
        <f>$E10*$E$18+$G10*$G$18+$I10*$I$18</f>
        <v>8.3438195600931159E-2</v>
      </c>
      <c r="E31" s="47">
        <f>$E11*$E$18+$G11*$G$18+$I11*$I$18</f>
        <v>4.4957164835143192E-2</v>
      </c>
      <c r="F31" s="48">
        <f t="shared" si="1"/>
        <v>0.99999999999999889</v>
      </c>
      <c r="G31" s="26"/>
      <c r="H31" s="38"/>
      <c r="I31" s="43"/>
      <c r="J31" s="43"/>
      <c r="K31" s="44"/>
      <c r="L31" s="49"/>
      <c r="M31" s="43"/>
      <c r="N31" s="43"/>
      <c r="O31" s="45"/>
    </row>
    <row r="32" spans="1:15">
      <c r="A32" s="46" t="s">
        <v>94</v>
      </c>
      <c r="B32" s="47">
        <f>E8*$E$19+G8*$G$19+I8*$I$19</f>
        <v>0.14641568291724982</v>
      </c>
      <c r="C32" s="47">
        <f>$E9*$E$19+$G9*$G$19+$I9*$I$19</f>
        <v>0.72518895664667471</v>
      </c>
      <c r="D32" s="47">
        <f>$E10*$E$19+$G10*$G$19+$I10*$I$19</f>
        <v>8.3438195600931159E-2</v>
      </c>
      <c r="E32" s="47">
        <f>$E11*$E$19+$G11*$G$19+$I11*$I$19</f>
        <v>4.4957164835143192E-2</v>
      </c>
      <c r="F32" s="48">
        <f t="shared" si="1"/>
        <v>0.99999999999999889</v>
      </c>
      <c r="G32" s="26"/>
      <c r="H32" s="38"/>
      <c r="I32" s="43"/>
      <c r="J32" s="43"/>
      <c r="K32" s="44"/>
      <c r="L32" s="50"/>
      <c r="M32" s="43"/>
      <c r="N32" s="43"/>
      <c r="O32" s="45"/>
    </row>
    <row r="33" spans="1:15">
      <c r="A33" s="51" t="s">
        <v>193</v>
      </c>
      <c r="B33" s="47">
        <f>$E$20*E8+$G$20*G8+$I$20*I8</f>
        <v>0.14641568291724982</v>
      </c>
      <c r="C33" s="47">
        <f>$E9*$E$20+$G9*$G$20+$I9*$I$20</f>
        <v>0.72518895664667471</v>
      </c>
      <c r="D33" s="47">
        <f>$E10*$E$20+$G10*$G$20+$I10*$I$20</f>
        <v>8.3438195600931159E-2</v>
      </c>
      <c r="E33" s="47">
        <f>$E11*$E$20+$G11*$G$20+$I11*$I$20</f>
        <v>4.4957164835143192E-2</v>
      </c>
      <c r="F33" s="48">
        <f t="shared" si="1"/>
        <v>0.99999999999999889</v>
      </c>
      <c r="G33" s="26"/>
      <c r="H33" s="38"/>
      <c r="I33" s="43"/>
      <c r="J33" s="43"/>
      <c r="K33" s="44"/>
      <c r="L33" s="52"/>
      <c r="M33" s="43"/>
      <c r="N33" s="43"/>
      <c r="O33" s="45"/>
    </row>
    <row r="34" spans="1:15">
      <c r="A34" s="53" t="s">
        <v>194</v>
      </c>
      <c r="B34" s="47">
        <f>$E$21*E8+$G$21*G8+$I$21*I8</f>
        <v>0.14641568291724982</v>
      </c>
      <c r="C34" s="47">
        <f>$E9*$E$21+$G$21*$G9+$I$21*$I9</f>
        <v>0.72518895664667471</v>
      </c>
      <c r="D34" s="47">
        <f>$E10*$E$21+$G$21*$G10+$I$21*$I10</f>
        <v>8.3438195600931159E-2</v>
      </c>
      <c r="E34" s="47">
        <f>$E11*$E$21+$G$21*$G11+$I$21*$I11</f>
        <v>4.4957164835143192E-2</v>
      </c>
      <c r="F34" s="48">
        <f t="shared" si="1"/>
        <v>0.99999999999999889</v>
      </c>
      <c r="G34" s="26"/>
      <c r="H34" s="38"/>
      <c r="I34" s="43"/>
      <c r="J34" s="43"/>
      <c r="K34" s="44"/>
      <c r="L34" s="52"/>
      <c r="M34" s="43"/>
      <c r="N34" s="43"/>
      <c r="O34" s="45"/>
    </row>
    <row r="35" spans="1:15">
      <c r="A35" s="53" t="s">
        <v>195</v>
      </c>
      <c r="B35" s="47">
        <f>E8*$E$22+G8*$G$22+I8*$I$22</f>
        <v>0.14641568291724982</v>
      </c>
      <c r="C35" s="47">
        <f>$E9*$E$22+$G9*$G$22+$I9*$I$22</f>
        <v>0.72518895664667471</v>
      </c>
      <c r="D35" s="47">
        <f>$E10*$E$22+$G10*$G$22+$I10*$I$22</f>
        <v>8.3438195600931159E-2</v>
      </c>
      <c r="E35" s="47">
        <f>$E11*$E$22+$G11*$G$22+$I11*$I$22</f>
        <v>4.4957164835143192E-2</v>
      </c>
      <c r="F35" s="48">
        <f t="shared" si="1"/>
        <v>0.99999999999999889</v>
      </c>
      <c r="G35" s="26"/>
      <c r="H35" s="38"/>
      <c r="I35" s="43"/>
      <c r="J35" s="43"/>
      <c r="K35" s="44"/>
      <c r="L35" s="52"/>
      <c r="M35" s="43"/>
      <c r="N35" s="43"/>
      <c r="O35" s="45"/>
    </row>
    <row r="36" spans="1:15">
      <c r="A36" s="53" t="s">
        <v>196</v>
      </c>
      <c r="B36" s="47">
        <f>C8*$C$23+K8*$K$23</f>
        <v>0.19510838040988218</v>
      </c>
      <c r="C36" s="47">
        <f>$C9*$C$23+$K9*$K$23</f>
        <v>0.70529864070433823</v>
      </c>
      <c r="D36" s="47">
        <f>$C10*$C$23+$K10*$K$23</f>
        <v>4.3754769778682229E-2</v>
      </c>
      <c r="E36" s="47">
        <f>$C11*$C$23+$K11*$K$23</f>
        <v>5.5838209107097379E-2</v>
      </c>
      <c r="F36" s="48">
        <f t="shared" si="1"/>
        <v>1</v>
      </c>
      <c r="G36" s="26"/>
      <c r="H36" s="38"/>
      <c r="I36" s="43"/>
      <c r="J36" s="43"/>
      <c r="K36" s="44"/>
      <c r="M36" s="43"/>
      <c r="N36" s="43"/>
      <c r="O36" s="45"/>
    </row>
    <row r="37" spans="1:15" ht="28.9">
      <c r="A37" s="51" t="s">
        <v>197</v>
      </c>
      <c r="B37" s="47">
        <f>E8*$E$24+G8*$G$24+I8*$I$24</f>
        <v>0.14641568291724982</v>
      </c>
      <c r="C37" s="47">
        <f>$E9*$E$24+$G9*$G$24+$I9*$I$24</f>
        <v>0.72518895664667471</v>
      </c>
      <c r="D37" s="47">
        <f>$E10*$E$24+$G10*$G$24+$I10*$I$24</f>
        <v>8.3438195600931159E-2</v>
      </c>
      <c r="E37" s="47">
        <f>$E11*$E$24+$G11*$G$24+$I11*$I$24</f>
        <v>4.4957164835143192E-2</v>
      </c>
      <c r="F37" s="48">
        <f t="shared" si="1"/>
        <v>0.99999999999999889</v>
      </c>
      <c r="G37" s="26"/>
      <c r="H37" s="38"/>
      <c r="I37" s="43"/>
      <c r="J37" s="43"/>
      <c r="K37" s="44"/>
      <c r="M37" s="43"/>
      <c r="N37" s="43"/>
      <c r="O37" s="45"/>
    </row>
    <row r="38" spans="1:15" ht="29.45" thickBot="1">
      <c r="A38" s="54" t="s">
        <v>200</v>
      </c>
      <c r="B38" s="55">
        <f>E8*$E$25+G8*$G$25+I8*$I$25</f>
        <v>0.14641568291724982</v>
      </c>
      <c r="C38" s="55">
        <f>$E9*$E$25+$G9*$G$25+$I9*$I$25</f>
        <v>0.72518895664667471</v>
      </c>
      <c r="D38" s="55">
        <f>$E10*$E$25+$G10*$G$25+$I10*$I$25</f>
        <v>8.3438195600931159E-2</v>
      </c>
      <c r="E38" s="55">
        <f>$E11*$E$25+$G11*$G$25+$I11*$I$25</f>
        <v>4.4957164835143192E-2</v>
      </c>
      <c r="F38" s="56">
        <f t="shared" si="1"/>
        <v>0.99999999999999889</v>
      </c>
      <c r="G38" s="26"/>
      <c r="H38" s="38"/>
      <c r="I38" s="43"/>
      <c r="J38" s="43"/>
      <c r="K38" s="44"/>
      <c r="M38" s="43"/>
      <c r="N38" s="43"/>
      <c r="O38" s="45"/>
    </row>
    <row r="39" spans="1:15">
      <c r="K39" s="57"/>
    </row>
    <row r="40" spans="1:15" ht="32.25" customHeight="1">
      <c r="B40" s="224"/>
      <c r="C40" s="224"/>
      <c r="K40" s="58"/>
    </row>
    <row r="44" spans="1:15">
      <c r="A44" s="3"/>
    </row>
    <row r="104" ht="36.75" customHeight="1"/>
  </sheetData>
  <mergeCells count="6">
    <mergeCell ref="J5:K5"/>
    <mergeCell ref="B40:C40"/>
    <mergeCell ref="B5:C5"/>
    <mergeCell ref="D5:E5"/>
    <mergeCell ref="F5:G5"/>
    <mergeCell ref="H5:I5"/>
  </mergeCells>
  <printOptions horizontalCentered="1"/>
  <pageMargins left="0" right="0" top="0" bottom="0" header="0" footer="0"/>
  <pageSetup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DB09C-B0A0-4911-9140-77C7DF087CC5}">
  <dimension ref="A1:N79"/>
  <sheetViews>
    <sheetView topLeftCell="A58" workbookViewId="0">
      <selection activeCell="B73" sqref="B73"/>
    </sheetView>
  </sheetViews>
  <sheetFormatPr defaultRowHeight="14.45"/>
  <cols>
    <col min="1" max="1" width="35.5703125" style="2" bestFit="1" customWidth="1"/>
    <col min="2" max="2" width="14.7109375" style="2" customWidth="1"/>
    <col min="3" max="3" width="10.7109375" style="59" customWidth="1"/>
    <col min="4" max="4" width="14.7109375" style="2" customWidth="1"/>
    <col min="5" max="5" width="10.7109375" style="59" customWidth="1"/>
    <col min="6" max="6" width="14.7109375" style="2" customWidth="1"/>
    <col min="7" max="7" width="10.7109375" style="59" customWidth="1"/>
    <col min="8" max="8" width="14.7109375" style="2" customWidth="1"/>
    <col min="9" max="9" width="10.7109375" style="59" customWidth="1"/>
    <col min="10" max="10" width="8.7109375" style="2"/>
    <col min="11" max="11" width="16.140625" style="2" bestFit="1" customWidth="1"/>
    <col min="12" max="13" width="12.5703125" style="2" customWidth="1"/>
    <col min="14" max="214" width="8.7109375" style="2"/>
    <col min="215" max="216" width="17.28515625" style="2" bestFit="1" customWidth="1"/>
    <col min="217" max="217" width="16.7109375" style="2" customWidth="1"/>
    <col min="218" max="218" width="15.5703125" style="2" customWidth="1"/>
    <col min="219" max="219" width="12.28515625" style="2" bestFit="1" customWidth="1"/>
    <col min="220" max="220" width="13.7109375" style="2" bestFit="1" customWidth="1"/>
    <col min="221" max="221" width="13.140625" style="2" bestFit="1" customWidth="1"/>
    <col min="222" max="222" width="17.5703125" style="2" bestFit="1" customWidth="1"/>
    <col min="223" max="223" width="23.28515625" style="2" bestFit="1" customWidth="1"/>
    <col min="224" max="224" width="15.28515625" style="2" bestFit="1" customWidth="1"/>
    <col min="225" max="225" width="20.85546875" style="2" bestFit="1" customWidth="1"/>
    <col min="226" max="226" width="18.140625" style="2" bestFit="1" customWidth="1"/>
    <col min="227" max="227" width="20.5703125" style="2" bestFit="1" customWidth="1"/>
    <col min="228" max="228" width="18.7109375" style="2" bestFit="1" customWidth="1"/>
    <col min="229" max="229" width="11.85546875" style="2" bestFit="1" customWidth="1"/>
    <col min="230" max="230" width="13.140625" style="2" bestFit="1" customWidth="1"/>
    <col min="231" max="231" width="11.28515625" style="2" bestFit="1" customWidth="1"/>
    <col min="232" max="470" width="8.7109375" style="2"/>
    <col min="471" max="472" width="17.28515625" style="2" bestFit="1" customWidth="1"/>
    <col min="473" max="473" width="16.7109375" style="2" customWidth="1"/>
    <col min="474" max="474" width="15.5703125" style="2" customWidth="1"/>
    <col min="475" max="475" width="12.28515625" style="2" bestFit="1" customWidth="1"/>
    <col min="476" max="476" width="13.7109375" style="2" bestFit="1" customWidth="1"/>
    <col min="477" max="477" width="13.140625" style="2" bestFit="1" customWidth="1"/>
    <col min="478" max="478" width="17.5703125" style="2" bestFit="1" customWidth="1"/>
    <col min="479" max="479" width="23.28515625" style="2" bestFit="1" customWidth="1"/>
    <col min="480" max="480" width="15.28515625" style="2" bestFit="1" customWidth="1"/>
    <col min="481" max="481" width="20.85546875" style="2" bestFit="1" customWidth="1"/>
    <col min="482" max="482" width="18.140625" style="2" bestFit="1" customWidth="1"/>
    <col min="483" max="483" width="20.5703125" style="2" bestFit="1" customWidth="1"/>
    <col min="484" max="484" width="18.7109375" style="2" bestFit="1" customWidth="1"/>
    <col min="485" max="485" width="11.85546875" style="2" bestFit="1" customWidth="1"/>
    <col min="486" max="486" width="13.140625" style="2" bestFit="1" customWidth="1"/>
    <col min="487" max="487" width="11.28515625" style="2" bestFit="1" customWidth="1"/>
    <col min="488" max="726" width="8.7109375" style="2"/>
    <col min="727" max="728" width="17.28515625" style="2" bestFit="1" customWidth="1"/>
    <col min="729" max="729" width="16.7109375" style="2" customWidth="1"/>
    <col min="730" max="730" width="15.5703125" style="2" customWidth="1"/>
    <col min="731" max="731" width="12.28515625" style="2" bestFit="1" customWidth="1"/>
    <col min="732" max="732" width="13.7109375" style="2" bestFit="1" customWidth="1"/>
    <col min="733" max="733" width="13.140625" style="2" bestFit="1" customWidth="1"/>
    <col min="734" max="734" width="17.5703125" style="2" bestFit="1" customWidth="1"/>
    <col min="735" max="735" width="23.28515625" style="2" bestFit="1" customWidth="1"/>
    <col min="736" max="736" width="15.28515625" style="2" bestFit="1" customWidth="1"/>
    <col min="737" max="737" width="20.85546875" style="2" bestFit="1" customWidth="1"/>
    <col min="738" max="738" width="18.140625" style="2" bestFit="1" customWidth="1"/>
    <col min="739" max="739" width="20.5703125" style="2" bestFit="1" customWidth="1"/>
    <col min="740" max="740" width="18.7109375" style="2" bestFit="1" customWidth="1"/>
    <col min="741" max="741" width="11.85546875" style="2" bestFit="1" customWidth="1"/>
    <col min="742" max="742" width="13.140625" style="2" bestFit="1" customWidth="1"/>
    <col min="743" max="743" width="11.28515625" style="2" bestFit="1" customWidth="1"/>
    <col min="744" max="982" width="8.7109375" style="2"/>
    <col min="983" max="984" width="17.28515625" style="2" bestFit="1" customWidth="1"/>
    <col min="985" max="985" width="16.7109375" style="2" customWidth="1"/>
    <col min="986" max="986" width="15.5703125" style="2" customWidth="1"/>
    <col min="987" max="987" width="12.28515625" style="2" bestFit="1" customWidth="1"/>
    <col min="988" max="988" width="13.7109375" style="2" bestFit="1" customWidth="1"/>
    <col min="989" max="989" width="13.140625" style="2" bestFit="1" customWidth="1"/>
    <col min="990" max="990" width="17.5703125" style="2" bestFit="1" customWidth="1"/>
    <col min="991" max="991" width="23.28515625" style="2" bestFit="1" customWidth="1"/>
    <col min="992" max="992" width="15.28515625" style="2" bestFit="1" customWidth="1"/>
    <col min="993" max="993" width="20.85546875" style="2" bestFit="1" customWidth="1"/>
    <col min="994" max="994" width="18.140625" style="2" bestFit="1" customWidth="1"/>
    <col min="995" max="995" width="20.5703125" style="2" bestFit="1" customWidth="1"/>
    <col min="996" max="996" width="18.7109375" style="2" bestFit="1" customWidth="1"/>
    <col min="997" max="997" width="11.85546875" style="2" bestFit="1" customWidth="1"/>
    <col min="998" max="998" width="13.140625" style="2" bestFit="1" customWidth="1"/>
    <col min="999" max="999" width="11.28515625" style="2" bestFit="1" customWidth="1"/>
    <col min="1000" max="1238" width="8.7109375" style="2"/>
    <col min="1239" max="1240" width="17.28515625" style="2" bestFit="1" customWidth="1"/>
    <col min="1241" max="1241" width="16.7109375" style="2" customWidth="1"/>
    <col min="1242" max="1242" width="15.5703125" style="2" customWidth="1"/>
    <col min="1243" max="1243" width="12.28515625" style="2" bestFit="1" customWidth="1"/>
    <col min="1244" max="1244" width="13.7109375" style="2" bestFit="1" customWidth="1"/>
    <col min="1245" max="1245" width="13.140625" style="2" bestFit="1" customWidth="1"/>
    <col min="1246" max="1246" width="17.5703125" style="2" bestFit="1" customWidth="1"/>
    <col min="1247" max="1247" width="23.28515625" style="2" bestFit="1" customWidth="1"/>
    <col min="1248" max="1248" width="15.28515625" style="2" bestFit="1" customWidth="1"/>
    <col min="1249" max="1249" width="20.85546875" style="2" bestFit="1" customWidth="1"/>
    <col min="1250" max="1250" width="18.140625" style="2" bestFit="1" customWidth="1"/>
    <col min="1251" max="1251" width="20.5703125" style="2" bestFit="1" customWidth="1"/>
    <col min="1252" max="1252" width="18.7109375" style="2" bestFit="1" customWidth="1"/>
    <col min="1253" max="1253" width="11.85546875" style="2" bestFit="1" customWidth="1"/>
    <col min="1254" max="1254" width="13.140625" style="2" bestFit="1" customWidth="1"/>
    <col min="1255" max="1255" width="11.28515625" style="2" bestFit="1" customWidth="1"/>
    <col min="1256" max="1494" width="8.7109375" style="2"/>
    <col min="1495" max="1496" width="17.28515625" style="2" bestFit="1" customWidth="1"/>
    <col min="1497" max="1497" width="16.7109375" style="2" customWidth="1"/>
    <col min="1498" max="1498" width="15.5703125" style="2" customWidth="1"/>
    <col min="1499" max="1499" width="12.28515625" style="2" bestFit="1" customWidth="1"/>
    <col min="1500" max="1500" width="13.7109375" style="2" bestFit="1" customWidth="1"/>
    <col min="1501" max="1501" width="13.140625" style="2" bestFit="1" customWidth="1"/>
    <col min="1502" max="1502" width="17.5703125" style="2" bestFit="1" customWidth="1"/>
    <col min="1503" max="1503" width="23.28515625" style="2" bestFit="1" customWidth="1"/>
    <col min="1504" max="1504" width="15.28515625" style="2" bestFit="1" customWidth="1"/>
    <col min="1505" max="1505" width="20.85546875" style="2" bestFit="1" customWidth="1"/>
    <col min="1506" max="1506" width="18.140625" style="2" bestFit="1" customWidth="1"/>
    <col min="1507" max="1507" width="20.5703125" style="2" bestFit="1" customWidth="1"/>
    <col min="1508" max="1508" width="18.7109375" style="2" bestFit="1" customWidth="1"/>
    <col min="1509" max="1509" width="11.85546875" style="2" bestFit="1" customWidth="1"/>
    <col min="1510" max="1510" width="13.140625" style="2" bestFit="1" customWidth="1"/>
    <col min="1511" max="1511" width="11.28515625" style="2" bestFit="1" customWidth="1"/>
    <col min="1512" max="1750" width="8.7109375" style="2"/>
    <col min="1751" max="1752" width="17.28515625" style="2" bestFit="1" customWidth="1"/>
    <col min="1753" max="1753" width="16.7109375" style="2" customWidth="1"/>
    <col min="1754" max="1754" width="15.5703125" style="2" customWidth="1"/>
    <col min="1755" max="1755" width="12.28515625" style="2" bestFit="1" customWidth="1"/>
    <col min="1756" max="1756" width="13.7109375" style="2" bestFit="1" customWidth="1"/>
    <col min="1757" max="1757" width="13.140625" style="2" bestFit="1" customWidth="1"/>
    <col min="1758" max="1758" width="17.5703125" style="2" bestFit="1" customWidth="1"/>
    <col min="1759" max="1759" width="23.28515625" style="2" bestFit="1" customWidth="1"/>
    <col min="1760" max="1760" width="15.28515625" style="2" bestFit="1" customWidth="1"/>
    <col min="1761" max="1761" width="20.85546875" style="2" bestFit="1" customWidth="1"/>
    <col min="1762" max="1762" width="18.140625" style="2" bestFit="1" customWidth="1"/>
    <col min="1763" max="1763" width="20.5703125" style="2" bestFit="1" customWidth="1"/>
    <col min="1764" max="1764" width="18.7109375" style="2" bestFit="1" customWidth="1"/>
    <col min="1765" max="1765" width="11.85546875" style="2" bestFit="1" customWidth="1"/>
    <col min="1766" max="1766" width="13.140625" style="2" bestFit="1" customWidth="1"/>
    <col min="1767" max="1767" width="11.28515625" style="2" bestFit="1" customWidth="1"/>
    <col min="1768" max="2006" width="8.7109375" style="2"/>
    <col min="2007" max="2008" width="17.28515625" style="2" bestFit="1" customWidth="1"/>
    <col min="2009" max="2009" width="16.7109375" style="2" customWidth="1"/>
    <col min="2010" max="2010" width="15.5703125" style="2" customWidth="1"/>
    <col min="2011" max="2011" width="12.28515625" style="2" bestFit="1" customWidth="1"/>
    <col min="2012" max="2012" width="13.7109375" style="2" bestFit="1" customWidth="1"/>
    <col min="2013" max="2013" width="13.140625" style="2" bestFit="1" customWidth="1"/>
    <col min="2014" max="2014" width="17.5703125" style="2" bestFit="1" customWidth="1"/>
    <col min="2015" max="2015" width="23.28515625" style="2" bestFit="1" customWidth="1"/>
    <col min="2016" max="2016" width="15.28515625" style="2" bestFit="1" customWidth="1"/>
    <col min="2017" max="2017" width="20.85546875" style="2" bestFit="1" customWidth="1"/>
    <col min="2018" max="2018" width="18.140625" style="2" bestFit="1" customWidth="1"/>
    <col min="2019" max="2019" width="20.5703125" style="2" bestFit="1" customWidth="1"/>
    <col min="2020" max="2020" width="18.7109375" style="2" bestFit="1" customWidth="1"/>
    <col min="2021" max="2021" width="11.85546875" style="2" bestFit="1" customWidth="1"/>
    <col min="2022" max="2022" width="13.140625" style="2" bestFit="1" customWidth="1"/>
    <col min="2023" max="2023" width="11.28515625" style="2" bestFit="1" customWidth="1"/>
    <col min="2024" max="2262" width="8.7109375" style="2"/>
    <col min="2263" max="2264" width="17.28515625" style="2" bestFit="1" customWidth="1"/>
    <col min="2265" max="2265" width="16.7109375" style="2" customWidth="1"/>
    <col min="2266" max="2266" width="15.5703125" style="2" customWidth="1"/>
    <col min="2267" max="2267" width="12.28515625" style="2" bestFit="1" customWidth="1"/>
    <col min="2268" max="2268" width="13.7109375" style="2" bestFit="1" customWidth="1"/>
    <col min="2269" max="2269" width="13.140625" style="2" bestFit="1" customWidth="1"/>
    <col min="2270" max="2270" width="17.5703125" style="2" bestFit="1" customWidth="1"/>
    <col min="2271" max="2271" width="23.28515625" style="2" bestFit="1" customWidth="1"/>
    <col min="2272" max="2272" width="15.28515625" style="2" bestFit="1" customWidth="1"/>
    <col min="2273" max="2273" width="20.85546875" style="2" bestFit="1" customWidth="1"/>
    <col min="2274" max="2274" width="18.140625" style="2" bestFit="1" customWidth="1"/>
    <col min="2275" max="2275" width="20.5703125" style="2" bestFit="1" customWidth="1"/>
    <col min="2276" max="2276" width="18.7109375" style="2" bestFit="1" customWidth="1"/>
    <col min="2277" max="2277" width="11.85546875" style="2" bestFit="1" customWidth="1"/>
    <col min="2278" max="2278" width="13.140625" style="2" bestFit="1" customWidth="1"/>
    <col min="2279" max="2279" width="11.28515625" style="2" bestFit="1" customWidth="1"/>
    <col min="2280" max="2518" width="8.7109375" style="2"/>
    <col min="2519" max="2520" width="17.28515625" style="2" bestFit="1" customWidth="1"/>
    <col min="2521" max="2521" width="16.7109375" style="2" customWidth="1"/>
    <col min="2522" max="2522" width="15.5703125" style="2" customWidth="1"/>
    <col min="2523" max="2523" width="12.28515625" style="2" bestFit="1" customWidth="1"/>
    <col min="2524" max="2524" width="13.7109375" style="2" bestFit="1" customWidth="1"/>
    <col min="2525" max="2525" width="13.140625" style="2" bestFit="1" customWidth="1"/>
    <col min="2526" max="2526" width="17.5703125" style="2" bestFit="1" customWidth="1"/>
    <col min="2527" max="2527" width="23.28515625" style="2" bestFit="1" customWidth="1"/>
    <col min="2528" max="2528" width="15.28515625" style="2" bestFit="1" customWidth="1"/>
    <col min="2529" max="2529" width="20.85546875" style="2" bestFit="1" customWidth="1"/>
    <col min="2530" max="2530" width="18.140625" style="2" bestFit="1" customWidth="1"/>
    <col min="2531" max="2531" width="20.5703125" style="2" bestFit="1" customWidth="1"/>
    <col min="2532" max="2532" width="18.7109375" style="2" bestFit="1" customWidth="1"/>
    <col min="2533" max="2533" width="11.85546875" style="2" bestFit="1" customWidth="1"/>
    <col min="2534" max="2534" width="13.140625" style="2" bestFit="1" customWidth="1"/>
    <col min="2535" max="2535" width="11.28515625" style="2" bestFit="1" customWidth="1"/>
    <col min="2536" max="2774" width="8.7109375" style="2"/>
    <col min="2775" max="2776" width="17.28515625" style="2" bestFit="1" customWidth="1"/>
    <col min="2777" max="2777" width="16.7109375" style="2" customWidth="1"/>
    <col min="2778" max="2778" width="15.5703125" style="2" customWidth="1"/>
    <col min="2779" max="2779" width="12.28515625" style="2" bestFit="1" customWidth="1"/>
    <col min="2780" max="2780" width="13.7109375" style="2" bestFit="1" customWidth="1"/>
    <col min="2781" max="2781" width="13.140625" style="2" bestFit="1" customWidth="1"/>
    <col min="2782" max="2782" width="17.5703125" style="2" bestFit="1" customWidth="1"/>
    <col min="2783" max="2783" width="23.28515625" style="2" bestFit="1" customWidth="1"/>
    <col min="2784" max="2784" width="15.28515625" style="2" bestFit="1" customWidth="1"/>
    <col min="2785" max="2785" width="20.85546875" style="2" bestFit="1" customWidth="1"/>
    <col min="2786" max="2786" width="18.140625" style="2" bestFit="1" customWidth="1"/>
    <col min="2787" max="2787" width="20.5703125" style="2" bestFit="1" customWidth="1"/>
    <col min="2788" max="2788" width="18.7109375" style="2" bestFit="1" customWidth="1"/>
    <col min="2789" max="2789" width="11.85546875" style="2" bestFit="1" customWidth="1"/>
    <col min="2790" max="2790" width="13.140625" style="2" bestFit="1" customWidth="1"/>
    <col min="2791" max="2791" width="11.28515625" style="2" bestFit="1" customWidth="1"/>
    <col min="2792" max="3030" width="8.7109375" style="2"/>
    <col min="3031" max="3032" width="17.28515625" style="2" bestFit="1" customWidth="1"/>
    <col min="3033" max="3033" width="16.7109375" style="2" customWidth="1"/>
    <col min="3034" max="3034" width="15.5703125" style="2" customWidth="1"/>
    <col min="3035" max="3035" width="12.28515625" style="2" bestFit="1" customWidth="1"/>
    <col min="3036" max="3036" width="13.7109375" style="2" bestFit="1" customWidth="1"/>
    <col min="3037" max="3037" width="13.140625" style="2" bestFit="1" customWidth="1"/>
    <col min="3038" max="3038" width="17.5703125" style="2" bestFit="1" customWidth="1"/>
    <col min="3039" max="3039" width="23.28515625" style="2" bestFit="1" customWidth="1"/>
    <col min="3040" max="3040" width="15.28515625" style="2" bestFit="1" customWidth="1"/>
    <col min="3041" max="3041" width="20.85546875" style="2" bestFit="1" customWidth="1"/>
    <col min="3042" max="3042" width="18.140625" style="2" bestFit="1" customWidth="1"/>
    <col min="3043" max="3043" width="20.5703125" style="2" bestFit="1" customWidth="1"/>
    <col min="3044" max="3044" width="18.7109375" style="2" bestFit="1" customWidth="1"/>
    <col min="3045" max="3045" width="11.85546875" style="2" bestFit="1" customWidth="1"/>
    <col min="3046" max="3046" width="13.140625" style="2" bestFit="1" customWidth="1"/>
    <col min="3047" max="3047" width="11.28515625" style="2" bestFit="1" customWidth="1"/>
    <col min="3048" max="3286" width="8.7109375" style="2"/>
    <col min="3287" max="3288" width="17.28515625" style="2" bestFit="1" customWidth="1"/>
    <col min="3289" max="3289" width="16.7109375" style="2" customWidth="1"/>
    <col min="3290" max="3290" width="15.5703125" style="2" customWidth="1"/>
    <col min="3291" max="3291" width="12.28515625" style="2" bestFit="1" customWidth="1"/>
    <col min="3292" max="3292" width="13.7109375" style="2" bestFit="1" customWidth="1"/>
    <col min="3293" max="3293" width="13.140625" style="2" bestFit="1" customWidth="1"/>
    <col min="3294" max="3294" width="17.5703125" style="2" bestFit="1" customWidth="1"/>
    <col min="3295" max="3295" width="23.28515625" style="2" bestFit="1" customWidth="1"/>
    <col min="3296" max="3296" width="15.28515625" style="2" bestFit="1" customWidth="1"/>
    <col min="3297" max="3297" width="20.85546875" style="2" bestFit="1" customWidth="1"/>
    <col min="3298" max="3298" width="18.140625" style="2" bestFit="1" customWidth="1"/>
    <col min="3299" max="3299" width="20.5703125" style="2" bestFit="1" customWidth="1"/>
    <col min="3300" max="3300" width="18.7109375" style="2" bestFit="1" customWidth="1"/>
    <col min="3301" max="3301" width="11.85546875" style="2" bestFit="1" customWidth="1"/>
    <col min="3302" max="3302" width="13.140625" style="2" bestFit="1" customWidth="1"/>
    <col min="3303" max="3303" width="11.28515625" style="2" bestFit="1" customWidth="1"/>
    <col min="3304" max="3542" width="8.7109375" style="2"/>
    <col min="3543" max="3544" width="17.28515625" style="2" bestFit="1" customWidth="1"/>
    <col min="3545" max="3545" width="16.7109375" style="2" customWidth="1"/>
    <col min="3546" max="3546" width="15.5703125" style="2" customWidth="1"/>
    <col min="3547" max="3547" width="12.28515625" style="2" bestFit="1" customWidth="1"/>
    <col min="3548" max="3548" width="13.7109375" style="2" bestFit="1" customWidth="1"/>
    <col min="3549" max="3549" width="13.140625" style="2" bestFit="1" customWidth="1"/>
    <col min="3550" max="3550" width="17.5703125" style="2" bestFit="1" customWidth="1"/>
    <col min="3551" max="3551" width="23.28515625" style="2" bestFit="1" customWidth="1"/>
    <col min="3552" max="3552" width="15.28515625" style="2" bestFit="1" customWidth="1"/>
    <col min="3553" max="3553" width="20.85546875" style="2" bestFit="1" customWidth="1"/>
    <col min="3554" max="3554" width="18.140625" style="2" bestFit="1" customWidth="1"/>
    <col min="3555" max="3555" width="20.5703125" style="2" bestFit="1" customWidth="1"/>
    <col min="3556" max="3556" width="18.7109375" style="2" bestFit="1" customWidth="1"/>
    <col min="3557" max="3557" width="11.85546875" style="2" bestFit="1" customWidth="1"/>
    <col min="3558" max="3558" width="13.140625" style="2" bestFit="1" customWidth="1"/>
    <col min="3559" max="3559" width="11.28515625" style="2" bestFit="1" customWidth="1"/>
    <col min="3560" max="3798" width="8.7109375" style="2"/>
    <col min="3799" max="3800" width="17.28515625" style="2" bestFit="1" customWidth="1"/>
    <col min="3801" max="3801" width="16.7109375" style="2" customWidth="1"/>
    <col min="3802" max="3802" width="15.5703125" style="2" customWidth="1"/>
    <col min="3803" max="3803" width="12.28515625" style="2" bestFit="1" customWidth="1"/>
    <col min="3804" max="3804" width="13.7109375" style="2" bestFit="1" customWidth="1"/>
    <col min="3805" max="3805" width="13.140625" style="2" bestFit="1" customWidth="1"/>
    <col min="3806" max="3806" width="17.5703125" style="2" bestFit="1" customWidth="1"/>
    <col min="3807" max="3807" width="23.28515625" style="2" bestFit="1" customWidth="1"/>
    <col min="3808" max="3808" width="15.28515625" style="2" bestFit="1" customWidth="1"/>
    <col min="3809" max="3809" width="20.85546875" style="2" bestFit="1" customWidth="1"/>
    <col min="3810" max="3810" width="18.140625" style="2" bestFit="1" customWidth="1"/>
    <col min="3811" max="3811" width="20.5703125" style="2" bestFit="1" customWidth="1"/>
    <col min="3812" max="3812" width="18.7109375" style="2" bestFit="1" customWidth="1"/>
    <col min="3813" max="3813" width="11.85546875" style="2" bestFit="1" customWidth="1"/>
    <col min="3814" max="3814" width="13.140625" style="2" bestFit="1" customWidth="1"/>
    <col min="3815" max="3815" width="11.28515625" style="2" bestFit="1" customWidth="1"/>
    <col min="3816" max="4054" width="8.7109375" style="2"/>
    <col min="4055" max="4056" width="17.28515625" style="2" bestFit="1" customWidth="1"/>
    <col min="4057" max="4057" width="16.7109375" style="2" customWidth="1"/>
    <col min="4058" max="4058" width="15.5703125" style="2" customWidth="1"/>
    <col min="4059" max="4059" width="12.28515625" style="2" bestFit="1" customWidth="1"/>
    <col min="4060" max="4060" width="13.7109375" style="2" bestFit="1" customWidth="1"/>
    <col min="4061" max="4061" width="13.140625" style="2" bestFit="1" customWidth="1"/>
    <col min="4062" max="4062" width="17.5703125" style="2" bestFit="1" customWidth="1"/>
    <col min="4063" max="4063" width="23.28515625" style="2" bestFit="1" customWidth="1"/>
    <col min="4064" max="4064" width="15.28515625" style="2" bestFit="1" customWidth="1"/>
    <col min="4065" max="4065" width="20.85546875" style="2" bestFit="1" customWidth="1"/>
    <col min="4066" max="4066" width="18.140625" style="2" bestFit="1" customWidth="1"/>
    <col min="4067" max="4067" width="20.5703125" style="2" bestFit="1" customWidth="1"/>
    <col min="4068" max="4068" width="18.7109375" style="2" bestFit="1" customWidth="1"/>
    <col min="4069" max="4069" width="11.85546875" style="2" bestFit="1" customWidth="1"/>
    <col min="4070" max="4070" width="13.140625" style="2" bestFit="1" customWidth="1"/>
    <col min="4071" max="4071" width="11.28515625" style="2" bestFit="1" customWidth="1"/>
    <col min="4072" max="4310" width="8.7109375" style="2"/>
    <col min="4311" max="4312" width="17.28515625" style="2" bestFit="1" customWidth="1"/>
    <col min="4313" max="4313" width="16.7109375" style="2" customWidth="1"/>
    <col min="4314" max="4314" width="15.5703125" style="2" customWidth="1"/>
    <col min="4315" max="4315" width="12.28515625" style="2" bestFit="1" customWidth="1"/>
    <col min="4316" max="4316" width="13.7109375" style="2" bestFit="1" customWidth="1"/>
    <col min="4317" max="4317" width="13.140625" style="2" bestFit="1" customWidth="1"/>
    <col min="4318" max="4318" width="17.5703125" style="2" bestFit="1" customWidth="1"/>
    <col min="4319" max="4319" width="23.28515625" style="2" bestFit="1" customWidth="1"/>
    <col min="4320" max="4320" width="15.28515625" style="2" bestFit="1" customWidth="1"/>
    <col min="4321" max="4321" width="20.85546875" style="2" bestFit="1" customWidth="1"/>
    <col min="4322" max="4322" width="18.140625" style="2" bestFit="1" customWidth="1"/>
    <col min="4323" max="4323" width="20.5703125" style="2" bestFit="1" customWidth="1"/>
    <col min="4324" max="4324" width="18.7109375" style="2" bestFit="1" customWidth="1"/>
    <col min="4325" max="4325" width="11.85546875" style="2" bestFit="1" customWidth="1"/>
    <col min="4326" max="4326" width="13.140625" style="2" bestFit="1" customWidth="1"/>
    <col min="4327" max="4327" width="11.28515625" style="2" bestFit="1" customWidth="1"/>
    <col min="4328" max="4566" width="8.7109375" style="2"/>
    <col min="4567" max="4568" width="17.28515625" style="2" bestFit="1" customWidth="1"/>
    <col min="4569" max="4569" width="16.7109375" style="2" customWidth="1"/>
    <col min="4570" max="4570" width="15.5703125" style="2" customWidth="1"/>
    <col min="4571" max="4571" width="12.28515625" style="2" bestFit="1" customWidth="1"/>
    <col min="4572" max="4572" width="13.7109375" style="2" bestFit="1" customWidth="1"/>
    <col min="4573" max="4573" width="13.140625" style="2" bestFit="1" customWidth="1"/>
    <col min="4574" max="4574" width="17.5703125" style="2" bestFit="1" customWidth="1"/>
    <col min="4575" max="4575" width="23.28515625" style="2" bestFit="1" customWidth="1"/>
    <col min="4576" max="4576" width="15.28515625" style="2" bestFit="1" customWidth="1"/>
    <col min="4577" max="4577" width="20.85546875" style="2" bestFit="1" customWidth="1"/>
    <col min="4578" max="4578" width="18.140625" style="2" bestFit="1" customWidth="1"/>
    <col min="4579" max="4579" width="20.5703125" style="2" bestFit="1" customWidth="1"/>
    <col min="4580" max="4580" width="18.7109375" style="2" bestFit="1" customWidth="1"/>
    <col min="4581" max="4581" width="11.85546875" style="2" bestFit="1" customWidth="1"/>
    <col min="4582" max="4582" width="13.140625" style="2" bestFit="1" customWidth="1"/>
    <col min="4583" max="4583" width="11.28515625" style="2" bestFit="1" customWidth="1"/>
    <col min="4584" max="4822" width="8.7109375" style="2"/>
    <col min="4823" max="4824" width="17.28515625" style="2" bestFit="1" customWidth="1"/>
    <col min="4825" max="4825" width="16.7109375" style="2" customWidth="1"/>
    <col min="4826" max="4826" width="15.5703125" style="2" customWidth="1"/>
    <col min="4827" max="4827" width="12.28515625" style="2" bestFit="1" customWidth="1"/>
    <col min="4828" max="4828" width="13.7109375" style="2" bestFit="1" customWidth="1"/>
    <col min="4829" max="4829" width="13.140625" style="2" bestFit="1" customWidth="1"/>
    <col min="4830" max="4830" width="17.5703125" style="2" bestFit="1" customWidth="1"/>
    <col min="4831" max="4831" width="23.28515625" style="2" bestFit="1" customWidth="1"/>
    <col min="4832" max="4832" width="15.28515625" style="2" bestFit="1" customWidth="1"/>
    <col min="4833" max="4833" width="20.85546875" style="2" bestFit="1" customWidth="1"/>
    <col min="4834" max="4834" width="18.140625" style="2" bestFit="1" customWidth="1"/>
    <col min="4835" max="4835" width="20.5703125" style="2" bestFit="1" customWidth="1"/>
    <col min="4836" max="4836" width="18.7109375" style="2" bestFit="1" customWidth="1"/>
    <col min="4837" max="4837" width="11.85546875" style="2" bestFit="1" customWidth="1"/>
    <col min="4838" max="4838" width="13.140625" style="2" bestFit="1" customWidth="1"/>
    <col min="4839" max="4839" width="11.28515625" style="2" bestFit="1" customWidth="1"/>
    <col min="4840" max="5078" width="8.7109375" style="2"/>
    <col min="5079" max="5080" width="17.28515625" style="2" bestFit="1" customWidth="1"/>
    <col min="5081" max="5081" width="16.7109375" style="2" customWidth="1"/>
    <col min="5082" max="5082" width="15.5703125" style="2" customWidth="1"/>
    <col min="5083" max="5083" width="12.28515625" style="2" bestFit="1" customWidth="1"/>
    <col min="5084" max="5084" width="13.7109375" style="2" bestFit="1" customWidth="1"/>
    <col min="5085" max="5085" width="13.140625" style="2" bestFit="1" customWidth="1"/>
    <col min="5086" max="5086" width="17.5703125" style="2" bestFit="1" customWidth="1"/>
    <col min="5087" max="5087" width="23.28515625" style="2" bestFit="1" customWidth="1"/>
    <col min="5088" max="5088" width="15.28515625" style="2" bestFit="1" customWidth="1"/>
    <col min="5089" max="5089" width="20.85546875" style="2" bestFit="1" customWidth="1"/>
    <col min="5090" max="5090" width="18.140625" style="2" bestFit="1" customWidth="1"/>
    <col min="5091" max="5091" width="20.5703125" style="2" bestFit="1" customWidth="1"/>
    <col min="5092" max="5092" width="18.7109375" style="2" bestFit="1" customWidth="1"/>
    <col min="5093" max="5093" width="11.85546875" style="2" bestFit="1" customWidth="1"/>
    <col min="5094" max="5094" width="13.140625" style="2" bestFit="1" customWidth="1"/>
    <col min="5095" max="5095" width="11.28515625" style="2" bestFit="1" customWidth="1"/>
    <col min="5096" max="5334" width="8.7109375" style="2"/>
    <col min="5335" max="5336" width="17.28515625" style="2" bestFit="1" customWidth="1"/>
    <col min="5337" max="5337" width="16.7109375" style="2" customWidth="1"/>
    <col min="5338" max="5338" width="15.5703125" style="2" customWidth="1"/>
    <col min="5339" max="5339" width="12.28515625" style="2" bestFit="1" customWidth="1"/>
    <col min="5340" max="5340" width="13.7109375" style="2" bestFit="1" customWidth="1"/>
    <col min="5341" max="5341" width="13.140625" style="2" bestFit="1" customWidth="1"/>
    <col min="5342" max="5342" width="17.5703125" style="2" bestFit="1" customWidth="1"/>
    <col min="5343" max="5343" width="23.28515625" style="2" bestFit="1" customWidth="1"/>
    <col min="5344" max="5344" width="15.28515625" style="2" bestFit="1" customWidth="1"/>
    <col min="5345" max="5345" width="20.85546875" style="2" bestFit="1" customWidth="1"/>
    <col min="5346" max="5346" width="18.140625" style="2" bestFit="1" customWidth="1"/>
    <col min="5347" max="5347" width="20.5703125" style="2" bestFit="1" customWidth="1"/>
    <col min="5348" max="5348" width="18.7109375" style="2" bestFit="1" customWidth="1"/>
    <col min="5349" max="5349" width="11.85546875" style="2" bestFit="1" customWidth="1"/>
    <col min="5350" max="5350" width="13.140625" style="2" bestFit="1" customWidth="1"/>
    <col min="5351" max="5351" width="11.28515625" style="2" bestFit="1" customWidth="1"/>
    <col min="5352" max="5590" width="8.7109375" style="2"/>
    <col min="5591" max="5592" width="17.28515625" style="2" bestFit="1" customWidth="1"/>
    <col min="5593" max="5593" width="16.7109375" style="2" customWidth="1"/>
    <col min="5594" max="5594" width="15.5703125" style="2" customWidth="1"/>
    <col min="5595" max="5595" width="12.28515625" style="2" bestFit="1" customWidth="1"/>
    <col min="5596" max="5596" width="13.7109375" style="2" bestFit="1" customWidth="1"/>
    <col min="5597" max="5597" width="13.140625" style="2" bestFit="1" customWidth="1"/>
    <col min="5598" max="5598" width="17.5703125" style="2" bestFit="1" customWidth="1"/>
    <col min="5599" max="5599" width="23.28515625" style="2" bestFit="1" customWidth="1"/>
    <col min="5600" max="5600" width="15.28515625" style="2" bestFit="1" customWidth="1"/>
    <col min="5601" max="5601" width="20.85546875" style="2" bestFit="1" customWidth="1"/>
    <col min="5602" max="5602" width="18.140625" style="2" bestFit="1" customWidth="1"/>
    <col min="5603" max="5603" width="20.5703125" style="2" bestFit="1" customWidth="1"/>
    <col min="5604" max="5604" width="18.7109375" style="2" bestFit="1" customWidth="1"/>
    <col min="5605" max="5605" width="11.85546875" style="2" bestFit="1" customWidth="1"/>
    <col min="5606" max="5606" width="13.140625" style="2" bestFit="1" customWidth="1"/>
    <col min="5607" max="5607" width="11.28515625" style="2" bestFit="1" customWidth="1"/>
    <col min="5608" max="5846" width="8.7109375" style="2"/>
    <col min="5847" max="5848" width="17.28515625" style="2" bestFit="1" customWidth="1"/>
    <col min="5849" max="5849" width="16.7109375" style="2" customWidth="1"/>
    <col min="5850" max="5850" width="15.5703125" style="2" customWidth="1"/>
    <col min="5851" max="5851" width="12.28515625" style="2" bestFit="1" customWidth="1"/>
    <col min="5852" max="5852" width="13.7109375" style="2" bestFit="1" customWidth="1"/>
    <col min="5853" max="5853" width="13.140625" style="2" bestFit="1" customWidth="1"/>
    <col min="5854" max="5854" width="17.5703125" style="2" bestFit="1" customWidth="1"/>
    <col min="5855" max="5855" width="23.28515625" style="2" bestFit="1" customWidth="1"/>
    <col min="5856" max="5856" width="15.28515625" style="2" bestFit="1" customWidth="1"/>
    <col min="5857" max="5857" width="20.85546875" style="2" bestFit="1" customWidth="1"/>
    <col min="5858" max="5858" width="18.140625" style="2" bestFit="1" customWidth="1"/>
    <col min="5859" max="5859" width="20.5703125" style="2" bestFit="1" customWidth="1"/>
    <col min="5860" max="5860" width="18.7109375" style="2" bestFit="1" customWidth="1"/>
    <col min="5861" max="5861" width="11.85546875" style="2" bestFit="1" customWidth="1"/>
    <col min="5862" max="5862" width="13.140625" style="2" bestFit="1" customWidth="1"/>
    <col min="5863" max="5863" width="11.28515625" style="2" bestFit="1" customWidth="1"/>
    <col min="5864" max="6102" width="8.7109375" style="2"/>
    <col min="6103" max="6104" width="17.28515625" style="2" bestFit="1" customWidth="1"/>
    <col min="6105" max="6105" width="16.7109375" style="2" customWidth="1"/>
    <col min="6106" max="6106" width="15.5703125" style="2" customWidth="1"/>
    <col min="6107" max="6107" width="12.28515625" style="2" bestFit="1" customWidth="1"/>
    <col min="6108" max="6108" width="13.7109375" style="2" bestFit="1" customWidth="1"/>
    <col min="6109" max="6109" width="13.140625" style="2" bestFit="1" customWidth="1"/>
    <col min="6110" max="6110" width="17.5703125" style="2" bestFit="1" customWidth="1"/>
    <col min="6111" max="6111" width="23.28515625" style="2" bestFit="1" customWidth="1"/>
    <col min="6112" max="6112" width="15.28515625" style="2" bestFit="1" customWidth="1"/>
    <col min="6113" max="6113" width="20.85546875" style="2" bestFit="1" customWidth="1"/>
    <col min="6114" max="6114" width="18.140625" style="2" bestFit="1" customWidth="1"/>
    <col min="6115" max="6115" width="20.5703125" style="2" bestFit="1" customWidth="1"/>
    <col min="6116" max="6116" width="18.7109375" style="2" bestFit="1" customWidth="1"/>
    <col min="6117" max="6117" width="11.85546875" style="2" bestFit="1" customWidth="1"/>
    <col min="6118" max="6118" width="13.140625" style="2" bestFit="1" customWidth="1"/>
    <col min="6119" max="6119" width="11.28515625" style="2" bestFit="1" customWidth="1"/>
    <col min="6120" max="6358" width="8.7109375" style="2"/>
    <col min="6359" max="6360" width="17.28515625" style="2" bestFit="1" customWidth="1"/>
    <col min="6361" max="6361" width="16.7109375" style="2" customWidth="1"/>
    <col min="6362" max="6362" width="15.5703125" style="2" customWidth="1"/>
    <col min="6363" max="6363" width="12.28515625" style="2" bestFit="1" customWidth="1"/>
    <col min="6364" max="6364" width="13.7109375" style="2" bestFit="1" customWidth="1"/>
    <col min="6365" max="6365" width="13.140625" style="2" bestFit="1" customWidth="1"/>
    <col min="6366" max="6366" width="17.5703125" style="2" bestFit="1" customWidth="1"/>
    <col min="6367" max="6367" width="23.28515625" style="2" bestFit="1" customWidth="1"/>
    <col min="6368" max="6368" width="15.28515625" style="2" bestFit="1" customWidth="1"/>
    <col min="6369" max="6369" width="20.85546875" style="2" bestFit="1" customWidth="1"/>
    <col min="6370" max="6370" width="18.140625" style="2" bestFit="1" customWidth="1"/>
    <col min="6371" max="6371" width="20.5703125" style="2" bestFit="1" customWidth="1"/>
    <col min="6372" max="6372" width="18.7109375" style="2" bestFit="1" customWidth="1"/>
    <col min="6373" max="6373" width="11.85546875" style="2" bestFit="1" customWidth="1"/>
    <col min="6374" max="6374" width="13.140625" style="2" bestFit="1" customWidth="1"/>
    <col min="6375" max="6375" width="11.28515625" style="2" bestFit="1" customWidth="1"/>
    <col min="6376" max="6614" width="8.7109375" style="2"/>
    <col min="6615" max="6616" width="17.28515625" style="2" bestFit="1" customWidth="1"/>
    <col min="6617" max="6617" width="16.7109375" style="2" customWidth="1"/>
    <col min="6618" max="6618" width="15.5703125" style="2" customWidth="1"/>
    <col min="6619" max="6619" width="12.28515625" style="2" bestFit="1" customWidth="1"/>
    <col min="6620" max="6620" width="13.7109375" style="2" bestFit="1" customWidth="1"/>
    <col min="6621" max="6621" width="13.140625" style="2" bestFit="1" customWidth="1"/>
    <col min="6622" max="6622" width="17.5703125" style="2" bestFit="1" customWidth="1"/>
    <col min="6623" max="6623" width="23.28515625" style="2" bestFit="1" customWidth="1"/>
    <col min="6624" max="6624" width="15.28515625" style="2" bestFit="1" customWidth="1"/>
    <col min="6625" max="6625" width="20.85546875" style="2" bestFit="1" customWidth="1"/>
    <col min="6626" max="6626" width="18.140625" style="2" bestFit="1" customWidth="1"/>
    <col min="6627" max="6627" width="20.5703125" style="2" bestFit="1" customWidth="1"/>
    <col min="6628" max="6628" width="18.7109375" style="2" bestFit="1" customWidth="1"/>
    <col min="6629" max="6629" width="11.85546875" style="2" bestFit="1" customWidth="1"/>
    <col min="6630" max="6630" width="13.140625" style="2" bestFit="1" customWidth="1"/>
    <col min="6631" max="6631" width="11.28515625" style="2" bestFit="1" customWidth="1"/>
    <col min="6632" max="6870" width="8.7109375" style="2"/>
    <col min="6871" max="6872" width="17.28515625" style="2" bestFit="1" customWidth="1"/>
    <col min="6873" max="6873" width="16.7109375" style="2" customWidth="1"/>
    <col min="6874" max="6874" width="15.5703125" style="2" customWidth="1"/>
    <col min="6875" max="6875" width="12.28515625" style="2" bestFit="1" customWidth="1"/>
    <col min="6876" max="6876" width="13.7109375" style="2" bestFit="1" customWidth="1"/>
    <col min="6877" max="6877" width="13.140625" style="2" bestFit="1" customWidth="1"/>
    <col min="6878" max="6878" width="17.5703125" style="2" bestFit="1" customWidth="1"/>
    <col min="6879" max="6879" width="23.28515625" style="2" bestFit="1" customWidth="1"/>
    <col min="6880" max="6880" width="15.28515625" style="2" bestFit="1" customWidth="1"/>
    <col min="6881" max="6881" width="20.85546875" style="2" bestFit="1" customWidth="1"/>
    <col min="6882" max="6882" width="18.140625" style="2" bestFit="1" customWidth="1"/>
    <col min="6883" max="6883" width="20.5703125" style="2" bestFit="1" customWidth="1"/>
    <col min="6884" max="6884" width="18.7109375" style="2" bestFit="1" customWidth="1"/>
    <col min="6885" max="6885" width="11.85546875" style="2" bestFit="1" customWidth="1"/>
    <col min="6886" max="6886" width="13.140625" style="2" bestFit="1" customWidth="1"/>
    <col min="6887" max="6887" width="11.28515625" style="2" bestFit="1" customWidth="1"/>
    <col min="6888" max="7126" width="8.7109375" style="2"/>
    <col min="7127" max="7128" width="17.28515625" style="2" bestFit="1" customWidth="1"/>
    <col min="7129" max="7129" width="16.7109375" style="2" customWidth="1"/>
    <col min="7130" max="7130" width="15.5703125" style="2" customWidth="1"/>
    <col min="7131" max="7131" width="12.28515625" style="2" bestFit="1" customWidth="1"/>
    <col min="7132" max="7132" width="13.7109375" style="2" bestFit="1" customWidth="1"/>
    <col min="7133" max="7133" width="13.140625" style="2" bestFit="1" customWidth="1"/>
    <col min="7134" max="7134" width="17.5703125" style="2" bestFit="1" customWidth="1"/>
    <col min="7135" max="7135" width="23.28515625" style="2" bestFit="1" customWidth="1"/>
    <col min="7136" max="7136" width="15.28515625" style="2" bestFit="1" customWidth="1"/>
    <col min="7137" max="7137" width="20.85546875" style="2" bestFit="1" customWidth="1"/>
    <col min="7138" max="7138" width="18.140625" style="2" bestFit="1" customWidth="1"/>
    <col min="7139" max="7139" width="20.5703125" style="2" bestFit="1" customWidth="1"/>
    <col min="7140" max="7140" width="18.7109375" style="2" bestFit="1" customWidth="1"/>
    <col min="7141" max="7141" width="11.85546875" style="2" bestFit="1" customWidth="1"/>
    <col min="7142" max="7142" width="13.140625" style="2" bestFit="1" customWidth="1"/>
    <col min="7143" max="7143" width="11.28515625" style="2" bestFit="1" customWidth="1"/>
    <col min="7144" max="7382" width="8.7109375" style="2"/>
    <col min="7383" max="7384" width="17.28515625" style="2" bestFit="1" customWidth="1"/>
    <col min="7385" max="7385" width="16.7109375" style="2" customWidth="1"/>
    <col min="7386" max="7386" width="15.5703125" style="2" customWidth="1"/>
    <col min="7387" max="7387" width="12.28515625" style="2" bestFit="1" customWidth="1"/>
    <col min="7388" max="7388" width="13.7109375" style="2" bestFit="1" customWidth="1"/>
    <col min="7389" max="7389" width="13.140625" style="2" bestFit="1" customWidth="1"/>
    <col min="7390" max="7390" width="17.5703125" style="2" bestFit="1" customWidth="1"/>
    <col min="7391" max="7391" width="23.28515625" style="2" bestFit="1" customWidth="1"/>
    <col min="7392" max="7392" width="15.28515625" style="2" bestFit="1" customWidth="1"/>
    <col min="7393" max="7393" width="20.85546875" style="2" bestFit="1" customWidth="1"/>
    <col min="7394" max="7394" width="18.140625" style="2" bestFit="1" customWidth="1"/>
    <col min="7395" max="7395" width="20.5703125" style="2" bestFit="1" customWidth="1"/>
    <col min="7396" max="7396" width="18.7109375" style="2" bestFit="1" customWidth="1"/>
    <col min="7397" max="7397" width="11.85546875" style="2" bestFit="1" customWidth="1"/>
    <col min="7398" max="7398" width="13.140625" style="2" bestFit="1" customWidth="1"/>
    <col min="7399" max="7399" width="11.28515625" style="2" bestFit="1" customWidth="1"/>
    <col min="7400" max="7638" width="8.7109375" style="2"/>
    <col min="7639" max="7640" width="17.28515625" style="2" bestFit="1" customWidth="1"/>
    <col min="7641" max="7641" width="16.7109375" style="2" customWidth="1"/>
    <col min="7642" max="7642" width="15.5703125" style="2" customWidth="1"/>
    <col min="7643" max="7643" width="12.28515625" style="2" bestFit="1" customWidth="1"/>
    <col min="7644" max="7644" width="13.7109375" style="2" bestFit="1" customWidth="1"/>
    <col min="7645" max="7645" width="13.140625" style="2" bestFit="1" customWidth="1"/>
    <col min="7646" max="7646" width="17.5703125" style="2" bestFit="1" customWidth="1"/>
    <col min="7647" max="7647" width="23.28515625" style="2" bestFit="1" customWidth="1"/>
    <col min="7648" max="7648" width="15.28515625" style="2" bestFit="1" customWidth="1"/>
    <col min="7649" max="7649" width="20.85546875" style="2" bestFit="1" customWidth="1"/>
    <col min="7650" max="7650" width="18.140625" style="2" bestFit="1" customWidth="1"/>
    <col min="7651" max="7651" width="20.5703125" style="2" bestFit="1" customWidth="1"/>
    <col min="7652" max="7652" width="18.7109375" style="2" bestFit="1" customWidth="1"/>
    <col min="7653" max="7653" width="11.85546875" style="2" bestFit="1" customWidth="1"/>
    <col min="7654" max="7654" width="13.140625" style="2" bestFit="1" customWidth="1"/>
    <col min="7655" max="7655" width="11.28515625" style="2" bestFit="1" customWidth="1"/>
    <col min="7656" max="7894" width="8.7109375" style="2"/>
    <col min="7895" max="7896" width="17.28515625" style="2" bestFit="1" customWidth="1"/>
    <col min="7897" max="7897" width="16.7109375" style="2" customWidth="1"/>
    <col min="7898" max="7898" width="15.5703125" style="2" customWidth="1"/>
    <col min="7899" max="7899" width="12.28515625" style="2" bestFit="1" customWidth="1"/>
    <col min="7900" max="7900" width="13.7109375" style="2" bestFit="1" customWidth="1"/>
    <col min="7901" max="7901" width="13.140625" style="2" bestFit="1" customWidth="1"/>
    <col min="7902" max="7902" width="17.5703125" style="2" bestFit="1" customWidth="1"/>
    <col min="7903" max="7903" width="23.28515625" style="2" bestFit="1" customWidth="1"/>
    <col min="7904" max="7904" width="15.28515625" style="2" bestFit="1" customWidth="1"/>
    <col min="7905" max="7905" width="20.85546875" style="2" bestFit="1" customWidth="1"/>
    <col min="7906" max="7906" width="18.140625" style="2" bestFit="1" customWidth="1"/>
    <col min="7907" max="7907" width="20.5703125" style="2" bestFit="1" customWidth="1"/>
    <col min="7908" max="7908" width="18.7109375" style="2" bestFit="1" customWidth="1"/>
    <col min="7909" max="7909" width="11.85546875" style="2" bestFit="1" customWidth="1"/>
    <col min="7910" max="7910" width="13.140625" style="2" bestFit="1" customWidth="1"/>
    <col min="7911" max="7911" width="11.28515625" style="2" bestFit="1" customWidth="1"/>
    <col min="7912" max="8150" width="8.7109375" style="2"/>
    <col min="8151" max="8152" width="17.28515625" style="2" bestFit="1" customWidth="1"/>
    <col min="8153" max="8153" width="16.7109375" style="2" customWidth="1"/>
    <col min="8154" max="8154" width="15.5703125" style="2" customWidth="1"/>
    <col min="8155" max="8155" width="12.28515625" style="2" bestFit="1" customWidth="1"/>
    <col min="8156" max="8156" width="13.7109375" style="2" bestFit="1" customWidth="1"/>
    <col min="8157" max="8157" width="13.140625" style="2" bestFit="1" customWidth="1"/>
    <col min="8158" max="8158" width="17.5703125" style="2" bestFit="1" customWidth="1"/>
    <col min="8159" max="8159" width="23.28515625" style="2" bestFit="1" customWidth="1"/>
    <col min="8160" max="8160" width="15.28515625" style="2" bestFit="1" customWidth="1"/>
    <col min="8161" max="8161" width="20.85546875" style="2" bestFit="1" customWidth="1"/>
    <col min="8162" max="8162" width="18.140625" style="2" bestFit="1" customWidth="1"/>
    <col min="8163" max="8163" width="20.5703125" style="2" bestFit="1" customWidth="1"/>
    <col min="8164" max="8164" width="18.7109375" style="2" bestFit="1" customWidth="1"/>
    <col min="8165" max="8165" width="11.85546875" style="2" bestFit="1" customWidth="1"/>
    <col min="8166" max="8166" width="13.140625" style="2" bestFit="1" customWidth="1"/>
    <col min="8167" max="8167" width="11.28515625" style="2" bestFit="1" customWidth="1"/>
    <col min="8168" max="8406" width="8.7109375" style="2"/>
    <col min="8407" max="8408" width="17.28515625" style="2" bestFit="1" customWidth="1"/>
    <col min="8409" max="8409" width="16.7109375" style="2" customWidth="1"/>
    <col min="8410" max="8410" width="15.5703125" style="2" customWidth="1"/>
    <col min="8411" max="8411" width="12.28515625" style="2" bestFit="1" customWidth="1"/>
    <col min="8412" max="8412" width="13.7109375" style="2" bestFit="1" customWidth="1"/>
    <col min="8413" max="8413" width="13.140625" style="2" bestFit="1" customWidth="1"/>
    <col min="8414" max="8414" width="17.5703125" style="2" bestFit="1" customWidth="1"/>
    <col min="8415" max="8415" width="23.28515625" style="2" bestFit="1" customWidth="1"/>
    <col min="8416" max="8416" width="15.28515625" style="2" bestFit="1" customWidth="1"/>
    <col min="8417" max="8417" width="20.85546875" style="2" bestFit="1" customWidth="1"/>
    <col min="8418" max="8418" width="18.140625" style="2" bestFit="1" customWidth="1"/>
    <col min="8419" max="8419" width="20.5703125" style="2" bestFit="1" customWidth="1"/>
    <col min="8420" max="8420" width="18.7109375" style="2" bestFit="1" customWidth="1"/>
    <col min="8421" max="8421" width="11.85546875" style="2" bestFit="1" customWidth="1"/>
    <col min="8422" max="8422" width="13.140625" style="2" bestFit="1" customWidth="1"/>
    <col min="8423" max="8423" width="11.28515625" style="2" bestFit="1" customWidth="1"/>
    <col min="8424" max="8662" width="8.7109375" style="2"/>
    <col min="8663" max="8664" width="17.28515625" style="2" bestFit="1" customWidth="1"/>
    <col min="8665" max="8665" width="16.7109375" style="2" customWidth="1"/>
    <col min="8666" max="8666" width="15.5703125" style="2" customWidth="1"/>
    <col min="8667" max="8667" width="12.28515625" style="2" bestFit="1" customWidth="1"/>
    <col min="8668" max="8668" width="13.7109375" style="2" bestFit="1" customWidth="1"/>
    <col min="8669" max="8669" width="13.140625" style="2" bestFit="1" customWidth="1"/>
    <col min="8670" max="8670" width="17.5703125" style="2" bestFit="1" customWidth="1"/>
    <col min="8671" max="8671" width="23.28515625" style="2" bestFit="1" customWidth="1"/>
    <col min="8672" max="8672" width="15.28515625" style="2" bestFit="1" customWidth="1"/>
    <col min="8673" max="8673" width="20.85546875" style="2" bestFit="1" customWidth="1"/>
    <col min="8674" max="8674" width="18.140625" style="2" bestFit="1" customWidth="1"/>
    <col min="8675" max="8675" width="20.5703125" style="2" bestFit="1" customWidth="1"/>
    <col min="8676" max="8676" width="18.7109375" style="2" bestFit="1" customWidth="1"/>
    <col min="8677" max="8677" width="11.85546875" style="2" bestFit="1" customWidth="1"/>
    <col min="8678" max="8678" width="13.140625" style="2" bestFit="1" customWidth="1"/>
    <col min="8679" max="8679" width="11.28515625" style="2" bestFit="1" customWidth="1"/>
    <col min="8680" max="8918" width="8.7109375" style="2"/>
    <col min="8919" max="8920" width="17.28515625" style="2" bestFit="1" customWidth="1"/>
    <col min="8921" max="8921" width="16.7109375" style="2" customWidth="1"/>
    <col min="8922" max="8922" width="15.5703125" style="2" customWidth="1"/>
    <col min="8923" max="8923" width="12.28515625" style="2" bestFit="1" customWidth="1"/>
    <col min="8924" max="8924" width="13.7109375" style="2" bestFit="1" customWidth="1"/>
    <col min="8925" max="8925" width="13.140625" style="2" bestFit="1" customWidth="1"/>
    <col min="8926" max="8926" width="17.5703125" style="2" bestFit="1" customWidth="1"/>
    <col min="8927" max="8927" width="23.28515625" style="2" bestFit="1" customWidth="1"/>
    <col min="8928" max="8928" width="15.28515625" style="2" bestFit="1" customWidth="1"/>
    <col min="8929" max="8929" width="20.85546875" style="2" bestFit="1" customWidth="1"/>
    <col min="8930" max="8930" width="18.140625" style="2" bestFit="1" customWidth="1"/>
    <col min="8931" max="8931" width="20.5703125" style="2" bestFit="1" customWidth="1"/>
    <col min="8932" max="8932" width="18.7109375" style="2" bestFit="1" customWidth="1"/>
    <col min="8933" max="8933" width="11.85546875" style="2" bestFit="1" customWidth="1"/>
    <col min="8934" max="8934" width="13.140625" style="2" bestFit="1" customWidth="1"/>
    <col min="8935" max="8935" width="11.28515625" style="2" bestFit="1" customWidth="1"/>
    <col min="8936" max="9174" width="8.7109375" style="2"/>
    <col min="9175" max="9176" width="17.28515625" style="2" bestFit="1" customWidth="1"/>
    <col min="9177" max="9177" width="16.7109375" style="2" customWidth="1"/>
    <col min="9178" max="9178" width="15.5703125" style="2" customWidth="1"/>
    <col min="9179" max="9179" width="12.28515625" style="2" bestFit="1" customWidth="1"/>
    <col min="9180" max="9180" width="13.7109375" style="2" bestFit="1" customWidth="1"/>
    <col min="9181" max="9181" width="13.140625" style="2" bestFit="1" customWidth="1"/>
    <col min="9182" max="9182" width="17.5703125" style="2" bestFit="1" customWidth="1"/>
    <col min="9183" max="9183" width="23.28515625" style="2" bestFit="1" customWidth="1"/>
    <col min="9184" max="9184" width="15.28515625" style="2" bestFit="1" customWidth="1"/>
    <col min="9185" max="9185" width="20.85546875" style="2" bestFit="1" customWidth="1"/>
    <col min="9186" max="9186" width="18.140625" style="2" bestFit="1" customWidth="1"/>
    <col min="9187" max="9187" width="20.5703125" style="2" bestFit="1" customWidth="1"/>
    <col min="9188" max="9188" width="18.7109375" style="2" bestFit="1" customWidth="1"/>
    <col min="9189" max="9189" width="11.85546875" style="2" bestFit="1" customWidth="1"/>
    <col min="9190" max="9190" width="13.140625" style="2" bestFit="1" customWidth="1"/>
    <col min="9191" max="9191" width="11.28515625" style="2" bestFit="1" customWidth="1"/>
    <col min="9192" max="9430" width="8.7109375" style="2"/>
    <col min="9431" max="9432" width="17.28515625" style="2" bestFit="1" customWidth="1"/>
    <col min="9433" max="9433" width="16.7109375" style="2" customWidth="1"/>
    <col min="9434" max="9434" width="15.5703125" style="2" customWidth="1"/>
    <col min="9435" max="9435" width="12.28515625" style="2" bestFit="1" customWidth="1"/>
    <col min="9436" max="9436" width="13.7109375" style="2" bestFit="1" customWidth="1"/>
    <col min="9437" max="9437" width="13.140625" style="2" bestFit="1" customWidth="1"/>
    <col min="9438" max="9438" width="17.5703125" style="2" bestFit="1" customWidth="1"/>
    <col min="9439" max="9439" width="23.28515625" style="2" bestFit="1" customWidth="1"/>
    <col min="9440" max="9440" width="15.28515625" style="2" bestFit="1" customWidth="1"/>
    <col min="9441" max="9441" width="20.85546875" style="2" bestFit="1" customWidth="1"/>
    <col min="9442" max="9442" width="18.140625" style="2" bestFit="1" customWidth="1"/>
    <col min="9443" max="9443" width="20.5703125" style="2" bestFit="1" customWidth="1"/>
    <col min="9444" max="9444" width="18.7109375" style="2" bestFit="1" customWidth="1"/>
    <col min="9445" max="9445" width="11.85546875" style="2" bestFit="1" customWidth="1"/>
    <col min="9446" max="9446" width="13.140625" style="2" bestFit="1" customWidth="1"/>
    <col min="9447" max="9447" width="11.28515625" style="2" bestFit="1" customWidth="1"/>
    <col min="9448" max="9686" width="8.7109375" style="2"/>
    <col min="9687" max="9688" width="17.28515625" style="2" bestFit="1" customWidth="1"/>
    <col min="9689" max="9689" width="16.7109375" style="2" customWidth="1"/>
    <col min="9690" max="9690" width="15.5703125" style="2" customWidth="1"/>
    <col min="9691" max="9691" width="12.28515625" style="2" bestFit="1" customWidth="1"/>
    <col min="9692" max="9692" width="13.7109375" style="2" bestFit="1" customWidth="1"/>
    <col min="9693" max="9693" width="13.140625" style="2" bestFit="1" customWidth="1"/>
    <col min="9694" max="9694" width="17.5703125" style="2" bestFit="1" customWidth="1"/>
    <col min="9695" max="9695" width="23.28515625" style="2" bestFit="1" customWidth="1"/>
    <col min="9696" max="9696" width="15.28515625" style="2" bestFit="1" customWidth="1"/>
    <col min="9697" max="9697" width="20.85546875" style="2" bestFit="1" customWidth="1"/>
    <col min="9698" max="9698" width="18.140625" style="2" bestFit="1" customWidth="1"/>
    <col min="9699" max="9699" width="20.5703125" style="2" bestFit="1" customWidth="1"/>
    <col min="9700" max="9700" width="18.7109375" style="2" bestFit="1" customWidth="1"/>
    <col min="9701" max="9701" width="11.85546875" style="2" bestFit="1" customWidth="1"/>
    <col min="9702" max="9702" width="13.140625" style="2" bestFit="1" customWidth="1"/>
    <col min="9703" max="9703" width="11.28515625" style="2" bestFit="1" customWidth="1"/>
    <col min="9704" max="9942" width="8.7109375" style="2"/>
    <col min="9943" max="9944" width="17.28515625" style="2" bestFit="1" customWidth="1"/>
    <col min="9945" max="9945" width="16.7109375" style="2" customWidth="1"/>
    <col min="9946" max="9946" width="15.5703125" style="2" customWidth="1"/>
    <col min="9947" max="9947" width="12.28515625" style="2" bestFit="1" customWidth="1"/>
    <col min="9948" max="9948" width="13.7109375" style="2" bestFit="1" customWidth="1"/>
    <col min="9949" max="9949" width="13.140625" style="2" bestFit="1" customWidth="1"/>
    <col min="9950" max="9950" width="17.5703125" style="2" bestFit="1" customWidth="1"/>
    <col min="9951" max="9951" width="23.28515625" style="2" bestFit="1" customWidth="1"/>
    <col min="9952" max="9952" width="15.28515625" style="2" bestFit="1" customWidth="1"/>
    <col min="9953" max="9953" width="20.85546875" style="2" bestFit="1" customWidth="1"/>
    <col min="9954" max="9954" width="18.140625" style="2" bestFit="1" customWidth="1"/>
    <col min="9955" max="9955" width="20.5703125" style="2" bestFit="1" customWidth="1"/>
    <col min="9956" max="9956" width="18.7109375" style="2" bestFit="1" customWidth="1"/>
    <col min="9957" max="9957" width="11.85546875" style="2" bestFit="1" customWidth="1"/>
    <col min="9958" max="9958" width="13.140625" style="2" bestFit="1" customWidth="1"/>
    <col min="9959" max="9959" width="11.28515625" style="2" bestFit="1" customWidth="1"/>
    <col min="9960" max="10198" width="8.7109375" style="2"/>
    <col min="10199" max="10200" width="17.28515625" style="2" bestFit="1" customWidth="1"/>
    <col min="10201" max="10201" width="16.7109375" style="2" customWidth="1"/>
    <col min="10202" max="10202" width="15.5703125" style="2" customWidth="1"/>
    <col min="10203" max="10203" width="12.28515625" style="2" bestFit="1" customWidth="1"/>
    <col min="10204" max="10204" width="13.7109375" style="2" bestFit="1" customWidth="1"/>
    <col min="10205" max="10205" width="13.140625" style="2" bestFit="1" customWidth="1"/>
    <col min="10206" max="10206" width="17.5703125" style="2" bestFit="1" customWidth="1"/>
    <col min="10207" max="10207" width="23.28515625" style="2" bestFit="1" customWidth="1"/>
    <col min="10208" max="10208" width="15.28515625" style="2" bestFit="1" customWidth="1"/>
    <col min="10209" max="10209" width="20.85546875" style="2" bestFit="1" customWidth="1"/>
    <col min="10210" max="10210" width="18.140625" style="2" bestFit="1" customWidth="1"/>
    <col min="10211" max="10211" width="20.5703125" style="2" bestFit="1" customWidth="1"/>
    <col min="10212" max="10212" width="18.7109375" style="2" bestFit="1" customWidth="1"/>
    <col min="10213" max="10213" width="11.85546875" style="2" bestFit="1" customWidth="1"/>
    <col min="10214" max="10214" width="13.140625" style="2" bestFit="1" customWidth="1"/>
    <col min="10215" max="10215" width="11.28515625" style="2" bestFit="1" customWidth="1"/>
    <col min="10216" max="10454" width="8.7109375" style="2"/>
    <col min="10455" max="10456" width="17.28515625" style="2" bestFit="1" customWidth="1"/>
    <col min="10457" max="10457" width="16.7109375" style="2" customWidth="1"/>
    <col min="10458" max="10458" width="15.5703125" style="2" customWidth="1"/>
    <col min="10459" max="10459" width="12.28515625" style="2" bestFit="1" customWidth="1"/>
    <col min="10460" max="10460" width="13.7109375" style="2" bestFit="1" customWidth="1"/>
    <col min="10461" max="10461" width="13.140625" style="2" bestFit="1" customWidth="1"/>
    <col min="10462" max="10462" width="17.5703125" style="2" bestFit="1" customWidth="1"/>
    <col min="10463" max="10463" width="23.28515625" style="2" bestFit="1" customWidth="1"/>
    <col min="10464" max="10464" width="15.28515625" style="2" bestFit="1" customWidth="1"/>
    <col min="10465" max="10465" width="20.85546875" style="2" bestFit="1" customWidth="1"/>
    <col min="10466" max="10466" width="18.140625" style="2" bestFit="1" customWidth="1"/>
    <col min="10467" max="10467" width="20.5703125" style="2" bestFit="1" customWidth="1"/>
    <col min="10468" max="10468" width="18.7109375" style="2" bestFit="1" customWidth="1"/>
    <col min="10469" max="10469" width="11.85546875" style="2" bestFit="1" customWidth="1"/>
    <col min="10470" max="10470" width="13.140625" style="2" bestFit="1" customWidth="1"/>
    <col min="10471" max="10471" width="11.28515625" style="2" bestFit="1" customWidth="1"/>
    <col min="10472" max="10710" width="8.7109375" style="2"/>
    <col min="10711" max="10712" width="17.28515625" style="2" bestFit="1" customWidth="1"/>
    <col min="10713" max="10713" width="16.7109375" style="2" customWidth="1"/>
    <col min="10714" max="10714" width="15.5703125" style="2" customWidth="1"/>
    <col min="10715" max="10715" width="12.28515625" style="2" bestFit="1" customWidth="1"/>
    <col min="10716" max="10716" width="13.7109375" style="2" bestFit="1" customWidth="1"/>
    <col min="10717" max="10717" width="13.140625" style="2" bestFit="1" customWidth="1"/>
    <col min="10718" max="10718" width="17.5703125" style="2" bestFit="1" customWidth="1"/>
    <col min="10719" max="10719" width="23.28515625" style="2" bestFit="1" customWidth="1"/>
    <col min="10720" max="10720" width="15.28515625" style="2" bestFit="1" customWidth="1"/>
    <col min="10721" max="10721" width="20.85546875" style="2" bestFit="1" customWidth="1"/>
    <col min="10722" max="10722" width="18.140625" style="2" bestFit="1" customWidth="1"/>
    <col min="10723" max="10723" width="20.5703125" style="2" bestFit="1" customWidth="1"/>
    <col min="10724" max="10724" width="18.7109375" style="2" bestFit="1" customWidth="1"/>
    <col min="10725" max="10725" width="11.85546875" style="2" bestFit="1" customWidth="1"/>
    <col min="10726" max="10726" width="13.140625" style="2" bestFit="1" customWidth="1"/>
    <col min="10727" max="10727" width="11.28515625" style="2" bestFit="1" customWidth="1"/>
    <col min="10728" max="10966" width="8.7109375" style="2"/>
    <col min="10967" max="10968" width="17.28515625" style="2" bestFit="1" customWidth="1"/>
    <col min="10969" max="10969" width="16.7109375" style="2" customWidth="1"/>
    <col min="10970" max="10970" width="15.5703125" style="2" customWidth="1"/>
    <col min="10971" max="10971" width="12.28515625" style="2" bestFit="1" customWidth="1"/>
    <col min="10972" max="10972" width="13.7109375" style="2" bestFit="1" customWidth="1"/>
    <col min="10973" max="10973" width="13.140625" style="2" bestFit="1" customWidth="1"/>
    <col min="10974" max="10974" width="17.5703125" style="2" bestFit="1" customWidth="1"/>
    <col min="10975" max="10975" width="23.28515625" style="2" bestFit="1" customWidth="1"/>
    <col min="10976" max="10976" width="15.28515625" style="2" bestFit="1" customWidth="1"/>
    <col min="10977" max="10977" width="20.85546875" style="2" bestFit="1" customWidth="1"/>
    <col min="10978" max="10978" width="18.140625" style="2" bestFit="1" customWidth="1"/>
    <col min="10979" max="10979" width="20.5703125" style="2" bestFit="1" customWidth="1"/>
    <col min="10980" max="10980" width="18.7109375" style="2" bestFit="1" customWidth="1"/>
    <col min="10981" max="10981" width="11.85546875" style="2" bestFit="1" customWidth="1"/>
    <col min="10982" max="10982" width="13.140625" style="2" bestFit="1" customWidth="1"/>
    <col min="10983" max="10983" width="11.28515625" style="2" bestFit="1" customWidth="1"/>
    <col min="10984" max="11222" width="8.7109375" style="2"/>
    <col min="11223" max="11224" width="17.28515625" style="2" bestFit="1" customWidth="1"/>
    <col min="11225" max="11225" width="16.7109375" style="2" customWidth="1"/>
    <col min="11226" max="11226" width="15.5703125" style="2" customWidth="1"/>
    <col min="11227" max="11227" width="12.28515625" style="2" bestFit="1" customWidth="1"/>
    <col min="11228" max="11228" width="13.7109375" style="2" bestFit="1" customWidth="1"/>
    <col min="11229" max="11229" width="13.140625" style="2" bestFit="1" customWidth="1"/>
    <col min="11230" max="11230" width="17.5703125" style="2" bestFit="1" customWidth="1"/>
    <col min="11231" max="11231" width="23.28515625" style="2" bestFit="1" customWidth="1"/>
    <col min="11232" max="11232" width="15.28515625" style="2" bestFit="1" customWidth="1"/>
    <col min="11233" max="11233" width="20.85546875" style="2" bestFit="1" customWidth="1"/>
    <col min="11234" max="11234" width="18.140625" style="2" bestFit="1" customWidth="1"/>
    <col min="11235" max="11235" width="20.5703125" style="2" bestFit="1" customWidth="1"/>
    <col min="11236" max="11236" width="18.7109375" style="2" bestFit="1" customWidth="1"/>
    <col min="11237" max="11237" width="11.85546875" style="2" bestFit="1" customWidth="1"/>
    <col min="11238" max="11238" width="13.140625" style="2" bestFit="1" customWidth="1"/>
    <col min="11239" max="11239" width="11.28515625" style="2" bestFit="1" customWidth="1"/>
    <col min="11240" max="11478" width="8.7109375" style="2"/>
    <col min="11479" max="11480" width="17.28515625" style="2" bestFit="1" customWidth="1"/>
    <col min="11481" max="11481" width="16.7109375" style="2" customWidth="1"/>
    <col min="11482" max="11482" width="15.5703125" style="2" customWidth="1"/>
    <col min="11483" max="11483" width="12.28515625" style="2" bestFit="1" customWidth="1"/>
    <col min="11484" max="11484" width="13.7109375" style="2" bestFit="1" customWidth="1"/>
    <col min="11485" max="11485" width="13.140625" style="2" bestFit="1" customWidth="1"/>
    <col min="11486" max="11486" width="17.5703125" style="2" bestFit="1" customWidth="1"/>
    <col min="11487" max="11487" width="23.28515625" style="2" bestFit="1" customWidth="1"/>
    <col min="11488" max="11488" width="15.28515625" style="2" bestFit="1" customWidth="1"/>
    <col min="11489" max="11489" width="20.85546875" style="2" bestFit="1" customWidth="1"/>
    <col min="11490" max="11490" width="18.140625" style="2" bestFit="1" customWidth="1"/>
    <col min="11491" max="11491" width="20.5703125" style="2" bestFit="1" customWidth="1"/>
    <col min="11492" max="11492" width="18.7109375" style="2" bestFit="1" customWidth="1"/>
    <col min="11493" max="11493" width="11.85546875" style="2" bestFit="1" customWidth="1"/>
    <col min="11494" max="11494" width="13.140625" style="2" bestFit="1" customWidth="1"/>
    <col min="11495" max="11495" width="11.28515625" style="2" bestFit="1" customWidth="1"/>
    <col min="11496" max="11734" width="8.7109375" style="2"/>
    <col min="11735" max="11736" width="17.28515625" style="2" bestFit="1" customWidth="1"/>
    <col min="11737" max="11737" width="16.7109375" style="2" customWidth="1"/>
    <col min="11738" max="11738" width="15.5703125" style="2" customWidth="1"/>
    <col min="11739" max="11739" width="12.28515625" style="2" bestFit="1" customWidth="1"/>
    <col min="11740" max="11740" width="13.7109375" style="2" bestFit="1" customWidth="1"/>
    <col min="11741" max="11741" width="13.140625" style="2" bestFit="1" customWidth="1"/>
    <col min="11742" max="11742" width="17.5703125" style="2" bestFit="1" customWidth="1"/>
    <col min="11743" max="11743" width="23.28515625" style="2" bestFit="1" customWidth="1"/>
    <col min="11744" max="11744" width="15.28515625" style="2" bestFit="1" customWidth="1"/>
    <col min="11745" max="11745" width="20.85546875" style="2" bestFit="1" customWidth="1"/>
    <col min="11746" max="11746" width="18.140625" style="2" bestFit="1" customWidth="1"/>
    <col min="11747" max="11747" width="20.5703125" style="2" bestFit="1" customWidth="1"/>
    <col min="11748" max="11748" width="18.7109375" style="2" bestFit="1" customWidth="1"/>
    <col min="11749" max="11749" width="11.85546875" style="2" bestFit="1" customWidth="1"/>
    <col min="11750" max="11750" width="13.140625" style="2" bestFit="1" customWidth="1"/>
    <col min="11751" max="11751" width="11.28515625" style="2" bestFit="1" customWidth="1"/>
    <col min="11752" max="11990" width="8.7109375" style="2"/>
    <col min="11991" max="11992" width="17.28515625" style="2" bestFit="1" customWidth="1"/>
    <col min="11993" max="11993" width="16.7109375" style="2" customWidth="1"/>
    <col min="11994" max="11994" width="15.5703125" style="2" customWidth="1"/>
    <col min="11995" max="11995" width="12.28515625" style="2" bestFit="1" customWidth="1"/>
    <col min="11996" max="11996" width="13.7109375" style="2" bestFit="1" customWidth="1"/>
    <col min="11997" max="11997" width="13.140625" style="2" bestFit="1" customWidth="1"/>
    <col min="11998" max="11998" width="17.5703125" style="2" bestFit="1" customWidth="1"/>
    <col min="11999" max="11999" width="23.28515625" style="2" bestFit="1" customWidth="1"/>
    <col min="12000" max="12000" width="15.28515625" style="2" bestFit="1" customWidth="1"/>
    <col min="12001" max="12001" width="20.85546875" style="2" bestFit="1" customWidth="1"/>
    <col min="12002" max="12002" width="18.140625" style="2" bestFit="1" customWidth="1"/>
    <col min="12003" max="12003" width="20.5703125" style="2" bestFit="1" customWidth="1"/>
    <col min="12004" max="12004" width="18.7109375" style="2" bestFit="1" customWidth="1"/>
    <col min="12005" max="12005" width="11.85546875" style="2" bestFit="1" customWidth="1"/>
    <col min="12006" max="12006" width="13.140625" style="2" bestFit="1" customWidth="1"/>
    <col min="12007" max="12007" width="11.28515625" style="2" bestFit="1" customWidth="1"/>
    <col min="12008" max="12246" width="8.7109375" style="2"/>
    <col min="12247" max="12248" width="17.28515625" style="2" bestFit="1" customWidth="1"/>
    <col min="12249" max="12249" width="16.7109375" style="2" customWidth="1"/>
    <col min="12250" max="12250" width="15.5703125" style="2" customWidth="1"/>
    <col min="12251" max="12251" width="12.28515625" style="2" bestFit="1" customWidth="1"/>
    <col min="12252" max="12252" width="13.7109375" style="2" bestFit="1" customWidth="1"/>
    <col min="12253" max="12253" width="13.140625" style="2" bestFit="1" customWidth="1"/>
    <col min="12254" max="12254" width="17.5703125" style="2" bestFit="1" customWidth="1"/>
    <col min="12255" max="12255" width="23.28515625" style="2" bestFit="1" customWidth="1"/>
    <col min="12256" max="12256" width="15.28515625" style="2" bestFit="1" customWidth="1"/>
    <col min="12257" max="12257" width="20.85546875" style="2" bestFit="1" customWidth="1"/>
    <col min="12258" max="12258" width="18.140625" style="2" bestFit="1" customWidth="1"/>
    <col min="12259" max="12259" width="20.5703125" style="2" bestFit="1" customWidth="1"/>
    <col min="12260" max="12260" width="18.7109375" style="2" bestFit="1" customWidth="1"/>
    <col min="12261" max="12261" width="11.85546875" style="2" bestFit="1" customWidth="1"/>
    <col min="12262" max="12262" width="13.140625" style="2" bestFit="1" customWidth="1"/>
    <col min="12263" max="12263" width="11.28515625" style="2" bestFit="1" customWidth="1"/>
    <col min="12264" max="12502" width="8.7109375" style="2"/>
    <col min="12503" max="12504" width="17.28515625" style="2" bestFit="1" customWidth="1"/>
    <col min="12505" max="12505" width="16.7109375" style="2" customWidth="1"/>
    <col min="12506" max="12506" width="15.5703125" style="2" customWidth="1"/>
    <col min="12507" max="12507" width="12.28515625" style="2" bestFit="1" customWidth="1"/>
    <col min="12508" max="12508" width="13.7109375" style="2" bestFit="1" customWidth="1"/>
    <col min="12509" max="12509" width="13.140625" style="2" bestFit="1" customWidth="1"/>
    <col min="12510" max="12510" width="17.5703125" style="2" bestFit="1" customWidth="1"/>
    <col min="12511" max="12511" width="23.28515625" style="2" bestFit="1" customWidth="1"/>
    <col min="12512" max="12512" width="15.28515625" style="2" bestFit="1" customWidth="1"/>
    <col min="12513" max="12513" width="20.85546875" style="2" bestFit="1" customWidth="1"/>
    <col min="12514" max="12514" width="18.140625" style="2" bestFit="1" customWidth="1"/>
    <col min="12515" max="12515" width="20.5703125" style="2" bestFit="1" customWidth="1"/>
    <col min="12516" max="12516" width="18.7109375" style="2" bestFit="1" customWidth="1"/>
    <col min="12517" max="12517" width="11.85546875" style="2" bestFit="1" customWidth="1"/>
    <col min="12518" max="12518" width="13.140625" style="2" bestFit="1" customWidth="1"/>
    <col min="12519" max="12519" width="11.28515625" style="2" bestFit="1" customWidth="1"/>
    <col min="12520" max="12758" width="8.7109375" style="2"/>
    <col min="12759" max="12760" width="17.28515625" style="2" bestFit="1" customWidth="1"/>
    <col min="12761" max="12761" width="16.7109375" style="2" customWidth="1"/>
    <col min="12762" max="12762" width="15.5703125" style="2" customWidth="1"/>
    <col min="12763" max="12763" width="12.28515625" style="2" bestFit="1" customWidth="1"/>
    <col min="12764" max="12764" width="13.7109375" style="2" bestFit="1" customWidth="1"/>
    <col min="12765" max="12765" width="13.140625" style="2" bestFit="1" customWidth="1"/>
    <col min="12766" max="12766" width="17.5703125" style="2" bestFit="1" customWidth="1"/>
    <col min="12767" max="12767" width="23.28515625" style="2" bestFit="1" customWidth="1"/>
    <col min="12768" max="12768" width="15.28515625" style="2" bestFit="1" customWidth="1"/>
    <col min="12769" max="12769" width="20.85546875" style="2" bestFit="1" customWidth="1"/>
    <col min="12770" max="12770" width="18.140625" style="2" bestFit="1" customWidth="1"/>
    <col min="12771" max="12771" width="20.5703125" style="2" bestFit="1" customWidth="1"/>
    <col min="12772" max="12772" width="18.7109375" style="2" bestFit="1" customWidth="1"/>
    <col min="12773" max="12773" width="11.85546875" style="2" bestFit="1" customWidth="1"/>
    <col min="12774" max="12774" width="13.140625" style="2" bestFit="1" customWidth="1"/>
    <col min="12775" max="12775" width="11.28515625" style="2" bestFit="1" customWidth="1"/>
    <col min="12776" max="13014" width="8.7109375" style="2"/>
    <col min="13015" max="13016" width="17.28515625" style="2" bestFit="1" customWidth="1"/>
    <col min="13017" max="13017" width="16.7109375" style="2" customWidth="1"/>
    <col min="13018" max="13018" width="15.5703125" style="2" customWidth="1"/>
    <col min="13019" max="13019" width="12.28515625" style="2" bestFit="1" customWidth="1"/>
    <col min="13020" max="13020" width="13.7109375" style="2" bestFit="1" customWidth="1"/>
    <col min="13021" max="13021" width="13.140625" style="2" bestFit="1" customWidth="1"/>
    <col min="13022" max="13022" width="17.5703125" style="2" bestFit="1" customWidth="1"/>
    <col min="13023" max="13023" width="23.28515625" style="2" bestFit="1" customWidth="1"/>
    <col min="13024" max="13024" width="15.28515625" style="2" bestFit="1" customWidth="1"/>
    <col min="13025" max="13025" width="20.85546875" style="2" bestFit="1" customWidth="1"/>
    <col min="13026" max="13026" width="18.140625" style="2" bestFit="1" customWidth="1"/>
    <col min="13027" max="13027" width="20.5703125" style="2" bestFit="1" customWidth="1"/>
    <col min="13028" max="13028" width="18.7109375" style="2" bestFit="1" customWidth="1"/>
    <col min="13029" max="13029" width="11.85546875" style="2" bestFit="1" customWidth="1"/>
    <col min="13030" max="13030" width="13.140625" style="2" bestFit="1" customWidth="1"/>
    <col min="13031" max="13031" width="11.28515625" style="2" bestFit="1" customWidth="1"/>
    <col min="13032" max="13270" width="8.7109375" style="2"/>
    <col min="13271" max="13272" width="17.28515625" style="2" bestFit="1" customWidth="1"/>
    <col min="13273" max="13273" width="16.7109375" style="2" customWidth="1"/>
    <col min="13274" max="13274" width="15.5703125" style="2" customWidth="1"/>
    <col min="13275" max="13275" width="12.28515625" style="2" bestFit="1" customWidth="1"/>
    <col min="13276" max="13276" width="13.7109375" style="2" bestFit="1" customWidth="1"/>
    <col min="13277" max="13277" width="13.140625" style="2" bestFit="1" customWidth="1"/>
    <col min="13278" max="13278" width="17.5703125" style="2" bestFit="1" customWidth="1"/>
    <col min="13279" max="13279" width="23.28515625" style="2" bestFit="1" customWidth="1"/>
    <col min="13280" max="13280" width="15.28515625" style="2" bestFit="1" customWidth="1"/>
    <col min="13281" max="13281" width="20.85546875" style="2" bestFit="1" customWidth="1"/>
    <col min="13282" max="13282" width="18.140625" style="2" bestFit="1" customWidth="1"/>
    <col min="13283" max="13283" width="20.5703125" style="2" bestFit="1" customWidth="1"/>
    <col min="13284" max="13284" width="18.7109375" style="2" bestFit="1" customWidth="1"/>
    <col min="13285" max="13285" width="11.85546875" style="2" bestFit="1" customWidth="1"/>
    <col min="13286" max="13286" width="13.140625" style="2" bestFit="1" customWidth="1"/>
    <col min="13287" max="13287" width="11.28515625" style="2" bestFit="1" customWidth="1"/>
    <col min="13288" max="13526" width="8.7109375" style="2"/>
    <col min="13527" max="13528" width="17.28515625" style="2" bestFit="1" customWidth="1"/>
    <col min="13529" max="13529" width="16.7109375" style="2" customWidth="1"/>
    <col min="13530" max="13530" width="15.5703125" style="2" customWidth="1"/>
    <col min="13531" max="13531" width="12.28515625" style="2" bestFit="1" customWidth="1"/>
    <col min="13532" max="13532" width="13.7109375" style="2" bestFit="1" customWidth="1"/>
    <col min="13533" max="13533" width="13.140625" style="2" bestFit="1" customWidth="1"/>
    <col min="13534" max="13534" width="17.5703125" style="2" bestFit="1" customWidth="1"/>
    <col min="13535" max="13535" width="23.28515625" style="2" bestFit="1" customWidth="1"/>
    <col min="13536" max="13536" width="15.28515625" style="2" bestFit="1" customWidth="1"/>
    <col min="13537" max="13537" width="20.85546875" style="2" bestFit="1" customWidth="1"/>
    <col min="13538" max="13538" width="18.140625" style="2" bestFit="1" customWidth="1"/>
    <col min="13539" max="13539" width="20.5703125" style="2" bestFit="1" customWidth="1"/>
    <col min="13540" max="13540" width="18.7109375" style="2" bestFit="1" customWidth="1"/>
    <col min="13541" max="13541" width="11.85546875" style="2" bestFit="1" customWidth="1"/>
    <col min="13542" max="13542" width="13.140625" style="2" bestFit="1" customWidth="1"/>
    <col min="13543" max="13543" width="11.28515625" style="2" bestFit="1" customWidth="1"/>
    <col min="13544" max="13782" width="8.7109375" style="2"/>
    <col min="13783" max="13784" width="17.28515625" style="2" bestFit="1" customWidth="1"/>
    <col min="13785" max="13785" width="16.7109375" style="2" customWidth="1"/>
    <col min="13786" max="13786" width="15.5703125" style="2" customWidth="1"/>
    <col min="13787" max="13787" width="12.28515625" style="2" bestFit="1" customWidth="1"/>
    <col min="13788" max="13788" width="13.7109375" style="2" bestFit="1" customWidth="1"/>
    <col min="13789" max="13789" width="13.140625" style="2" bestFit="1" customWidth="1"/>
    <col min="13790" max="13790" width="17.5703125" style="2" bestFit="1" customWidth="1"/>
    <col min="13791" max="13791" width="23.28515625" style="2" bestFit="1" customWidth="1"/>
    <col min="13792" max="13792" width="15.28515625" style="2" bestFit="1" customWidth="1"/>
    <col min="13793" max="13793" width="20.85546875" style="2" bestFit="1" customWidth="1"/>
    <col min="13794" max="13794" width="18.140625" style="2" bestFit="1" customWidth="1"/>
    <col min="13795" max="13795" width="20.5703125" style="2" bestFit="1" customWidth="1"/>
    <col min="13796" max="13796" width="18.7109375" style="2" bestFit="1" customWidth="1"/>
    <col min="13797" max="13797" width="11.85546875" style="2" bestFit="1" customWidth="1"/>
    <col min="13798" max="13798" width="13.140625" style="2" bestFit="1" customWidth="1"/>
    <col min="13799" max="13799" width="11.28515625" style="2" bestFit="1" customWidth="1"/>
    <col min="13800" max="14038" width="8.7109375" style="2"/>
    <col min="14039" max="14040" width="17.28515625" style="2" bestFit="1" customWidth="1"/>
    <col min="14041" max="14041" width="16.7109375" style="2" customWidth="1"/>
    <col min="14042" max="14042" width="15.5703125" style="2" customWidth="1"/>
    <col min="14043" max="14043" width="12.28515625" style="2" bestFit="1" customWidth="1"/>
    <col min="14044" max="14044" width="13.7109375" style="2" bestFit="1" customWidth="1"/>
    <col min="14045" max="14045" width="13.140625" style="2" bestFit="1" customWidth="1"/>
    <col min="14046" max="14046" width="17.5703125" style="2" bestFit="1" customWidth="1"/>
    <col min="14047" max="14047" width="23.28515625" style="2" bestFit="1" customWidth="1"/>
    <col min="14048" max="14048" width="15.28515625" style="2" bestFit="1" customWidth="1"/>
    <col min="14049" max="14049" width="20.85546875" style="2" bestFit="1" customWidth="1"/>
    <col min="14050" max="14050" width="18.140625" style="2" bestFit="1" customWidth="1"/>
    <col min="14051" max="14051" width="20.5703125" style="2" bestFit="1" customWidth="1"/>
    <col min="14052" max="14052" width="18.7109375" style="2" bestFit="1" customWidth="1"/>
    <col min="14053" max="14053" width="11.85546875" style="2" bestFit="1" customWidth="1"/>
    <col min="14054" max="14054" width="13.140625" style="2" bestFit="1" customWidth="1"/>
    <col min="14055" max="14055" width="11.28515625" style="2" bestFit="1" customWidth="1"/>
    <col min="14056" max="14294" width="8.7109375" style="2"/>
    <col min="14295" max="14296" width="17.28515625" style="2" bestFit="1" customWidth="1"/>
    <col min="14297" max="14297" width="16.7109375" style="2" customWidth="1"/>
    <col min="14298" max="14298" width="15.5703125" style="2" customWidth="1"/>
    <col min="14299" max="14299" width="12.28515625" style="2" bestFit="1" customWidth="1"/>
    <col min="14300" max="14300" width="13.7109375" style="2" bestFit="1" customWidth="1"/>
    <col min="14301" max="14301" width="13.140625" style="2" bestFit="1" customWidth="1"/>
    <col min="14302" max="14302" width="17.5703125" style="2" bestFit="1" customWidth="1"/>
    <col min="14303" max="14303" width="23.28515625" style="2" bestFit="1" customWidth="1"/>
    <col min="14304" max="14304" width="15.28515625" style="2" bestFit="1" customWidth="1"/>
    <col min="14305" max="14305" width="20.85546875" style="2" bestFit="1" customWidth="1"/>
    <col min="14306" max="14306" width="18.140625" style="2" bestFit="1" customWidth="1"/>
    <col min="14307" max="14307" width="20.5703125" style="2" bestFit="1" customWidth="1"/>
    <col min="14308" max="14308" width="18.7109375" style="2" bestFit="1" customWidth="1"/>
    <col min="14309" max="14309" width="11.85546875" style="2" bestFit="1" customWidth="1"/>
    <col min="14310" max="14310" width="13.140625" style="2" bestFit="1" customWidth="1"/>
    <col min="14311" max="14311" width="11.28515625" style="2" bestFit="1" customWidth="1"/>
    <col min="14312" max="14550" width="8.7109375" style="2"/>
    <col min="14551" max="14552" width="17.28515625" style="2" bestFit="1" customWidth="1"/>
    <col min="14553" max="14553" width="16.7109375" style="2" customWidth="1"/>
    <col min="14554" max="14554" width="15.5703125" style="2" customWidth="1"/>
    <col min="14555" max="14555" width="12.28515625" style="2" bestFit="1" customWidth="1"/>
    <col min="14556" max="14556" width="13.7109375" style="2" bestFit="1" customWidth="1"/>
    <col min="14557" max="14557" width="13.140625" style="2" bestFit="1" customWidth="1"/>
    <col min="14558" max="14558" width="17.5703125" style="2" bestFit="1" customWidth="1"/>
    <col min="14559" max="14559" width="23.28515625" style="2" bestFit="1" customWidth="1"/>
    <col min="14560" max="14560" width="15.28515625" style="2" bestFit="1" customWidth="1"/>
    <col min="14561" max="14561" width="20.85546875" style="2" bestFit="1" customWidth="1"/>
    <col min="14562" max="14562" width="18.140625" style="2" bestFit="1" customWidth="1"/>
    <col min="14563" max="14563" width="20.5703125" style="2" bestFit="1" customWidth="1"/>
    <col min="14564" max="14564" width="18.7109375" style="2" bestFit="1" customWidth="1"/>
    <col min="14565" max="14565" width="11.85546875" style="2" bestFit="1" customWidth="1"/>
    <col min="14566" max="14566" width="13.140625" style="2" bestFit="1" customWidth="1"/>
    <col min="14567" max="14567" width="11.28515625" style="2" bestFit="1" customWidth="1"/>
    <col min="14568" max="14806" width="8.7109375" style="2"/>
    <col min="14807" max="14808" width="17.28515625" style="2" bestFit="1" customWidth="1"/>
    <col min="14809" max="14809" width="16.7109375" style="2" customWidth="1"/>
    <col min="14810" max="14810" width="15.5703125" style="2" customWidth="1"/>
    <col min="14811" max="14811" width="12.28515625" style="2" bestFit="1" customWidth="1"/>
    <col min="14812" max="14812" width="13.7109375" style="2" bestFit="1" customWidth="1"/>
    <col min="14813" max="14813" width="13.140625" style="2" bestFit="1" customWidth="1"/>
    <col min="14814" max="14814" width="17.5703125" style="2" bestFit="1" customWidth="1"/>
    <col min="14815" max="14815" width="23.28515625" style="2" bestFit="1" customWidth="1"/>
    <col min="14816" max="14816" width="15.28515625" style="2" bestFit="1" customWidth="1"/>
    <col min="14817" max="14817" width="20.85546875" style="2" bestFit="1" customWidth="1"/>
    <col min="14818" max="14818" width="18.140625" style="2" bestFit="1" customWidth="1"/>
    <col min="14819" max="14819" width="20.5703125" style="2" bestFit="1" customWidth="1"/>
    <col min="14820" max="14820" width="18.7109375" style="2" bestFit="1" customWidth="1"/>
    <col min="14821" max="14821" width="11.85546875" style="2" bestFit="1" customWidth="1"/>
    <col min="14822" max="14822" width="13.140625" style="2" bestFit="1" customWidth="1"/>
    <col min="14823" max="14823" width="11.28515625" style="2" bestFit="1" customWidth="1"/>
    <col min="14824" max="15062" width="8.7109375" style="2"/>
    <col min="15063" max="15064" width="17.28515625" style="2" bestFit="1" customWidth="1"/>
    <col min="15065" max="15065" width="16.7109375" style="2" customWidth="1"/>
    <col min="15066" max="15066" width="15.5703125" style="2" customWidth="1"/>
    <col min="15067" max="15067" width="12.28515625" style="2" bestFit="1" customWidth="1"/>
    <col min="15068" max="15068" width="13.7109375" style="2" bestFit="1" customWidth="1"/>
    <col min="15069" max="15069" width="13.140625" style="2" bestFit="1" customWidth="1"/>
    <col min="15070" max="15070" width="17.5703125" style="2" bestFit="1" customWidth="1"/>
    <col min="15071" max="15071" width="23.28515625" style="2" bestFit="1" customWidth="1"/>
    <col min="15072" max="15072" width="15.28515625" style="2" bestFit="1" customWidth="1"/>
    <col min="15073" max="15073" width="20.85546875" style="2" bestFit="1" customWidth="1"/>
    <col min="15074" max="15074" width="18.140625" style="2" bestFit="1" customWidth="1"/>
    <col min="15075" max="15075" width="20.5703125" style="2" bestFit="1" customWidth="1"/>
    <col min="15076" max="15076" width="18.7109375" style="2" bestFit="1" customWidth="1"/>
    <col min="15077" max="15077" width="11.85546875" style="2" bestFit="1" customWidth="1"/>
    <col min="15078" max="15078" width="13.140625" style="2" bestFit="1" customWidth="1"/>
    <col min="15079" max="15079" width="11.28515625" style="2" bestFit="1" customWidth="1"/>
    <col min="15080" max="15318" width="8.7109375" style="2"/>
    <col min="15319" max="15320" width="17.28515625" style="2" bestFit="1" customWidth="1"/>
    <col min="15321" max="15321" width="16.7109375" style="2" customWidth="1"/>
    <col min="15322" max="15322" width="15.5703125" style="2" customWidth="1"/>
    <col min="15323" max="15323" width="12.28515625" style="2" bestFit="1" customWidth="1"/>
    <col min="15324" max="15324" width="13.7109375" style="2" bestFit="1" customWidth="1"/>
    <col min="15325" max="15325" width="13.140625" style="2" bestFit="1" customWidth="1"/>
    <col min="15326" max="15326" width="17.5703125" style="2" bestFit="1" customWidth="1"/>
    <col min="15327" max="15327" width="23.28515625" style="2" bestFit="1" customWidth="1"/>
    <col min="15328" max="15328" width="15.28515625" style="2" bestFit="1" customWidth="1"/>
    <col min="15329" max="15329" width="20.85546875" style="2" bestFit="1" customWidth="1"/>
    <col min="15330" max="15330" width="18.140625" style="2" bestFit="1" customWidth="1"/>
    <col min="15331" max="15331" width="20.5703125" style="2" bestFit="1" customWidth="1"/>
    <col min="15332" max="15332" width="18.7109375" style="2" bestFit="1" customWidth="1"/>
    <col min="15333" max="15333" width="11.85546875" style="2" bestFit="1" customWidth="1"/>
    <col min="15334" max="15334" width="13.140625" style="2" bestFit="1" customWidth="1"/>
    <col min="15335" max="15335" width="11.28515625" style="2" bestFit="1" customWidth="1"/>
    <col min="15336" max="15574" width="8.7109375" style="2"/>
    <col min="15575" max="15576" width="17.28515625" style="2" bestFit="1" customWidth="1"/>
    <col min="15577" max="15577" width="16.7109375" style="2" customWidth="1"/>
    <col min="15578" max="15578" width="15.5703125" style="2" customWidth="1"/>
    <col min="15579" max="15579" width="12.28515625" style="2" bestFit="1" customWidth="1"/>
    <col min="15580" max="15580" width="13.7109375" style="2" bestFit="1" customWidth="1"/>
    <col min="15581" max="15581" width="13.140625" style="2" bestFit="1" customWidth="1"/>
    <col min="15582" max="15582" width="17.5703125" style="2" bestFit="1" customWidth="1"/>
    <col min="15583" max="15583" width="23.28515625" style="2" bestFit="1" customWidth="1"/>
    <col min="15584" max="15584" width="15.28515625" style="2" bestFit="1" customWidth="1"/>
    <col min="15585" max="15585" width="20.85546875" style="2" bestFit="1" customWidth="1"/>
    <col min="15586" max="15586" width="18.140625" style="2" bestFit="1" customWidth="1"/>
    <col min="15587" max="15587" width="20.5703125" style="2" bestFit="1" customWidth="1"/>
    <col min="15588" max="15588" width="18.7109375" style="2" bestFit="1" customWidth="1"/>
    <col min="15589" max="15589" width="11.85546875" style="2" bestFit="1" customWidth="1"/>
    <col min="15590" max="15590" width="13.140625" style="2" bestFit="1" customWidth="1"/>
    <col min="15591" max="15591" width="11.28515625" style="2" bestFit="1" customWidth="1"/>
    <col min="15592" max="15830" width="8.7109375" style="2"/>
    <col min="15831" max="15832" width="17.28515625" style="2" bestFit="1" customWidth="1"/>
    <col min="15833" max="15833" width="16.7109375" style="2" customWidth="1"/>
    <col min="15834" max="15834" width="15.5703125" style="2" customWidth="1"/>
    <col min="15835" max="15835" width="12.28515625" style="2" bestFit="1" customWidth="1"/>
    <col min="15836" max="15836" width="13.7109375" style="2" bestFit="1" customWidth="1"/>
    <col min="15837" max="15837" width="13.140625" style="2" bestFit="1" customWidth="1"/>
    <col min="15838" max="15838" width="17.5703125" style="2" bestFit="1" customWidth="1"/>
    <col min="15839" max="15839" width="23.28515625" style="2" bestFit="1" customWidth="1"/>
    <col min="15840" max="15840" width="15.28515625" style="2" bestFit="1" customWidth="1"/>
    <col min="15841" max="15841" width="20.85546875" style="2" bestFit="1" customWidth="1"/>
    <col min="15842" max="15842" width="18.140625" style="2" bestFit="1" customWidth="1"/>
    <col min="15843" max="15843" width="20.5703125" style="2" bestFit="1" customWidth="1"/>
    <col min="15844" max="15844" width="18.7109375" style="2" bestFit="1" customWidth="1"/>
    <col min="15845" max="15845" width="11.85546875" style="2" bestFit="1" customWidth="1"/>
    <col min="15846" max="15846" width="13.140625" style="2" bestFit="1" customWidth="1"/>
    <col min="15847" max="15847" width="11.28515625" style="2" bestFit="1" customWidth="1"/>
    <col min="15848" max="16086" width="8.7109375" style="2"/>
    <col min="16087" max="16088" width="17.28515625" style="2" bestFit="1" customWidth="1"/>
    <col min="16089" max="16089" width="16.7109375" style="2" customWidth="1"/>
    <col min="16090" max="16090" width="15.5703125" style="2" customWidth="1"/>
    <col min="16091" max="16091" width="12.28515625" style="2" bestFit="1" customWidth="1"/>
    <col min="16092" max="16092" width="13.7109375" style="2" bestFit="1" customWidth="1"/>
    <col min="16093" max="16093" width="13.140625" style="2" bestFit="1" customWidth="1"/>
    <col min="16094" max="16094" width="17.5703125" style="2" bestFit="1" customWidth="1"/>
    <col min="16095" max="16095" width="23.28515625" style="2" bestFit="1" customWidth="1"/>
    <col min="16096" max="16096" width="15.28515625" style="2" bestFit="1" customWidth="1"/>
    <col min="16097" max="16097" width="20.85546875" style="2" bestFit="1" customWidth="1"/>
    <col min="16098" max="16098" width="18.140625" style="2" bestFit="1" customWidth="1"/>
    <col min="16099" max="16099" width="20.5703125" style="2" bestFit="1" customWidth="1"/>
    <col min="16100" max="16100" width="18.7109375" style="2" bestFit="1" customWidth="1"/>
    <col min="16101" max="16101" width="11.85546875" style="2" bestFit="1" customWidth="1"/>
    <col min="16102" max="16102" width="13.140625" style="2" bestFit="1" customWidth="1"/>
    <col min="16103" max="16103" width="11.28515625" style="2" bestFit="1" customWidth="1"/>
    <col min="16104" max="16345" width="8.7109375" style="2"/>
    <col min="16346" max="16350" width="9.140625" style="2" customWidth="1"/>
    <col min="16351" max="16384" width="8.7109375" style="2"/>
  </cols>
  <sheetData>
    <row r="1" spans="1:9">
      <c r="A1" s="1" t="s">
        <v>201</v>
      </c>
    </row>
    <row r="2" spans="1:9" ht="13.15" customHeight="1">
      <c r="A2" s="3" t="s">
        <v>183</v>
      </c>
      <c r="B2" s="60"/>
      <c r="C2" s="60"/>
      <c r="D2" s="60"/>
      <c r="E2" s="60"/>
      <c r="F2" s="60"/>
      <c r="G2" s="60"/>
      <c r="H2" s="60"/>
      <c r="I2" s="60"/>
    </row>
    <row r="3" spans="1:9" ht="13.9" customHeight="1">
      <c r="A3" s="6" t="s">
        <v>184</v>
      </c>
      <c r="B3" s="60"/>
      <c r="C3" s="60"/>
      <c r="D3" s="60"/>
      <c r="E3" s="60"/>
      <c r="F3" s="60"/>
      <c r="G3" s="60"/>
      <c r="H3" s="60"/>
      <c r="I3" s="60"/>
    </row>
    <row r="4" spans="1:9" ht="13.9" customHeight="1" thickBot="1">
      <c r="A4" s="6"/>
      <c r="B4" s="60"/>
      <c r="C4" s="60"/>
      <c r="D4" s="60"/>
      <c r="E4" s="60"/>
      <c r="F4" s="60"/>
      <c r="G4" s="60"/>
      <c r="H4" s="60"/>
      <c r="I4" s="60"/>
    </row>
    <row r="5" spans="1:9">
      <c r="B5" s="225" t="s">
        <v>202</v>
      </c>
      <c r="C5" s="227"/>
      <c r="D5" s="225" t="s">
        <v>203</v>
      </c>
      <c r="E5" s="226"/>
      <c r="F5" s="230" t="s">
        <v>204</v>
      </c>
      <c r="G5" s="230"/>
      <c r="H5" s="228" t="s">
        <v>188</v>
      </c>
      <c r="I5" s="229"/>
    </row>
    <row r="6" spans="1:9" ht="15" thickBot="1">
      <c r="B6" s="8" t="s">
        <v>205</v>
      </c>
      <c r="C6" s="10" t="s">
        <v>191</v>
      </c>
      <c r="D6" s="8" t="s">
        <v>206</v>
      </c>
      <c r="E6" s="9" t="s">
        <v>191</v>
      </c>
      <c r="F6" s="10" t="s">
        <v>206</v>
      </c>
      <c r="G6" s="10" t="s">
        <v>191</v>
      </c>
      <c r="H6" s="8" t="s">
        <v>206</v>
      </c>
      <c r="I6" s="9" t="s">
        <v>191</v>
      </c>
    </row>
    <row r="7" spans="1:9">
      <c r="A7" s="2" t="s">
        <v>16</v>
      </c>
      <c r="B7" s="11">
        <v>77751</v>
      </c>
      <c r="C7" s="61">
        <f>B7/B28</f>
        <v>7.0776022939329122E-2</v>
      </c>
      <c r="D7" s="11">
        <v>5186150.53</v>
      </c>
      <c r="E7" s="61">
        <f>D7/D28</f>
        <v>2.4137803180574225E-2</v>
      </c>
      <c r="F7" s="11">
        <v>15806701.129999999</v>
      </c>
      <c r="G7" s="61">
        <f>F7/F28</f>
        <v>4.2163397803814395E-2</v>
      </c>
      <c r="H7" s="11">
        <v>208114385.27000016</v>
      </c>
      <c r="I7" s="62">
        <f>H7/H28</f>
        <v>2.7266198139664827E-2</v>
      </c>
    </row>
    <row r="8" spans="1:9">
      <c r="A8" s="2" t="s">
        <v>17</v>
      </c>
      <c r="B8" s="11">
        <v>9176</v>
      </c>
      <c r="C8" s="61">
        <f>B8/B28</f>
        <v>8.3528287287788442E-3</v>
      </c>
      <c r="D8" s="11">
        <v>1148229.29</v>
      </c>
      <c r="E8" s="61">
        <f>D8/D28</f>
        <v>5.3441820571664906E-3</v>
      </c>
      <c r="F8" s="11">
        <v>3708179.5299999993</v>
      </c>
      <c r="G8" s="61">
        <f>F8/F28</f>
        <v>9.8913395885376291E-3</v>
      </c>
      <c r="H8" s="11">
        <v>26139008.690000005</v>
      </c>
      <c r="I8" s="62">
        <f>H8/H28</f>
        <v>3.4246137728120743E-3</v>
      </c>
    </row>
    <row r="9" spans="1:9">
      <c r="A9" s="2" t="s">
        <v>18</v>
      </c>
      <c r="B9" s="11">
        <v>50085</v>
      </c>
      <c r="C9" s="61">
        <f t="shared" ref="C9:C27" si="0">B9/B$28</f>
        <v>4.5591916617359243E-2</v>
      </c>
      <c r="D9" s="11">
        <v>10394743.93</v>
      </c>
      <c r="E9" s="61">
        <f>D9/D28</f>
        <v>4.8380061790225089E-2</v>
      </c>
      <c r="F9" s="11">
        <v>17576792.300000001</v>
      </c>
      <c r="G9" s="61">
        <f>F9/F28</f>
        <v>4.6885006540255993E-2</v>
      </c>
      <c r="H9" s="11">
        <v>440666937.69</v>
      </c>
      <c r="I9" s="62">
        <f>H9/H28</f>
        <v>5.7734173546276669E-2</v>
      </c>
    </row>
    <row r="10" spans="1:9">
      <c r="A10" s="2" t="s">
        <v>19</v>
      </c>
      <c r="B10" s="11">
        <v>44966</v>
      </c>
      <c r="C10" s="61">
        <f t="shared" si="0"/>
        <v>4.0932137818032864E-2</v>
      </c>
      <c r="D10" s="11">
        <v>9317407.9419999998</v>
      </c>
      <c r="E10" s="61">
        <f t="shared" ref="E10:E27" si="1">D10/D$28</f>
        <v>4.3365837099432425E-2</v>
      </c>
      <c r="F10" s="11">
        <v>6599773.4299999997</v>
      </c>
      <c r="G10" s="61">
        <f t="shared" ref="G10:G27" si="2">F10/F$28</f>
        <v>1.7604487505365682E-2</v>
      </c>
      <c r="H10" s="11">
        <v>195395944.486</v>
      </c>
      <c r="I10" s="62">
        <f t="shared" ref="I10:I27" si="3">H10/H$28</f>
        <v>2.5599886000817539E-2</v>
      </c>
    </row>
    <row r="11" spans="1:9">
      <c r="A11" s="2" t="s">
        <v>20</v>
      </c>
      <c r="B11" s="11">
        <v>95417</v>
      </c>
      <c r="C11" s="61">
        <f t="shared" si="0"/>
        <v>8.6857220882071817E-2</v>
      </c>
      <c r="D11" s="11">
        <v>21476171.447999999</v>
      </c>
      <c r="E11" s="61">
        <f t="shared" si="1"/>
        <v>9.9956142129968548E-2</v>
      </c>
      <c r="F11" s="11">
        <v>15495985.410000002</v>
      </c>
      <c r="G11" s="61">
        <f t="shared" si="2"/>
        <v>4.1334582834864672E-2</v>
      </c>
      <c r="H11" s="11">
        <v>527675913.35400009</v>
      </c>
      <c r="I11" s="62">
        <f t="shared" si="3"/>
        <v>6.913369293704838E-2</v>
      </c>
    </row>
    <row r="12" spans="1:9">
      <c r="A12" s="2" t="s">
        <v>21</v>
      </c>
      <c r="B12" s="11">
        <v>80606</v>
      </c>
      <c r="C12" s="61">
        <f t="shared" si="0"/>
        <v>7.3374903281598472E-2</v>
      </c>
      <c r="D12" s="11">
        <v>11246931.23</v>
      </c>
      <c r="E12" s="61">
        <f t="shared" si="1"/>
        <v>5.2346381163601428E-2</v>
      </c>
      <c r="F12" s="11">
        <v>8991731.7699999996</v>
      </c>
      <c r="G12" s="61">
        <f t="shared" si="2"/>
        <v>2.3984888462536907E-2</v>
      </c>
      <c r="H12" s="11">
        <v>212579530.25000003</v>
      </c>
      <c r="I12" s="62">
        <f t="shared" si="3"/>
        <v>2.7851201082104655E-2</v>
      </c>
    </row>
    <row r="13" spans="1:9">
      <c r="A13" s="2" t="s">
        <v>22</v>
      </c>
      <c r="B13" s="11">
        <v>8161</v>
      </c>
      <c r="C13" s="61">
        <f t="shared" si="0"/>
        <v>7.4288835282872879E-3</v>
      </c>
      <c r="D13" s="11">
        <v>201166.27999999997</v>
      </c>
      <c r="E13" s="61">
        <f t="shared" si="1"/>
        <v>9.3628444548991602E-4</v>
      </c>
      <c r="F13" s="11">
        <v>2722348.8</v>
      </c>
      <c r="G13" s="61">
        <f t="shared" si="2"/>
        <v>7.2616970784173196E-3</v>
      </c>
      <c r="H13" s="11">
        <v>23098878.359999999</v>
      </c>
      <c r="I13" s="62">
        <f t="shared" si="3"/>
        <v>3.0263097543722023E-3</v>
      </c>
    </row>
    <row r="14" spans="1:9">
      <c r="A14" s="63" t="s">
        <v>207</v>
      </c>
      <c r="B14" s="11">
        <v>18576</v>
      </c>
      <c r="C14" s="61">
        <f t="shared" si="0"/>
        <v>1.6909562605252379E-2</v>
      </c>
      <c r="D14" s="11">
        <v>1896078.7599999998</v>
      </c>
      <c r="E14" s="61">
        <f t="shared" si="1"/>
        <v>8.8248838245247041E-3</v>
      </c>
      <c r="F14" s="11">
        <v>3843370.1500000018</v>
      </c>
      <c r="G14" s="61">
        <f t="shared" si="2"/>
        <v>1.025195220742153E-2</v>
      </c>
      <c r="H14" s="11">
        <v>41023817.489999995</v>
      </c>
      <c r="I14" s="62">
        <f t="shared" si="3"/>
        <v>5.3747535744662865E-3</v>
      </c>
    </row>
    <row r="15" spans="1:9">
      <c r="A15" s="63" t="s">
        <v>24</v>
      </c>
      <c r="B15" s="11">
        <v>431</v>
      </c>
      <c r="C15" s="61">
        <f t="shared" si="0"/>
        <v>3.9233535114469075E-4</v>
      </c>
      <c r="D15" s="11">
        <v>39001.97</v>
      </c>
      <c r="E15" s="61">
        <f t="shared" si="1"/>
        <v>1.8152613775263105E-4</v>
      </c>
      <c r="F15" s="11">
        <v>117209.05</v>
      </c>
      <c r="G15" s="61">
        <f t="shared" si="2"/>
        <v>3.1264789285967681E-4</v>
      </c>
      <c r="H15" s="11">
        <v>1782407.1699999997</v>
      </c>
      <c r="I15" s="62">
        <f t="shared" si="3"/>
        <v>2.3352286291852448E-4</v>
      </c>
    </row>
    <row r="16" spans="1:9">
      <c r="A16" s="63" t="s">
        <v>208</v>
      </c>
      <c r="B16" s="11">
        <v>62118</v>
      </c>
      <c r="C16" s="61">
        <f t="shared" si="0"/>
        <v>5.6545446270083288E-2</v>
      </c>
      <c r="D16" s="11">
        <v>7804964.8400000008</v>
      </c>
      <c r="E16" s="61">
        <f t="shared" si="1"/>
        <v>3.6326501525442999E-2</v>
      </c>
      <c r="F16" s="11">
        <v>7732315.3399999999</v>
      </c>
      <c r="G16" s="61">
        <f t="shared" si="2"/>
        <v>2.0625473015757359E-2</v>
      </c>
      <c r="H16" s="11">
        <v>219213458.31000006</v>
      </c>
      <c r="I16" s="62">
        <f t="shared" si="3"/>
        <v>2.8720348098028488E-2</v>
      </c>
    </row>
    <row r="17" spans="1:13">
      <c r="A17" s="63" t="s">
        <v>26</v>
      </c>
      <c r="B17" s="11">
        <v>57172</v>
      </c>
      <c r="C17" s="61">
        <f t="shared" si="0"/>
        <v>5.2043147785717538E-2</v>
      </c>
      <c r="D17" s="11">
        <v>15480554.359999998</v>
      </c>
      <c r="E17" s="61">
        <f t="shared" si="1"/>
        <v>7.2050853924569766E-2</v>
      </c>
      <c r="F17" s="11">
        <v>6673064.3100000024</v>
      </c>
      <c r="G17" s="61">
        <f t="shared" si="2"/>
        <v>1.7799986395577932E-2</v>
      </c>
      <c r="H17" s="11">
        <v>236993071.54000008</v>
      </c>
      <c r="I17" s="62">
        <f t="shared" si="3"/>
        <v>3.10497519811231E-2</v>
      </c>
    </row>
    <row r="18" spans="1:13">
      <c r="A18" s="63" t="s">
        <v>27</v>
      </c>
      <c r="B18" s="11">
        <v>1964</v>
      </c>
      <c r="C18" s="61">
        <f t="shared" si="0"/>
        <v>1.7878112056802149E-3</v>
      </c>
      <c r="D18" s="11">
        <v>94987.16</v>
      </c>
      <c r="E18" s="61">
        <f t="shared" si="1"/>
        <v>4.4209695794574492E-4</v>
      </c>
      <c r="F18" s="11">
        <v>577213.79000000015</v>
      </c>
      <c r="G18" s="61">
        <f t="shared" si="2"/>
        <v>1.5396820908713791E-3</v>
      </c>
      <c r="H18" s="11">
        <v>3138461.5100000007</v>
      </c>
      <c r="I18" s="62">
        <f t="shared" si="3"/>
        <v>4.1118692143434079E-4</v>
      </c>
    </row>
    <row r="19" spans="1:13">
      <c r="A19" s="63" t="s">
        <v>28</v>
      </c>
      <c r="B19" s="11">
        <v>1873</v>
      </c>
      <c r="C19" s="61">
        <f t="shared" si="0"/>
        <v>1.7049747394292476E-3</v>
      </c>
      <c r="D19" s="11">
        <v>112212.88</v>
      </c>
      <c r="E19" s="61">
        <f t="shared" si="1"/>
        <v>5.222703035897791E-4</v>
      </c>
      <c r="F19" s="11">
        <v>741025.78000000038</v>
      </c>
      <c r="G19" s="61">
        <f t="shared" si="2"/>
        <v>1.9766404443317177E-3</v>
      </c>
      <c r="H19" s="11">
        <v>4216390.12</v>
      </c>
      <c r="I19" s="62">
        <f t="shared" si="3"/>
        <v>5.524122145467925E-4</v>
      </c>
    </row>
    <row r="20" spans="1:13">
      <c r="A20" s="63" t="s">
        <v>209</v>
      </c>
      <c r="B20" s="11">
        <v>49986</v>
      </c>
      <c r="C20" s="61">
        <f t="shared" si="0"/>
        <v>4.5501797824404895E-2</v>
      </c>
      <c r="D20" s="11">
        <v>7190613.3400000008</v>
      </c>
      <c r="E20" s="61">
        <f t="shared" si="1"/>
        <v>3.3467136857003546E-2</v>
      </c>
      <c r="F20" s="11">
        <v>13299722.539999999</v>
      </c>
      <c r="G20" s="61">
        <f t="shared" si="2"/>
        <v>3.5476187442431688E-2</v>
      </c>
      <c r="H20" s="11">
        <v>257483324.97999996</v>
      </c>
      <c r="I20" s="62">
        <f t="shared" si="3"/>
        <v>3.3734291589003443E-2</v>
      </c>
    </row>
    <row r="21" spans="1:13">
      <c r="A21" s="6" t="s">
        <v>30</v>
      </c>
      <c r="B21" s="11">
        <v>218581</v>
      </c>
      <c r="C21" s="61">
        <f t="shared" si="0"/>
        <v>0.19897228164398525</v>
      </c>
      <c r="D21" s="11">
        <v>55608116.626800038</v>
      </c>
      <c r="E21" s="61">
        <f t="shared" si="1"/>
        <v>0.25881581466169212</v>
      </c>
      <c r="F21" s="11">
        <v>133700578.068</v>
      </c>
      <c r="G21" s="61">
        <f t="shared" si="2"/>
        <v>0.35663802417203205</v>
      </c>
      <c r="H21" s="11">
        <v>2316315215.1600003</v>
      </c>
      <c r="I21" s="62">
        <f t="shared" si="3"/>
        <v>0.30347306135774882</v>
      </c>
    </row>
    <row r="22" spans="1:13">
      <c r="A22" s="6" t="s">
        <v>210</v>
      </c>
      <c r="B22" s="11">
        <v>12111</v>
      </c>
      <c r="C22" s="61">
        <f t="shared" si="0"/>
        <v>1.1024532338082017E-2</v>
      </c>
      <c r="D22" s="11">
        <v>2566163.0352586503</v>
      </c>
      <c r="E22" s="61">
        <f t="shared" si="1"/>
        <v>1.1943644503958942E-2</v>
      </c>
      <c r="F22" s="11">
        <v>11497357.763102867</v>
      </c>
      <c r="G22" s="61">
        <f t="shared" si="2"/>
        <v>3.0668490855338886E-2</v>
      </c>
      <c r="H22" s="11">
        <v>210124850.1021046</v>
      </c>
      <c r="I22" s="62">
        <f t="shared" si="3"/>
        <v>2.7529600077949242E-2</v>
      </c>
    </row>
    <row r="23" spans="1:13">
      <c r="A23" s="6" t="s">
        <v>32</v>
      </c>
      <c r="B23" s="64">
        <v>18159</v>
      </c>
      <c r="C23" s="61">
        <f t="shared" si="0"/>
        <v>1.6529971325838607E-2</v>
      </c>
      <c r="D23" s="11">
        <v>5625020.8700000001</v>
      </c>
      <c r="E23" s="61">
        <f t="shared" si="1"/>
        <v>2.6180429175988916E-2</v>
      </c>
      <c r="F23" s="11">
        <v>8498454.8200000059</v>
      </c>
      <c r="G23" s="61">
        <f t="shared" si="2"/>
        <v>2.2669102701849093E-2</v>
      </c>
      <c r="H23" s="11">
        <v>50683116.189999998</v>
      </c>
      <c r="I23" s="62">
        <f t="shared" si="3"/>
        <v>6.6402708615231959E-3</v>
      </c>
    </row>
    <row r="24" spans="1:13">
      <c r="A24" s="6" t="s">
        <v>33</v>
      </c>
      <c r="B24" s="64">
        <v>0</v>
      </c>
      <c r="C24" s="61">
        <f t="shared" si="0"/>
        <v>0</v>
      </c>
      <c r="D24" s="11">
        <v>25471.002314654801</v>
      </c>
      <c r="E24" s="61">
        <f t="shared" si="1"/>
        <v>1.1854920853658446E-4</v>
      </c>
      <c r="F24" s="11">
        <v>769203.98945421039</v>
      </c>
      <c r="G24" s="61">
        <f t="shared" si="2"/>
        <v>2.0518040755565883E-3</v>
      </c>
      <c r="H24" s="11">
        <v>12173216.399622988</v>
      </c>
      <c r="I24" s="62">
        <f t="shared" si="3"/>
        <v>1.5948793252255004E-3</v>
      </c>
      <c r="L24" s="13"/>
    </row>
    <row r="25" spans="1:13" s="65" customFormat="1">
      <c r="A25" s="65" t="s">
        <v>34</v>
      </c>
      <c r="B25" s="14">
        <v>125653</v>
      </c>
      <c r="C25" s="66">
        <f t="shared" si="0"/>
        <v>0.11438077465750307</v>
      </c>
      <c r="D25" s="14">
        <v>10205960.227056</v>
      </c>
      <c r="E25" s="66">
        <f t="shared" si="1"/>
        <v>4.7501409340975367E-2</v>
      </c>
      <c r="F25" s="14">
        <v>783111.92734971608</v>
      </c>
      <c r="G25" s="66">
        <f t="shared" si="2"/>
        <v>2.0889026398487917E-3</v>
      </c>
      <c r="H25" s="14">
        <v>488298397.48296201</v>
      </c>
      <c r="I25" s="67">
        <f t="shared" si="3"/>
        <v>6.3974630296594323E-2</v>
      </c>
      <c r="K25" s="202"/>
    </row>
    <row r="26" spans="1:13" s="65" customFormat="1">
      <c r="A26" s="65" t="s">
        <v>83</v>
      </c>
      <c r="B26" s="14">
        <v>165763</v>
      </c>
      <c r="C26" s="66">
        <f t="shared" si="0"/>
        <v>0.15089254016658321</v>
      </c>
      <c r="D26" s="14">
        <v>49236000</v>
      </c>
      <c r="E26" s="66">
        <f t="shared" si="1"/>
        <v>0.22915819171156077</v>
      </c>
      <c r="F26" s="14">
        <f>L30</f>
        <v>113603000</v>
      </c>
      <c r="G26" s="66">
        <f t="shared" si="2"/>
        <v>0.30302897747689161</v>
      </c>
      <c r="H26" s="14">
        <v>2006285317</v>
      </c>
      <c r="I26" s="67">
        <f t="shared" si="3"/>
        <v>0.26285435726632517</v>
      </c>
      <c r="K26" s="202"/>
      <c r="L26" s="202" t="s">
        <v>83</v>
      </c>
      <c r="M26" s="65" t="s">
        <v>36</v>
      </c>
    </row>
    <row r="27" spans="1:13" s="65" customFormat="1">
      <c r="A27" s="65" t="s">
        <v>36</v>
      </c>
      <c r="B27" s="14">
        <v>1</v>
      </c>
      <c r="C27" s="66">
        <f t="shared" si="0"/>
        <v>9.1029083792271629E-7</v>
      </c>
      <c r="D27" s="14">
        <v>0</v>
      </c>
      <c r="E27" s="66">
        <f t="shared" si="1"/>
        <v>0</v>
      </c>
      <c r="F27" s="14">
        <v>2154400</v>
      </c>
      <c r="G27" s="66">
        <f t="shared" si="2"/>
        <v>5.746728775439163E-3</v>
      </c>
      <c r="H27" s="14">
        <v>151286429</v>
      </c>
      <c r="I27" s="67">
        <f t="shared" si="3"/>
        <v>1.9820858340016716E-2</v>
      </c>
      <c r="K27" s="202" t="s">
        <v>211</v>
      </c>
      <c r="L27" s="202">
        <v>100944000</v>
      </c>
      <c r="M27" s="202">
        <v>1998020</v>
      </c>
    </row>
    <row r="28" spans="1:13">
      <c r="A28" s="3" t="s">
        <v>4</v>
      </c>
      <c r="B28" s="68">
        <f t="shared" ref="B28:I28" si="4">SUM(B7:B27)</f>
        <v>1098550</v>
      </c>
      <c r="C28" s="69">
        <f t="shared" si="4"/>
        <v>1</v>
      </c>
      <c r="D28" s="68">
        <f t="shared" si="4"/>
        <v>214855945.72142935</v>
      </c>
      <c r="E28" s="69">
        <f t="shared" si="4"/>
        <v>1</v>
      </c>
      <c r="F28" s="68">
        <f t="shared" si="4"/>
        <v>374891539.89790678</v>
      </c>
      <c r="G28" s="69">
        <f t="shared" si="4"/>
        <v>1.0000000000000002</v>
      </c>
      <c r="H28" s="68">
        <f t="shared" si="4"/>
        <v>7632688070.5546885</v>
      </c>
      <c r="I28" s="69">
        <f t="shared" si="4"/>
        <v>1.0000000000000002</v>
      </c>
      <c r="K28" s="13" t="s">
        <v>212</v>
      </c>
      <c r="L28" s="13">
        <v>61895000</v>
      </c>
      <c r="M28" s="13">
        <v>156380</v>
      </c>
    </row>
    <row r="29" spans="1:13">
      <c r="A29" s="3"/>
      <c r="B29" s="70"/>
      <c r="C29" s="71"/>
      <c r="D29" s="70"/>
      <c r="E29" s="71"/>
      <c r="F29" s="70"/>
      <c r="G29" s="71"/>
      <c r="H29" s="70"/>
      <c r="I29" s="71"/>
      <c r="L29" s="13">
        <f>SUM(L27:L28)</f>
        <v>162839000</v>
      </c>
      <c r="M29" s="13">
        <f>SUM(M27:M28)</f>
        <v>2154400</v>
      </c>
    </row>
    <row r="30" spans="1:13">
      <c r="A30" s="3" t="s">
        <v>213</v>
      </c>
      <c r="B30" s="72"/>
      <c r="D30" s="20"/>
      <c r="E30" s="73"/>
      <c r="F30" s="74"/>
      <c r="G30" s="75"/>
      <c r="H30" s="74"/>
      <c r="K30" s="2" t="s">
        <v>214</v>
      </c>
      <c r="L30" s="18">
        <f>L29-D26</f>
        <v>113603000</v>
      </c>
    </row>
    <row r="31" spans="1:13">
      <c r="A31" s="2" t="s">
        <v>16</v>
      </c>
      <c r="C31" s="76">
        <v>0.4</v>
      </c>
      <c r="D31" s="77"/>
      <c r="E31" s="76">
        <v>0.2</v>
      </c>
      <c r="F31" s="77"/>
      <c r="G31" s="76">
        <v>0.2</v>
      </c>
      <c r="H31" s="77"/>
      <c r="I31" s="76">
        <v>0.2</v>
      </c>
      <c r="L31" s="18"/>
    </row>
    <row r="32" spans="1:13">
      <c r="A32" s="2" t="s">
        <v>17</v>
      </c>
      <c r="C32" s="76">
        <v>0.4</v>
      </c>
      <c r="D32" s="77"/>
      <c r="E32" s="76">
        <v>0.2</v>
      </c>
      <c r="F32" s="77"/>
      <c r="G32" s="76">
        <v>0.2</v>
      </c>
      <c r="H32" s="77"/>
      <c r="I32" s="76">
        <v>0.2</v>
      </c>
    </row>
    <row r="33" spans="1:14">
      <c r="A33" s="2" t="s">
        <v>18</v>
      </c>
      <c r="C33" s="76">
        <v>0.4</v>
      </c>
      <c r="D33" s="77"/>
      <c r="E33" s="76">
        <v>0.2</v>
      </c>
      <c r="F33" s="77"/>
      <c r="G33" s="76">
        <v>0.2</v>
      </c>
      <c r="H33" s="77"/>
      <c r="I33" s="76">
        <v>0.2</v>
      </c>
      <c r="L33" s="212"/>
    </row>
    <row r="34" spans="1:14">
      <c r="A34" s="2" t="s">
        <v>19</v>
      </c>
      <c r="C34" s="76">
        <v>0.4</v>
      </c>
      <c r="D34" s="77"/>
      <c r="E34" s="76">
        <v>0.2</v>
      </c>
      <c r="F34" s="77"/>
      <c r="G34" s="76">
        <v>0.2</v>
      </c>
      <c r="H34" s="77"/>
      <c r="I34" s="76">
        <v>0.2</v>
      </c>
    </row>
    <row r="35" spans="1:14">
      <c r="A35" s="2" t="s">
        <v>20</v>
      </c>
      <c r="C35" s="76">
        <v>0.4</v>
      </c>
      <c r="D35" s="77"/>
      <c r="E35" s="76">
        <v>0.2</v>
      </c>
      <c r="F35" s="77"/>
      <c r="G35" s="76">
        <v>0.2</v>
      </c>
      <c r="H35" s="77"/>
      <c r="I35" s="76">
        <v>0.2</v>
      </c>
      <c r="L35" s="13"/>
      <c r="N35" s="13"/>
    </row>
    <row r="36" spans="1:14">
      <c r="A36" s="2" t="s">
        <v>21</v>
      </c>
      <c r="B36" s="78"/>
      <c r="C36" s="76">
        <v>0.4</v>
      </c>
      <c r="D36" s="77"/>
      <c r="E36" s="76">
        <v>0.2</v>
      </c>
      <c r="F36" s="77"/>
      <c r="G36" s="76">
        <v>0.2</v>
      </c>
      <c r="H36" s="77"/>
      <c r="I36" s="76">
        <v>0.2</v>
      </c>
      <c r="N36" s="13"/>
    </row>
    <row r="37" spans="1:14">
      <c r="A37" s="2" t="s">
        <v>22</v>
      </c>
      <c r="C37" s="76">
        <v>0.4</v>
      </c>
      <c r="D37" s="77"/>
      <c r="E37" s="76">
        <v>0.2</v>
      </c>
      <c r="F37" s="77"/>
      <c r="G37" s="76">
        <v>0.2</v>
      </c>
      <c r="H37" s="77"/>
      <c r="I37" s="76">
        <v>0.2</v>
      </c>
      <c r="L37" s="13"/>
    </row>
    <row r="38" spans="1:14">
      <c r="A38" s="63" t="s">
        <v>207</v>
      </c>
      <c r="C38" s="76">
        <v>0.4</v>
      </c>
      <c r="D38" s="77"/>
      <c r="E38" s="76">
        <v>0.2</v>
      </c>
      <c r="F38" s="77"/>
      <c r="G38" s="76">
        <v>0.2</v>
      </c>
      <c r="H38" s="77"/>
      <c r="I38" s="76">
        <v>0.2</v>
      </c>
      <c r="L38" s="13"/>
    </row>
    <row r="39" spans="1:14">
      <c r="A39" s="63" t="s">
        <v>24</v>
      </c>
      <c r="C39" s="76">
        <v>0.4</v>
      </c>
      <c r="D39" s="77"/>
      <c r="E39" s="76">
        <v>0.2</v>
      </c>
      <c r="F39" s="77"/>
      <c r="G39" s="76">
        <v>0.2</v>
      </c>
      <c r="H39" s="77"/>
      <c r="I39" s="76">
        <v>0.2</v>
      </c>
    </row>
    <row r="40" spans="1:14">
      <c r="A40" s="63" t="s">
        <v>25</v>
      </c>
      <c r="C40" s="76">
        <v>0.4</v>
      </c>
      <c r="D40" s="77"/>
      <c r="E40" s="76">
        <v>0.2</v>
      </c>
      <c r="F40" s="77"/>
      <c r="G40" s="76">
        <v>0.2</v>
      </c>
      <c r="H40" s="77"/>
      <c r="I40" s="76">
        <v>0.2</v>
      </c>
      <c r="L40" s="18"/>
    </row>
    <row r="41" spans="1:14">
      <c r="A41" s="63" t="s">
        <v>26</v>
      </c>
      <c r="C41" s="76">
        <v>0.4</v>
      </c>
      <c r="D41" s="77"/>
      <c r="E41" s="76">
        <v>0.2</v>
      </c>
      <c r="F41" s="77"/>
      <c r="G41" s="76">
        <v>0.2</v>
      </c>
      <c r="H41" s="77"/>
      <c r="I41" s="76">
        <v>0.2</v>
      </c>
    </row>
    <row r="42" spans="1:14">
      <c r="A42" s="63" t="s">
        <v>27</v>
      </c>
      <c r="C42" s="76">
        <v>0.4</v>
      </c>
      <c r="D42" s="77"/>
      <c r="E42" s="76">
        <v>0.2</v>
      </c>
      <c r="F42" s="77"/>
      <c r="G42" s="76">
        <v>0.2</v>
      </c>
      <c r="H42" s="77"/>
      <c r="I42" s="76">
        <v>0.2</v>
      </c>
    </row>
    <row r="43" spans="1:14">
      <c r="A43" s="63" t="s">
        <v>28</v>
      </c>
      <c r="C43" s="76">
        <v>0.4</v>
      </c>
      <c r="D43" s="77"/>
      <c r="E43" s="76">
        <v>0.2</v>
      </c>
      <c r="F43" s="77"/>
      <c r="G43" s="76">
        <v>0.2</v>
      </c>
      <c r="H43" s="77"/>
      <c r="I43" s="76">
        <v>0.2</v>
      </c>
    </row>
    <row r="44" spans="1:14">
      <c r="A44" s="79" t="s">
        <v>215</v>
      </c>
      <c r="C44" s="76">
        <v>0.4</v>
      </c>
      <c r="D44" s="77"/>
      <c r="E44" s="76">
        <v>0.2</v>
      </c>
      <c r="F44" s="77"/>
      <c r="G44" s="76">
        <v>0.2</v>
      </c>
      <c r="H44" s="77"/>
      <c r="I44" s="76">
        <v>0.2</v>
      </c>
    </row>
    <row r="45" spans="1:14">
      <c r="A45" s="79" t="s">
        <v>30</v>
      </c>
      <c r="C45" s="76">
        <v>0.4</v>
      </c>
      <c r="D45" s="77"/>
      <c r="E45" s="76">
        <v>0.2</v>
      </c>
      <c r="F45" s="77"/>
      <c r="G45" s="76">
        <v>0.2</v>
      </c>
      <c r="H45" s="77"/>
      <c r="I45" s="76">
        <v>0.2</v>
      </c>
    </row>
    <row r="46" spans="1:14">
      <c r="A46" s="79" t="s">
        <v>210</v>
      </c>
      <c r="C46" s="80">
        <v>0.4</v>
      </c>
      <c r="D46" s="77"/>
      <c r="E46" s="80">
        <v>0.2</v>
      </c>
      <c r="F46" s="77"/>
      <c r="G46" s="80">
        <v>0.2</v>
      </c>
      <c r="H46" s="77"/>
      <c r="I46" s="80">
        <v>0.2</v>
      </c>
    </row>
    <row r="47" spans="1:14">
      <c r="A47" s="79" t="s">
        <v>32</v>
      </c>
      <c r="C47" s="80">
        <v>0.4</v>
      </c>
      <c r="D47" s="77"/>
      <c r="E47" s="80">
        <v>0.2</v>
      </c>
      <c r="F47" s="77"/>
      <c r="G47" s="80">
        <v>0.2</v>
      </c>
      <c r="H47" s="77"/>
      <c r="I47" s="80">
        <v>0.2</v>
      </c>
    </row>
    <row r="48" spans="1:14">
      <c r="A48" s="79" t="s">
        <v>33</v>
      </c>
      <c r="C48" s="80">
        <v>0.4</v>
      </c>
      <c r="D48" s="77"/>
      <c r="E48" s="80">
        <v>0.2</v>
      </c>
      <c r="F48" s="77"/>
      <c r="G48" s="80">
        <v>0.2</v>
      </c>
      <c r="H48" s="77"/>
      <c r="I48" s="80">
        <v>0.2</v>
      </c>
    </row>
    <row r="49" spans="1:9" s="65" customFormat="1">
      <c r="A49" s="81" t="s">
        <v>34</v>
      </c>
      <c r="C49" s="82">
        <v>0.4</v>
      </c>
      <c r="D49" s="83"/>
      <c r="E49" s="82">
        <v>0.2</v>
      </c>
      <c r="F49" s="83"/>
      <c r="G49" s="82">
        <v>0.2</v>
      </c>
      <c r="H49" s="83"/>
      <c r="I49" s="82">
        <v>0.2</v>
      </c>
    </row>
    <row r="50" spans="1:9" s="65" customFormat="1">
      <c r="A50" s="81" t="s">
        <v>83</v>
      </c>
      <c r="C50" s="82">
        <v>0.4</v>
      </c>
      <c r="D50" s="83"/>
      <c r="E50" s="82">
        <v>0.2</v>
      </c>
      <c r="F50" s="83"/>
      <c r="G50" s="82">
        <v>0.2</v>
      </c>
      <c r="H50" s="83"/>
      <c r="I50" s="82">
        <v>0.2</v>
      </c>
    </row>
    <row r="51" spans="1:9" s="65" customFormat="1">
      <c r="A51" s="81" t="s">
        <v>36</v>
      </c>
      <c r="C51" s="82">
        <v>0.4</v>
      </c>
      <c r="D51" s="83"/>
      <c r="E51" s="82">
        <v>0.2</v>
      </c>
      <c r="F51" s="83"/>
      <c r="G51" s="82">
        <v>0.2</v>
      </c>
      <c r="H51" s="83"/>
      <c r="I51" s="82">
        <v>0.2</v>
      </c>
    </row>
    <row r="52" spans="1:9" ht="15" thickBot="1">
      <c r="A52" s="6"/>
      <c r="C52" s="25"/>
      <c r="E52" s="25"/>
      <c r="G52" s="25"/>
      <c r="I52" s="25"/>
    </row>
    <row r="53" spans="1:9" ht="15" thickBot="1">
      <c r="A53" s="84" t="s">
        <v>216</v>
      </c>
      <c r="B53" s="37" t="s">
        <v>4</v>
      </c>
      <c r="D53" s="38"/>
      <c r="E53" s="39"/>
    </row>
    <row r="54" spans="1:9">
      <c r="A54" s="85" t="s">
        <v>16</v>
      </c>
      <c r="B54" s="48">
        <f t="shared" ref="B54:B74" si="5">C7*C31+E7*E31+G7*G31+I7*I31</f>
        <v>4.7023889000542343E-2</v>
      </c>
      <c r="C54" s="19"/>
      <c r="D54" s="86"/>
      <c r="E54" s="87"/>
      <c r="G54" s="19"/>
      <c r="H54" s="88"/>
    </row>
    <row r="55" spans="1:9">
      <c r="A55" s="85" t="s">
        <v>17</v>
      </c>
      <c r="B55" s="48">
        <f t="shared" si="5"/>
        <v>7.0731585752147764E-3</v>
      </c>
      <c r="C55" s="19"/>
      <c r="D55" s="86"/>
      <c r="E55" s="87"/>
      <c r="G55" s="19"/>
      <c r="H55" s="88"/>
    </row>
    <row r="56" spans="1:9">
      <c r="A56" s="85" t="s">
        <v>18</v>
      </c>
      <c r="B56" s="48">
        <f t="shared" si="5"/>
        <v>4.8836615022295249E-2</v>
      </c>
      <c r="C56" s="89"/>
      <c r="D56" s="86"/>
      <c r="E56" s="87"/>
      <c r="G56" s="19"/>
      <c r="H56" s="88"/>
    </row>
    <row r="57" spans="1:9">
      <c r="A57" s="85" t="s">
        <v>19</v>
      </c>
      <c r="B57" s="48">
        <f t="shared" si="5"/>
        <v>3.3686897248336276E-2</v>
      </c>
      <c r="C57" s="89"/>
      <c r="D57" s="86"/>
      <c r="E57" s="87"/>
      <c r="G57" s="19"/>
      <c r="H57" s="88"/>
    </row>
    <row r="58" spans="1:9">
      <c r="A58" s="85" t="s">
        <v>20</v>
      </c>
      <c r="B58" s="48">
        <f t="shared" si="5"/>
        <v>7.6827771933205058E-2</v>
      </c>
      <c r="C58" s="89"/>
      <c r="D58" s="86"/>
      <c r="E58" s="87"/>
      <c r="G58" s="19"/>
      <c r="H58" s="88"/>
    </row>
    <row r="59" spans="1:9">
      <c r="A59" s="85" t="s">
        <v>21</v>
      </c>
      <c r="B59" s="48">
        <f t="shared" si="5"/>
        <v>5.0186455454287994E-2</v>
      </c>
      <c r="C59" s="90"/>
      <c r="D59" s="86"/>
      <c r="E59" s="87"/>
      <c r="G59" s="19"/>
      <c r="H59" s="88"/>
    </row>
    <row r="60" spans="1:9">
      <c r="A60" s="85" t="s">
        <v>22</v>
      </c>
      <c r="B60" s="48">
        <f t="shared" si="5"/>
        <v>5.2164116669708039E-3</v>
      </c>
      <c r="C60" s="90"/>
      <c r="D60" s="86"/>
      <c r="E60" s="87"/>
      <c r="G60" s="19"/>
      <c r="H60" s="88"/>
    </row>
    <row r="61" spans="1:9">
      <c r="A61" s="85" t="s">
        <v>23</v>
      </c>
      <c r="B61" s="48">
        <f t="shared" si="5"/>
        <v>1.1654142963383457E-2</v>
      </c>
      <c r="C61" s="91"/>
      <c r="D61" s="92"/>
      <c r="E61" s="87"/>
      <c r="G61" s="19"/>
      <c r="H61" s="88"/>
    </row>
    <row r="62" spans="1:9">
      <c r="A62" s="85" t="s">
        <v>24</v>
      </c>
      <c r="B62" s="48">
        <f t="shared" si="5"/>
        <v>3.0247351916404275E-4</v>
      </c>
      <c r="C62" s="91"/>
      <c r="D62" s="92"/>
      <c r="E62" s="87"/>
      <c r="G62" s="19"/>
      <c r="H62" s="88"/>
    </row>
    <row r="63" spans="1:9">
      <c r="A63" s="85" t="s">
        <v>25</v>
      </c>
      <c r="B63" s="48">
        <f t="shared" si="5"/>
        <v>3.9752643035879082E-2</v>
      </c>
      <c r="C63" s="91"/>
      <c r="D63" s="92"/>
      <c r="E63" s="87"/>
      <c r="G63" s="19"/>
      <c r="H63" s="88"/>
    </row>
    <row r="64" spans="1:9">
      <c r="A64" s="85" t="s">
        <v>26</v>
      </c>
      <c r="B64" s="48">
        <f t="shared" si="5"/>
        <v>4.4997377574541177E-2</v>
      </c>
      <c r="C64" s="91"/>
      <c r="D64" s="92"/>
      <c r="E64" s="87"/>
      <c r="G64" s="19"/>
      <c r="H64" s="88"/>
    </row>
    <row r="65" spans="1:8">
      <c r="A65" s="85" t="s">
        <v>27</v>
      </c>
      <c r="B65" s="48">
        <f t="shared" si="5"/>
        <v>1.1937176763223789E-3</v>
      </c>
      <c r="C65" s="19"/>
      <c r="D65" s="92"/>
      <c r="E65" s="87"/>
      <c r="G65" s="19"/>
      <c r="H65" s="88"/>
    </row>
    <row r="66" spans="1:8">
      <c r="A66" s="85" t="s">
        <v>28</v>
      </c>
      <c r="B66" s="48">
        <f t="shared" si="5"/>
        <v>1.292254488265357E-3</v>
      </c>
      <c r="C66" s="19"/>
      <c r="D66" s="92"/>
      <c r="E66" s="87"/>
      <c r="G66" s="19"/>
      <c r="H66" s="88"/>
    </row>
    <row r="67" spans="1:8" s="59" customFormat="1">
      <c r="A67" s="85" t="s">
        <v>29</v>
      </c>
      <c r="B67" s="48">
        <f t="shared" si="5"/>
        <v>3.8736242307449695E-2</v>
      </c>
      <c r="C67" s="19"/>
      <c r="D67" s="92"/>
      <c r="E67" s="87"/>
      <c r="F67" s="2"/>
      <c r="G67" s="19"/>
      <c r="H67" s="88"/>
    </row>
    <row r="68" spans="1:8" s="59" customFormat="1">
      <c r="A68" s="85" t="s">
        <v>30</v>
      </c>
      <c r="B68" s="48">
        <f t="shared" si="5"/>
        <v>0.26337429269588869</v>
      </c>
      <c r="C68" s="19"/>
      <c r="D68" s="92"/>
      <c r="E68" s="87"/>
      <c r="F68" s="2"/>
      <c r="G68" s="19"/>
      <c r="H68" s="88"/>
    </row>
    <row r="69" spans="1:8" s="59" customFormat="1">
      <c r="A69" s="85" t="s">
        <v>210</v>
      </c>
      <c r="B69" s="48">
        <f t="shared" si="5"/>
        <v>1.8438160022682223E-2</v>
      </c>
      <c r="C69" s="19"/>
      <c r="D69" s="92"/>
      <c r="E69" s="87"/>
      <c r="F69" s="2"/>
      <c r="G69" s="19"/>
      <c r="H69" s="88"/>
    </row>
    <row r="70" spans="1:8" s="59" customFormat="1">
      <c r="A70" s="93" t="s">
        <v>32</v>
      </c>
      <c r="B70" s="48">
        <f t="shared" si="5"/>
        <v>1.7709949078207683E-2</v>
      </c>
      <c r="C70" s="19"/>
      <c r="D70" s="92"/>
      <c r="E70" s="87"/>
      <c r="F70" s="2"/>
      <c r="G70" s="19"/>
      <c r="H70" s="88"/>
    </row>
    <row r="71" spans="1:8" s="59" customFormat="1">
      <c r="A71" s="93" t="s">
        <v>33</v>
      </c>
      <c r="B71" s="48">
        <f t="shared" si="5"/>
        <v>7.5304652186373468E-4</v>
      </c>
      <c r="D71" s="92"/>
      <c r="E71" s="87"/>
      <c r="F71" s="2"/>
      <c r="G71" s="19"/>
      <c r="H71" s="2"/>
    </row>
    <row r="72" spans="1:8" s="59" customFormat="1">
      <c r="A72" s="94" t="s">
        <v>34</v>
      </c>
      <c r="B72" s="95">
        <f t="shared" si="5"/>
        <v>6.8465298318484927E-2</v>
      </c>
      <c r="D72" s="92"/>
      <c r="E72" s="87"/>
      <c r="F72" s="2"/>
      <c r="G72" s="19"/>
      <c r="H72" s="2"/>
    </row>
    <row r="73" spans="1:8" s="59" customFormat="1">
      <c r="A73" s="94" t="s">
        <v>83</v>
      </c>
      <c r="B73" s="95">
        <f t="shared" si="5"/>
        <v>0.21936532135758882</v>
      </c>
      <c r="D73" s="92"/>
      <c r="E73" s="87"/>
      <c r="F73" s="2"/>
      <c r="G73" s="19"/>
      <c r="H73" s="2"/>
    </row>
    <row r="74" spans="1:8" s="59" customFormat="1" ht="15" thickBot="1">
      <c r="A74" s="96" t="s">
        <v>36</v>
      </c>
      <c r="B74" s="97">
        <f t="shared" si="5"/>
        <v>5.1138815394263454E-3</v>
      </c>
      <c r="D74" s="92"/>
      <c r="E74" s="87"/>
      <c r="F74" s="2"/>
      <c r="G74" s="19"/>
      <c r="H74" s="2"/>
    </row>
    <row r="75" spans="1:8" s="59" customFormat="1">
      <c r="A75" s="2"/>
      <c r="B75" s="19">
        <f>SUM(B54:B74)</f>
        <v>1</v>
      </c>
      <c r="D75" s="2"/>
      <c r="E75" s="19"/>
      <c r="F75" s="2"/>
      <c r="G75" s="19"/>
      <c r="H75" s="2"/>
    </row>
    <row r="77" spans="1:8" s="59" customFormat="1">
      <c r="A77" s="2"/>
      <c r="B77" s="2"/>
      <c r="D77" s="2"/>
      <c r="E77" s="98"/>
      <c r="F77" s="2"/>
      <c r="H77" s="2"/>
    </row>
    <row r="79" spans="1:8" s="59" customFormat="1">
      <c r="A79" s="3"/>
      <c r="B79" s="2"/>
      <c r="D79" s="2"/>
      <c r="F79" s="2"/>
      <c r="H79" s="2"/>
    </row>
  </sheetData>
  <mergeCells count="4">
    <mergeCell ref="B5:C5"/>
    <mergeCell ref="D5:E5"/>
    <mergeCell ref="F5:G5"/>
    <mergeCell ref="H5:I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E96678780500438E7104BFA0616037" ma:contentTypeVersion="6" ma:contentTypeDescription="Create a new document." ma:contentTypeScope="" ma:versionID="5fe59e65d1f63203558f87354fd6048a">
  <xsd:schema xmlns:xsd="http://www.w3.org/2001/XMLSchema" xmlns:xs="http://www.w3.org/2001/XMLSchema" xmlns:p="http://schemas.microsoft.com/office/2006/metadata/properties" xmlns:ns2="ff232a47-7317-4463-80c1-cd3bb4ad0004" xmlns:ns3="cda5cfed-df0d-48d5-b588-c733cfd6e36a" targetNamespace="http://schemas.microsoft.com/office/2006/metadata/properties" ma:root="true" ma:fieldsID="d199d1cb8ef88f92a17b9acbdeca244f" ns2:_="" ns3:_="">
    <xsd:import namespace="ff232a47-7317-4463-80c1-cd3bb4ad0004"/>
    <xsd:import namespace="cda5cfed-df0d-48d5-b588-c733cfd6e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32a47-7317-4463-80c1-cd3bb4ad0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5cfed-df0d-48d5-b588-c733cfd6e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4D71B5-3977-48B9-B77F-6ACE23BCEDE8}"/>
</file>

<file path=customXml/itemProps2.xml><?xml version="1.0" encoding="utf-8"?>
<ds:datastoreItem xmlns:ds="http://schemas.openxmlformats.org/officeDocument/2006/customXml" ds:itemID="{CDDF6BDE-B605-4CC8-AF27-BBBDE678C548}"/>
</file>

<file path=customXml/itemProps3.xml><?xml version="1.0" encoding="utf-8"?>
<ds:datastoreItem xmlns:ds="http://schemas.openxmlformats.org/officeDocument/2006/customXml" ds:itemID="{0D20E573-9D7C-4B3B-A59C-7B6ED218F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 Schwartz</dc:creator>
  <cp:keywords/>
  <dc:description/>
  <cp:lastModifiedBy>Dmitry Balashov</cp:lastModifiedBy>
  <cp:revision/>
  <dcterms:created xsi:type="dcterms:W3CDTF">2022-01-17T18:36:58Z</dcterms:created>
  <dcterms:modified xsi:type="dcterms:W3CDTF">2022-01-22T20:30:47Z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0x0101000BE96678780500438E7104BFA0616037</vt:lpwstr>
  </property>
</Properties>
</file>