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3000" windowHeight="9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<sst xmlns="http://schemas.openxmlformats.org/spreadsheetml/2006/main" count="87" uniqueCount="24">
  <si>
    <t>Source: IRS,2016</t>
  </si>
  <si>
    <t>Net Migration</t>
  </si>
  <si>
    <t>Migration Flows for Huntington/Ashland Metro Area</t>
  </si>
  <si>
    <t>Charleston WV</t>
  </si>
  <si>
    <t>Columbus OH</t>
  </si>
  <si>
    <t>Beckley WV</t>
  </si>
  <si>
    <t xml:space="preserve">Lexington KY </t>
  </si>
  <si>
    <t>Total In-Migration</t>
  </si>
  <si>
    <t>Lexington KY</t>
  </si>
  <si>
    <t xml:space="preserve">Columbus OH </t>
  </si>
  <si>
    <t xml:space="preserve">Morgantown WV </t>
  </si>
  <si>
    <t>Parkersburg WV</t>
  </si>
  <si>
    <t>Total Out-Migration</t>
  </si>
  <si>
    <t>geo</t>
  </si>
  <si>
    <t>YEAR</t>
  </si>
  <si>
    <t>FGDP_A</t>
  </si>
  <si>
    <t>FETA</t>
  </si>
  <si>
    <t>urate</t>
  </si>
  <si>
    <t>FPOPA</t>
  </si>
  <si>
    <t>EAST</t>
  </si>
  <si>
    <t>.</t>
  </si>
  <si>
    <t>Growth</t>
  </si>
  <si>
    <r>
      <t>Number of Migrants</t>
    </r>
    <r>
      <rPr>
        <b/>
        <sz val="11"/>
        <color indexed="8"/>
        <rFont val="Calibri"/>
        <family val="2"/>
      </rPr>
      <t xml:space="preserve"> IN</t>
    </r>
  </si>
  <si>
    <r>
      <t xml:space="preserve">Number of Migrants </t>
    </r>
    <r>
      <rPr>
        <b/>
        <sz val="11"/>
        <color indexed="8"/>
        <rFont val="Calibri"/>
        <family val="2"/>
      </rPr>
      <t>OUT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</si>
</sst>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#,##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1C1C1"/>
      </left>
      <right>
        <color indexed="63"/>
      </right>
      <top style="medium">
        <color rgb="FFC1C1C1"/>
      </top>
      <bottom>
        <color indexed="63"/>
      </bottom>
    </border>
    <border>
      <left>
        <color indexed="63"/>
      </left>
      <right>
        <color indexed="63"/>
      </right>
      <top style="medium">
        <color rgb="FFC1C1C1"/>
      </top>
      <bottom>
        <color indexed="63"/>
      </bottom>
    </border>
    <border>
      <left style="medium">
        <color rgb="FFC1C1C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4" fontId="42" fillId="0" borderId="0" xfId="0" applyNumberFormat="1" applyFont="1" applyAlignment="1">
      <alignment vertical="top" wrapText="1"/>
    </xf>
    <xf numFmtId="10" fontId="42" fillId="0" borderId="0" xfId="0" applyNumberFormat="1" applyFont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0" fontId="43" fillId="0" borderId="0" xfId="0" applyFont="1" applyFill="1" applyBorder="1" applyAlignment="1">
      <alignment horizontal="center" vertical="top" wrapText="1"/>
    </xf>
    <xf numFmtId="173" fontId="44" fillId="0" borderId="0" xfId="58" applyNumberFormat="1" applyFont="1" applyAlignment="1">
      <alignment vertical="top" wrapText="1"/>
    </xf>
    <xf numFmtId="173" fontId="0" fillId="0" borderId="0" xfId="58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65" fontId="0" fillId="0" borderId="0" xfId="42" applyNumberFormat="1" applyFont="1" applyBorder="1" applyAlignment="1">
      <alignment/>
    </xf>
    <xf numFmtId="0" fontId="4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KPCo Territory Population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9575"/>
          <c:w val="0.94325"/>
          <c:h val="0.801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Sheet1!$L$7:$L$45</c:f>
              <c:numCache/>
            </c:numRef>
          </c:cat>
          <c:val>
            <c:numRef>
              <c:f>Sheet1!$Q$7:$Q$45</c:f>
              <c:numCache/>
            </c:numRef>
          </c:val>
          <c:smooth val="0"/>
        </c:ser>
        <c:marker val="1"/>
        <c:axId val="13144921"/>
        <c:axId val="51195426"/>
      </c:line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95426"/>
        <c:crosses val="autoZero"/>
        <c:auto val="1"/>
        <c:lblOffset val="100"/>
        <c:tickLblSkip val="2"/>
        <c:noMultiLvlLbl val="0"/>
      </c:catAx>
      <c:valAx>
        <c:axId val="5119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 (000s)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4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57150</xdr:rowOff>
    </xdr:from>
    <xdr:to>
      <xdr:col>7</xdr:col>
      <xdr:colOff>390525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61925" y="3876675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7"/>
  <sheetViews>
    <sheetView tabSelected="1" zoomScalePageLayoutView="0" workbookViewId="0" topLeftCell="A1">
      <selection activeCell="N47" sqref="N47"/>
    </sheetView>
  </sheetViews>
  <sheetFormatPr defaultColWidth="9.140625" defaultRowHeight="15"/>
  <cols>
    <col min="4" max="4" width="10.28125" style="0" bestFit="1" customWidth="1"/>
    <col min="13" max="13" width="10.140625" style="0" bestFit="1" customWidth="1"/>
    <col min="15" max="15" width="11.8515625" style="0" bestFit="1" customWidth="1"/>
  </cols>
  <sheetData>
    <row r="1" spans="11:18" ht="15" thickBot="1">
      <c r="K1" s="4" t="s">
        <v>13</v>
      </c>
      <c r="L1" s="5" t="s">
        <v>14</v>
      </c>
      <c r="M1" s="5" t="s">
        <v>15</v>
      </c>
      <c r="N1" s="5" t="s">
        <v>16</v>
      </c>
      <c r="O1" s="5" t="s">
        <v>21</v>
      </c>
      <c r="P1" s="5" t="s">
        <v>17</v>
      </c>
      <c r="Q1" s="5" t="s">
        <v>18</v>
      </c>
      <c r="R1" s="7" t="s">
        <v>21</v>
      </c>
    </row>
    <row r="2" spans="2:17" ht="14.25">
      <c r="B2" s="10" t="s">
        <v>2</v>
      </c>
      <c r="C2" s="11"/>
      <c r="D2" s="11"/>
      <c r="E2" s="11"/>
      <c r="F2" s="12"/>
      <c r="K2" s="6" t="s">
        <v>19</v>
      </c>
      <c r="L2" s="1">
        <v>1975</v>
      </c>
      <c r="M2" s="1" t="s">
        <v>20</v>
      </c>
      <c r="N2" s="1">
        <v>105.45</v>
      </c>
      <c r="O2" s="1"/>
      <c r="P2" s="1" t="s">
        <v>20</v>
      </c>
      <c r="Q2" s="1">
        <v>431.2</v>
      </c>
    </row>
    <row r="3" spans="2:18" ht="14.25">
      <c r="B3" s="20" t="s">
        <v>22</v>
      </c>
      <c r="C3" s="14"/>
      <c r="D3" s="14"/>
      <c r="E3" s="14"/>
      <c r="F3" s="15"/>
      <c r="K3" s="6" t="s">
        <v>19</v>
      </c>
      <c r="L3" s="1">
        <v>1976</v>
      </c>
      <c r="M3" s="1" t="s">
        <v>20</v>
      </c>
      <c r="N3" s="1">
        <v>109.57</v>
      </c>
      <c r="O3" s="8">
        <f>+N3/N2-1</f>
        <v>0.03907064959696527</v>
      </c>
      <c r="P3" s="1" t="s">
        <v>20</v>
      </c>
      <c r="Q3" s="1">
        <v>448.07</v>
      </c>
      <c r="R3" s="9">
        <f>+Q3/Q2-1</f>
        <v>0.03912337662337673</v>
      </c>
    </row>
    <row r="4" spans="2:18" ht="14.25">
      <c r="B4" s="13" t="s">
        <v>3</v>
      </c>
      <c r="C4" s="14"/>
      <c r="D4" s="16">
        <v>1836</v>
      </c>
      <c r="E4" s="14"/>
      <c r="F4" s="15"/>
      <c r="K4" s="6" t="s">
        <v>19</v>
      </c>
      <c r="L4" s="1">
        <v>1977</v>
      </c>
      <c r="M4" s="1" t="s">
        <v>20</v>
      </c>
      <c r="N4" s="1">
        <v>114.73</v>
      </c>
      <c r="O4" s="8">
        <f aca="true" t="shared" si="0" ref="O4:O45">+N4/N3-1</f>
        <v>0.04709318244044902</v>
      </c>
      <c r="P4" s="1" t="s">
        <v>20</v>
      </c>
      <c r="Q4" s="1">
        <v>459.79</v>
      </c>
      <c r="R4" s="9">
        <f aca="true" t="shared" si="1" ref="R4:R45">+Q4/Q3-1</f>
        <v>0.026156627312696745</v>
      </c>
    </row>
    <row r="5" spans="2:18" ht="14.25">
      <c r="B5" s="13" t="s">
        <v>4</v>
      </c>
      <c r="C5" s="14"/>
      <c r="D5" s="16">
        <v>81</v>
      </c>
      <c r="E5" s="14"/>
      <c r="F5" s="15"/>
      <c r="K5" s="6" t="s">
        <v>19</v>
      </c>
      <c r="L5" s="1">
        <v>1978</v>
      </c>
      <c r="M5" s="2">
        <v>8265.33</v>
      </c>
      <c r="N5" s="1">
        <v>120.33</v>
      </c>
      <c r="O5" s="8">
        <f t="shared" si="0"/>
        <v>0.04881025015253204</v>
      </c>
      <c r="P5" s="1" t="s">
        <v>20</v>
      </c>
      <c r="Q5" s="1">
        <v>466.65</v>
      </c>
      <c r="R5" s="9">
        <f t="shared" si="1"/>
        <v>0.014919854716283432</v>
      </c>
    </row>
    <row r="6" spans="2:18" ht="14.25">
      <c r="B6" s="13" t="s">
        <v>5</v>
      </c>
      <c r="C6" s="14"/>
      <c r="D6" s="16">
        <v>44</v>
      </c>
      <c r="E6" s="14"/>
      <c r="F6" s="15"/>
      <c r="K6" s="6" t="s">
        <v>19</v>
      </c>
      <c r="L6" s="1">
        <v>1979</v>
      </c>
      <c r="M6" s="2">
        <v>8550.2</v>
      </c>
      <c r="N6" s="1">
        <v>126.28</v>
      </c>
      <c r="O6" s="8">
        <f t="shared" si="0"/>
        <v>0.04944735311227455</v>
      </c>
      <c r="P6" s="1" t="s">
        <v>20</v>
      </c>
      <c r="Q6" s="1">
        <v>472.26</v>
      </c>
      <c r="R6" s="9">
        <f t="shared" si="1"/>
        <v>0.012021857923497192</v>
      </c>
    </row>
    <row r="7" spans="2:18" ht="14.25">
      <c r="B7" s="13" t="s">
        <v>6</v>
      </c>
      <c r="C7" s="14"/>
      <c r="D7" s="16">
        <v>43</v>
      </c>
      <c r="E7" s="14"/>
      <c r="F7" s="15"/>
      <c r="K7" s="6" t="s">
        <v>19</v>
      </c>
      <c r="L7" s="1">
        <v>1980</v>
      </c>
      <c r="M7" s="2">
        <v>8189.18</v>
      </c>
      <c r="N7" s="1">
        <v>123.88</v>
      </c>
      <c r="O7" s="8">
        <f t="shared" si="0"/>
        <v>-0.01900538485904346</v>
      </c>
      <c r="P7" s="1" t="s">
        <v>20</v>
      </c>
      <c r="Q7" s="1">
        <v>476.28</v>
      </c>
      <c r="R7" s="9">
        <f t="shared" si="1"/>
        <v>0.008512260195654875</v>
      </c>
    </row>
    <row r="8" spans="2:18" ht="14.25">
      <c r="B8" s="13" t="s">
        <v>7</v>
      </c>
      <c r="C8" s="14"/>
      <c r="D8" s="16">
        <v>8552</v>
      </c>
      <c r="E8" s="14"/>
      <c r="F8" s="15"/>
      <c r="K8" s="6" t="s">
        <v>19</v>
      </c>
      <c r="L8" s="1">
        <v>1981</v>
      </c>
      <c r="M8" s="2">
        <v>8446.8</v>
      </c>
      <c r="N8" s="1">
        <v>121.41</v>
      </c>
      <c r="O8" s="8">
        <f t="shared" si="0"/>
        <v>-0.019938650306748462</v>
      </c>
      <c r="P8" s="1" t="s">
        <v>20</v>
      </c>
      <c r="Q8" s="1">
        <v>476.87</v>
      </c>
      <c r="R8" s="9">
        <f t="shared" si="1"/>
        <v>0.0012387671117830568</v>
      </c>
    </row>
    <row r="9" spans="2:18" ht="14.25">
      <c r="B9" s="13"/>
      <c r="C9" s="14"/>
      <c r="D9" s="14"/>
      <c r="E9" s="14"/>
      <c r="F9" s="15"/>
      <c r="K9" s="6" t="s">
        <v>19</v>
      </c>
      <c r="L9" s="1">
        <v>1982</v>
      </c>
      <c r="M9" s="2">
        <v>8239.07</v>
      </c>
      <c r="N9" s="1">
        <v>118.33</v>
      </c>
      <c r="O9" s="8">
        <f t="shared" si="0"/>
        <v>-0.025368585783708042</v>
      </c>
      <c r="P9" s="1" t="s">
        <v>20</v>
      </c>
      <c r="Q9" s="1">
        <v>475.66</v>
      </c>
      <c r="R9" s="9">
        <f t="shared" si="1"/>
        <v>-0.0025373791599386797</v>
      </c>
    </row>
    <row r="10" spans="2:18" ht="14.25">
      <c r="B10" s="13"/>
      <c r="C10" s="14"/>
      <c r="D10" s="14"/>
      <c r="E10" s="14"/>
      <c r="F10" s="15"/>
      <c r="K10" s="6" t="s">
        <v>19</v>
      </c>
      <c r="L10" s="1">
        <v>1983</v>
      </c>
      <c r="M10" s="2">
        <v>7954.54</v>
      </c>
      <c r="N10" s="1">
        <v>108.89</v>
      </c>
      <c r="O10" s="8">
        <f t="shared" si="0"/>
        <v>-0.07977689512380626</v>
      </c>
      <c r="P10" s="1" t="s">
        <v>20</v>
      </c>
      <c r="Q10" s="1">
        <v>477.87</v>
      </c>
      <c r="R10" s="9">
        <f t="shared" si="1"/>
        <v>0.004646175839885691</v>
      </c>
    </row>
    <row r="11" spans="2:18" ht="14.25">
      <c r="B11" s="20" t="s">
        <v>23</v>
      </c>
      <c r="C11" s="14"/>
      <c r="D11" s="14"/>
      <c r="E11" s="14"/>
      <c r="F11" s="15"/>
      <c r="K11" s="6" t="s">
        <v>19</v>
      </c>
      <c r="L11" s="1">
        <v>1984</v>
      </c>
      <c r="M11" s="2">
        <v>8841.78</v>
      </c>
      <c r="N11" s="1">
        <v>113.07</v>
      </c>
      <c r="O11" s="8">
        <f t="shared" si="0"/>
        <v>0.038387363394251084</v>
      </c>
      <c r="P11" s="1" t="s">
        <v>20</v>
      </c>
      <c r="Q11" s="1">
        <v>473.21</v>
      </c>
      <c r="R11" s="9">
        <f t="shared" si="1"/>
        <v>-0.009751606085337094</v>
      </c>
    </row>
    <row r="12" spans="2:18" ht="14.25">
      <c r="B12" s="13" t="s">
        <v>3</v>
      </c>
      <c r="C12" s="14"/>
      <c r="D12" s="16">
        <v>1495</v>
      </c>
      <c r="E12" s="14"/>
      <c r="F12" s="15"/>
      <c r="K12" s="6" t="s">
        <v>19</v>
      </c>
      <c r="L12" s="1">
        <v>1985</v>
      </c>
      <c r="M12" s="2">
        <v>9083.26</v>
      </c>
      <c r="N12" s="1">
        <v>115.01</v>
      </c>
      <c r="O12" s="8">
        <f t="shared" si="0"/>
        <v>0.01715751304501656</v>
      </c>
      <c r="P12" s="1" t="s">
        <v>20</v>
      </c>
      <c r="Q12" s="1">
        <v>468.48</v>
      </c>
      <c r="R12" s="9">
        <f t="shared" si="1"/>
        <v>-0.009995562223959698</v>
      </c>
    </row>
    <row r="13" spans="2:18" ht="14.25">
      <c r="B13" s="13" t="s">
        <v>8</v>
      </c>
      <c r="C13" s="14"/>
      <c r="D13" s="16">
        <v>116</v>
      </c>
      <c r="E13" s="14"/>
      <c r="F13" s="15"/>
      <c r="K13" s="6" t="s">
        <v>19</v>
      </c>
      <c r="L13" s="1">
        <v>1986</v>
      </c>
      <c r="M13" s="2">
        <v>9234.9</v>
      </c>
      <c r="N13" s="1">
        <v>114.36</v>
      </c>
      <c r="O13" s="8">
        <f t="shared" si="0"/>
        <v>-0.005651682462394669</v>
      </c>
      <c r="P13" s="1" t="s">
        <v>20</v>
      </c>
      <c r="Q13" s="1">
        <v>461.67</v>
      </c>
      <c r="R13" s="9">
        <f t="shared" si="1"/>
        <v>-0.014536372950819665</v>
      </c>
    </row>
    <row r="14" spans="2:18" ht="14.25">
      <c r="B14" s="13" t="s">
        <v>9</v>
      </c>
      <c r="C14" s="14"/>
      <c r="D14" s="16">
        <v>115</v>
      </c>
      <c r="E14" s="14"/>
      <c r="F14" s="15"/>
      <c r="K14" s="6" t="s">
        <v>19</v>
      </c>
      <c r="L14" s="1">
        <v>1987</v>
      </c>
      <c r="M14" s="2">
        <v>9208.81</v>
      </c>
      <c r="N14" s="1">
        <v>116.47</v>
      </c>
      <c r="O14" s="8">
        <f t="shared" si="0"/>
        <v>0.01845050717033936</v>
      </c>
      <c r="P14" s="1" t="s">
        <v>20</v>
      </c>
      <c r="Q14" s="1">
        <v>455.61</v>
      </c>
      <c r="R14" s="9">
        <f t="shared" si="1"/>
        <v>-0.013126259016180364</v>
      </c>
    </row>
    <row r="15" spans="2:18" ht="14.25">
      <c r="B15" s="13" t="s">
        <v>10</v>
      </c>
      <c r="C15" s="14"/>
      <c r="D15" s="16">
        <v>42</v>
      </c>
      <c r="E15" s="14"/>
      <c r="F15" s="15"/>
      <c r="K15" s="6" t="s">
        <v>19</v>
      </c>
      <c r="L15" s="1">
        <v>1988</v>
      </c>
      <c r="M15" s="2">
        <v>9585.27</v>
      </c>
      <c r="N15" s="1">
        <v>119.07</v>
      </c>
      <c r="O15" s="8">
        <f t="shared" si="0"/>
        <v>0.022323345067399192</v>
      </c>
      <c r="P15" s="1" t="s">
        <v>20</v>
      </c>
      <c r="Q15" s="1">
        <v>449.74</v>
      </c>
      <c r="R15" s="9">
        <f t="shared" si="1"/>
        <v>-0.012883826079322258</v>
      </c>
    </row>
    <row r="16" spans="2:18" ht="14.25">
      <c r="B16" s="13" t="s">
        <v>5</v>
      </c>
      <c r="C16" s="14"/>
      <c r="D16" s="16">
        <v>38</v>
      </c>
      <c r="E16" s="14"/>
      <c r="F16" s="15"/>
      <c r="K16" s="6" t="s">
        <v>19</v>
      </c>
      <c r="L16" s="1">
        <v>1989</v>
      </c>
      <c r="M16" s="2">
        <v>9953.6</v>
      </c>
      <c r="N16" s="1">
        <v>123.22</v>
      </c>
      <c r="O16" s="8">
        <f t="shared" si="0"/>
        <v>0.03485344755186026</v>
      </c>
      <c r="P16" s="1" t="s">
        <v>20</v>
      </c>
      <c r="Q16" s="1">
        <v>442.82</v>
      </c>
      <c r="R16" s="9">
        <f t="shared" si="1"/>
        <v>-0.015386667852537061</v>
      </c>
    </row>
    <row r="17" spans="2:18" ht="14.25">
      <c r="B17" s="13" t="s">
        <v>11</v>
      </c>
      <c r="C17" s="14"/>
      <c r="D17" s="16">
        <v>38</v>
      </c>
      <c r="E17" s="14"/>
      <c r="F17" s="15"/>
      <c r="K17" s="6" t="s">
        <v>19</v>
      </c>
      <c r="L17" s="1">
        <v>1990</v>
      </c>
      <c r="M17" s="2">
        <v>10374.56</v>
      </c>
      <c r="N17" s="1">
        <v>129.68</v>
      </c>
      <c r="O17" s="8">
        <f t="shared" si="0"/>
        <v>0.05242655413082309</v>
      </c>
      <c r="P17" s="3">
        <v>0.0857</v>
      </c>
      <c r="Q17" s="1">
        <v>440.75</v>
      </c>
      <c r="R17" s="9">
        <f t="shared" si="1"/>
        <v>-0.004674585610406012</v>
      </c>
    </row>
    <row r="18" spans="2:18" ht="14.25">
      <c r="B18" s="13" t="s">
        <v>12</v>
      </c>
      <c r="C18" s="14"/>
      <c r="D18" s="16">
        <v>9587</v>
      </c>
      <c r="E18" s="14"/>
      <c r="F18" s="15"/>
      <c r="K18" s="6" t="s">
        <v>19</v>
      </c>
      <c r="L18" s="1">
        <v>1991</v>
      </c>
      <c r="M18" s="2">
        <v>10431.29</v>
      </c>
      <c r="N18" s="1">
        <v>129.65</v>
      </c>
      <c r="O18" s="8">
        <f t="shared" si="0"/>
        <v>-0.0002313386798272754</v>
      </c>
      <c r="P18" s="3">
        <v>0.1198</v>
      </c>
      <c r="Q18" s="1">
        <v>443.02</v>
      </c>
      <c r="R18" s="9">
        <f t="shared" si="1"/>
        <v>0.005150311968235899</v>
      </c>
    </row>
    <row r="19" spans="2:18" ht="14.25">
      <c r="B19" s="13" t="s">
        <v>1</v>
      </c>
      <c r="C19" s="14"/>
      <c r="D19" s="16">
        <f>+D8-D18</f>
        <v>-1035</v>
      </c>
      <c r="E19" s="14"/>
      <c r="F19" s="15"/>
      <c r="K19" s="6" t="s">
        <v>19</v>
      </c>
      <c r="L19" s="1">
        <v>1992</v>
      </c>
      <c r="M19" s="2">
        <v>11012.62</v>
      </c>
      <c r="N19" s="1">
        <v>132.04</v>
      </c>
      <c r="O19" s="8">
        <f t="shared" si="0"/>
        <v>0.018434246047049685</v>
      </c>
      <c r="P19" s="3">
        <v>0.1164</v>
      </c>
      <c r="Q19" s="1">
        <v>445.38</v>
      </c>
      <c r="R19" s="9">
        <f t="shared" si="1"/>
        <v>0.005327073269829841</v>
      </c>
    </row>
    <row r="20" spans="2:18" ht="15" thickBot="1">
      <c r="B20" s="17" t="s">
        <v>0</v>
      </c>
      <c r="C20" s="18"/>
      <c r="D20" s="18"/>
      <c r="E20" s="18"/>
      <c r="F20" s="19"/>
      <c r="K20" s="6" t="s">
        <v>19</v>
      </c>
      <c r="L20" s="1">
        <v>1993</v>
      </c>
      <c r="M20" s="2">
        <v>11046.63</v>
      </c>
      <c r="N20" s="1">
        <v>131.81</v>
      </c>
      <c r="O20" s="8">
        <f t="shared" si="0"/>
        <v>-0.00174189639503175</v>
      </c>
      <c r="P20" s="3">
        <v>0.1125</v>
      </c>
      <c r="Q20" s="1">
        <v>446.28</v>
      </c>
      <c r="R20" s="9">
        <f t="shared" si="1"/>
        <v>0.0020207463289774186</v>
      </c>
    </row>
    <row r="21" spans="11:18" ht="14.25">
      <c r="K21" s="6" t="s">
        <v>19</v>
      </c>
      <c r="L21" s="1">
        <v>1994</v>
      </c>
      <c r="M21" s="2">
        <v>11374.35</v>
      </c>
      <c r="N21" s="1">
        <v>134.03</v>
      </c>
      <c r="O21" s="8">
        <f t="shared" si="0"/>
        <v>0.01684242470222297</v>
      </c>
      <c r="P21" s="3">
        <v>0.0939</v>
      </c>
      <c r="Q21" s="1">
        <v>447.24</v>
      </c>
      <c r="R21" s="9">
        <f t="shared" si="1"/>
        <v>0.002151115891368738</v>
      </c>
    </row>
    <row r="22" spans="11:18" ht="14.25">
      <c r="K22" s="6" t="s">
        <v>19</v>
      </c>
      <c r="L22" s="1">
        <v>1995</v>
      </c>
      <c r="M22" s="2">
        <v>11488.84</v>
      </c>
      <c r="N22" s="1">
        <v>135.94</v>
      </c>
      <c r="O22" s="8">
        <f t="shared" si="0"/>
        <v>0.014250540923673727</v>
      </c>
      <c r="P22" s="3">
        <v>0.0989</v>
      </c>
      <c r="Q22" s="1">
        <v>447.64</v>
      </c>
      <c r="R22" s="9">
        <f t="shared" si="1"/>
        <v>0.0008943743851175245</v>
      </c>
    </row>
    <row r="23" spans="11:18" ht="14.25">
      <c r="K23" s="6" t="s">
        <v>19</v>
      </c>
      <c r="L23" s="1">
        <v>1996</v>
      </c>
      <c r="M23" s="2">
        <v>11685.73</v>
      </c>
      <c r="N23" s="1">
        <v>135.65</v>
      </c>
      <c r="O23" s="8">
        <f t="shared" si="0"/>
        <v>-0.0021332941003383565</v>
      </c>
      <c r="P23" s="3">
        <v>0.0937</v>
      </c>
      <c r="Q23" s="1">
        <v>446.17</v>
      </c>
      <c r="R23" s="9">
        <f t="shared" si="1"/>
        <v>-0.0032838888392457966</v>
      </c>
    </row>
    <row r="24" spans="11:18" ht="14.25">
      <c r="K24" s="6" t="s">
        <v>19</v>
      </c>
      <c r="L24" s="1">
        <v>1997</v>
      </c>
      <c r="M24" s="2">
        <v>12249.34</v>
      </c>
      <c r="N24" s="1">
        <v>137.5</v>
      </c>
      <c r="O24" s="8">
        <f t="shared" si="0"/>
        <v>0.013638039071138808</v>
      </c>
      <c r="P24" s="3">
        <v>0.0856</v>
      </c>
      <c r="Q24" s="1">
        <v>445.19</v>
      </c>
      <c r="R24" s="9">
        <f t="shared" si="1"/>
        <v>-0.0021964721966963863</v>
      </c>
    </row>
    <row r="25" spans="11:18" ht="14.25">
      <c r="K25" s="6" t="s">
        <v>19</v>
      </c>
      <c r="L25" s="1">
        <v>1998</v>
      </c>
      <c r="M25" s="2">
        <v>13087.86</v>
      </c>
      <c r="N25" s="1">
        <v>141.19</v>
      </c>
      <c r="O25" s="8">
        <f t="shared" si="0"/>
        <v>0.026836363636363547</v>
      </c>
      <c r="P25" s="3">
        <v>0.0732</v>
      </c>
      <c r="Q25" s="1">
        <v>443.95</v>
      </c>
      <c r="R25" s="9">
        <f t="shared" si="1"/>
        <v>-0.002785327612929378</v>
      </c>
    </row>
    <row r="26" spans="11:18" ht="14.25">
      <c r="K26" s="6" t="s">
        <v>19</v>
      </c>
      <c r="L26" s="1">
        <v>1999</v>
      </c>
      <c r="M26" s="2">
        <v>13102.26</v>
      </c>
      <c r="N26" s="1">
        <v>141.53</v>
      </c>
      <c r="O26" s="8">
        <f t="shared" si="0"/>
        <v>0.0024081025568383208</v>
      </c>
      <c r="P26" s="3">
        <v>0.0824</v>
      </c>
      <c r="Q26" s="1">
        <v>442.18</v>
      </c>
      <c r="R26" s="9">
        <f t="shared" si="1"/>
        <v>-0.00398693546570561</v>
      </c>
    </row>
    <row r="27" spans="11:18" ht="14.25">
      <c r="K27" s="6" t="s">
        <v>19</v>
      </c>
      <c r="L27" s="1">
        <v>2000</v>
      </c>
      <c r="M27" s="2">
        <v>12860.8</v>
      </c>
      <c r="N27" s="1">
        <v>142.55</v>
      </c>
      <c r="O27" s="8">
        <f t="shared" si="0"/>
        <v>0.0072069525895570585</v>
      </c>
      <c r="P27" s="3">
        <v>0.0648</v>
      </c>
      <c r="Q27" s="1">
        <v>439.53</v>
      </c>
      <c r="R27" s="9">
        <f t="shared" si="1"/>
        <v>-0.005993034510832773</v>
      </c>
    </row>
    <row r="28" spans="11:18" ht="14.25">
      <c r="K28" s="6" t="s">
        <v>19</v>
      </c>
      <c r="L28" s="1">
        <v>2001</v>
      </c>
      <c r="M28" s="2">
        <v>13676.23</v>
      </c>
      <c r="N28" s="1">
        <v>144.98</v>
      </c>
      <c r="O28" s="8">
        <f t="shared" si="0"/>
        <v>0.017046650298140786</v>
      </c>
      <c r="P28" s="3">
        <v>0.0684</v>
      </c>
      <c r="Q28" s="1">
        <v>437.01</v>
      </c>
      <c r="R28" s="9">
        <f t="shared" si="1"/>
        <v>-0.005733397037744781</v>
      </c>
    </row>
    <row r="29" spans="11:18" ht="14.25">
      <c r="K29" s="6" t="s">
        <v>19</v>
      </c>
      <c r="L29" s="1">
        <v>2002</v>
      </c>
      <c r="M29" s="2">
        <v>13434.61</v>
      </c>
      <c r="N29" s="1">
        <v>145.25</v>
      </c>
      <c r="O29" s="8">
        <f t="shared" si="0"/>
        <v>0.0018623258380467966</v>
      </c>
      <c r="P29" s="3">
        <v>0.0724</v>
      </c>
      <c r="Q29" s="1">
        <v>436.61</v>
      </c>
      <c r="R29" s="9">
        <f t="shared" si="1"/>
        <v>-0.0009153108624515571</v>
      </c>
    </row>
    <row r="30" spans="11:18" ht="14.25">
      <c r="K30" s="6" t="s">
        <v>19</v>
      </c>
      <c r="L30" s="1">
        <v>2003</v>
      </c>
      <c r="M30" s="2">
        <v>13423.15</v>
      </c>
      <c r="N30" s="1">
        <v>143.58</v>
      </c>
      <c r="O30" s="8">
        <f t="shared" si="0"/>
        <v>-0.011497418244406088</v>
      </c>
      <c r="P30" s="3">
        <v>0.0788</v>
      </c>
      <c r="Q30" s="1">
        <v>435.64</v>
      </c>
      <c r="R30" s="9">
        <f t="shared" si="1"/>
        <v>-0.0022216623531298163</v>
      </c>
    </row>
    <row r="31" spans="11:19" ht="14.25">
      <c r="K31" s="6" t="s">
        <v>19</v>
      </c>
      <c r="L31" s="1">
        <v>2004</v>
      </c>
      <c r="M31" s="2">
        <v>13757.66</v>
      </c>
      <c r="N31" s="1">
        <v>143.69</v>
      </c>
      <c r="O31" s="8">
        <f t="shared" si="0"/>
        <v>0.0007661234155174057</v>
      </c>
      <c r="P31" s="3">
        <v>0.07</v>
      </c>
      <c r="Q31" s="1">
        <v>434.19</v>
      </c>
      <c r="R31" s="9">
        <f t="shared" si="1"/>
        <v>-0.003328436323569939</v>
      </c>
      <c r="S31">
        <f aca="true" t="shared" si="2" ref="S31:S44">+Q31-Q30</f>
        <v>-1.4499999999999886</v>
      </c>
    </row>
    <row r="32" spans="11:19" ht="14.25">
      <c r="K32" s="6" t="s">
        <v>19</v>
      </c>
      <c r="L32" s="1">
        <v>2005</v>
      </c>
      <c r="M32" s="2">
        <v>13945.92</v>
      </c>
      <c r="N32" s="1">
        <v>146.11</v>
      </c>
      <c r="O32" s="8">
        <f t="shared" si="0"/>
        <v>0.01684181223467207</v>
      </c>
      <c r="P32" s="3">
        <v>0.0706</v>
      </c>
      <c r="Q32" s="1">
        <v>433.75</v>
      </c>
      <c r="R32" s="9">
        <f t="shared" si="1"/>
        <v>-0.0010133812386282637</v>
      </c>
      <c r="S32">
        <f t="shared" si="2"/>
        <v>-0.4399999999999977</v>
      </c>
    </row>
    <row r="33" spans="11:19" ht="14.25">
      <c r="K33" s="6" t="s">
        <v>19</v>
      </c>
      <c r="L33" s="1">
        <v>2006</v>
      </c>
      <c r="M33" s="2">
        <v>14029.42</v>
      </c>
      <c r="N33" s="1">
        <v>146.99</v>
      </c>
      <c r="O33" s="8">
        <f t="shared" si="0"/>
        <v>0.006022859489425825</v>
      </c>
      <c r="P33" s="3">
        <v>0.0668</v>
      </c>
      <c r="Q33" s="1">
        <v>433.17</v>
      </c>
      <c r="R33" s="9">
        <f t="shared" si="1"/>
        <v>-0.0013371757925071392</v>
      </c>
      <c r="S33">
        <f t="shared" si="2"/>
        <v>-0.5799999999999841</v>
      </c>
    </row>
    <row r="34" spans="11:19" ht="14.25">
      <c r="K34" s="6" t="s">
        <v>19</v>
      </c>
      <c r="L34" s="1">
        <v>2007</v>
      </c>
      <c r="M34" s="2">
        <v>13724.4</v>
      </c>
      <c r="N34" s="1">
        <v>146.38</v>
      </c>
      <c r="O34" s="8">
        <f t="shared" si="0"/>
        <v>-0.004149942172937071</v>
      </c>
      <c r="P34" s="3">
        <v>0.0648</v>
      </c>
      <c r="Q34" s="1">
        <v>432.43</v>
      </c>
      <c r="R34" s="9">
        <f t="shared" si="1"/>
        <v>-0.0017083362190364326</v>
      </c>
      <c r="S34">
        <f t="shared" si="2"/>
        <v>-0.7400000000000091</v>
      </c>
    </row>
    <row r="35" spans="11:19" ht="14.25">
      <c r="K35" s="6" t="s">
        <v>19</v>
      </c>
      <c r="L35" s="1">
        <v>2008</v>
      </c>
      <c r="M35" s="2">
        <v>14096.84</v>
      </c>
      <c r="N35" s="1">
        <v>146.55</v>
      </c>
      <c r="O35" s="8">
        <f t="shared" si="0"/>
        <v>0.0011613608416451981</v>
      </c>
      <c r="P35" s="3">
        <v>0.0691</v>
      </c>
      <c r="Q35" s="1">
        <v>431.39</v>
      </c>
      <c r="R35" s="9">
        <f t="shared" si="1"/>
        <v>-0.0024050135282011054</v>
      </c>
      <c r="S35">
        <f t="shared" si="2"/>
        <v>-1.0400000000000205</v>
      </c>
    </row>
    <row r="36" spans="11:19" ht="14.25">
      <c r="K36" s="6" t="s">
        <v>19</v>
      </c>
      <c r="L36" s="1">
        <v>2009</v>
      </c>
      <c r="M36" s="2">
        <v>13850.88</v>
      </c>
      <c r="N36" s="1">
        <v>141.79</v>
      </c>
      <c r="O36" s="8">
        <f t="shared" si="0"/>
        <v>-0.03248038212214277</v>
      </c>
      <c r="P36" s="3">
        <v>0.106</v>
      </c>
      <c r="Q36" s="1">
        <v>430.76</v>
      </c>
      <c r="R36" s="9">
        <f t="shared" si="1"/>
        <v>-0.0014603954658197749</v>
      </c>
      <c r="S36">
        <f t="shared" si="2"/>
        <v>-0.6299999999999955</v>
      </c>
    </row>
    <row r="37" spans="11:19" ht="14.25">
      <c r="K37" s="6" t="s">
        <v>19</v>
      </c>
      <c r="L37" s="1">
        <v>2010</v>
      </c>
      <c r="M37" s="2">
        <v>14046.08</v>
      </c>
      <c r="N37" s="1">
        <v>140.37</v>
      </c>
      <c r="O37" s="8">
        <f t="shared" si="0"/>
        <v>-0.010014810635446736</v>
      </c>
      <c r="P37" s="3">
        <v>0.1208</v>
      </c>
      <c r="Q37" s="1">
        <v>430.34</v>
      </c>
      <c r="R37" s="9">
        <f t="shared" si="1"/>
        <v>-0.0009750208933049231</v>
      </c>
      <c r="S37">
        <f t="shared" si="2"/>
        <v>-0.4200000000000159</v>
      </c>
    </row>
    <row r="38" spans="11:19" ht="14.25">
      <c r="K38" s="6" t="s">
        <v>19</v>
      </c>
      <c r="L38" s="1">
        <v>2011</v>
      </c>
      <c r="M38" s="2">
        <v>13968.42</v>
      </c>
      <c r="N38" s="1">
        <v>140.6</v>
      </c>
      <c r="O38" s="8">
        <f t="shared" si="0"/>
        <v>0.0016385267507301737</v>
      </c>
      <c r="P38" s="3">
        <v>0.11</v>
      </c>
      <c r="Q38" s="1">
        <v>429.44</v>
      </c>
      <c r="R38" s="9">
        <f t="shared" si="1"/>
        <v>-0.0020913696147232264</v>
      </c>
      <c r="S38">
        <f t="shared" si="2"/>
        <v>-0.8999999999999773</v>
      </c>
    </row>
    <row r="39" spans="11:20" ht="14.25">
      <c r="K39" s="6" t="s">
        <v>19</v>
      </c>
      <c r="L39" s="1">
        <v>2012</v>
      </c>
      <c r="M39" s="2">
        <v>13003.15</v>
      </c>
      <c r="N39" s="1">
        <v>137.78</v>
      </c>
      <c r="O39" s="8">
        <f t="shared" si="0"/>
        <v>-0.020056899004267326</v>
      </c>
      <c r="P39" s="3">
        <v>0.1103</v>
      </c>
      <c r="Q39" s="1">
        <v>426.7</v>
      </c>
      <c r="R39" s="9">
        <f t="shared" si="1"/>
        <v>-0.006380402384500772</v>
      </c>
      <c r="S39">
        <f t="shared" si="2"/>
        <v>-2.740000000000009</v>
      </c>
      <c r="T39" s="9">
        <f>+S39/Q39</f>
        <v>-0.006421373330208599</v>
      </c>
    </row>
    <row r="40" spans="11:20" ht="14.25">
      <c r="K40" s="6" t="s">
        <v>19</v>
      </c>
      <c r="L40" s="1">
        <v>2013</v>
      </c>
      <c r="M40" s="2">
        <v>12553.22</v>
      </c>
      <c r="N40" s="1">
        <v>133.15</v>
      </c>
      <c r="O40" s="8">
        <f t="shared" si="0"/>
        <v>-0.033604296704891845</v>
      </c>
      <c r="P40" s="3">
        <v>0.1205</v>
      </c>
      <c r="Q40" s="1">
        <v>423.66</v>
      </c>
      <c r="R40" s="9">
        <f t="shared" si="1"/>
        <v>-0.007124443402859115</v>
      </c>
      <c r="S40">
        <f t="shared" si="2"/>
        <v>-3.0399999999999636</v>
      </c>
      <c r="T40" s="9">
        <f aca="true" t="shared" si="3" ref="T40:T45">+S40/Q40</f>
        <v>-0.007175565311806551</v>
      </c>
    </row>
    <row r="41" spans="11:20" ht="14.25">
      <c r="K41" s="6" t="s">
        <v>19</v>
      </c>
      <c r="L41" s="1">
        <v>2014</v>
      </c>
      <c r="M41" s="2">
        <v>11995.6</v>
      </c>
      <c r="N41" s="1">
        <v>131.11</v>
      </c>
      <c r="O41" s="8">
        <f t="shared" si="0"/>
        <v>-0.015321066466391198</v>
      </c>
      <c r="P41" s="3">
        <v>0.0975</v>
      </c>
      <c r="Q41" s="1">
        <v>420.62</v>
      </c>
      <c r="R41" s="9">
        <f t="shared" si="1"/>
        <v>-0.007175565311806631</v>
      </c>
      <c r="S41">
        <f t="shared" si="2"/>
        <v>-3.0400000000000205</v>
      </c>
      <c r="T41" s="9">
        <f t="shared" si="3"/>
        <v>-0.00722742618040041</v>
      </c>
    </row>
    <row r="42" spans="11:20" ht="14.25">
      <c r="K42" s="6" t="s">
        <v>19</v>
      </c>
      <c r="L42" s="1">
        <v>2015</v>
      </c>
      <c r="M42" s="2">
        <v>11478.76</v>
      </c>
      <c r="N42" s="1">
        <v>129.16</v>
      </c>
      <c r="O42" s="8">
        <f t="shared" si="0"/>
        <v>-0.014873007398367943</v>
      </c>
      <c r="P42" s="3">
        <v>0.0875</v>
      </c>
      <c r="Q42" s="1">
        <v>416.87</v>
      </c>
      <c r="R42" s="9">
        <f t="shared" si="1"/>
        <v>-0.008915410584375394</v>
      </c>
      <c r="S42">
        <f t="shared" si="2"/>
        <v>-3.75</v>
      </c>
      <c r="T42" s="9">
        <f t="shared" si="3"/>
        <v>-0.008995610142250582</v>
      </c>
    </row>
    <row r="43" spans="11:20" ht="14.25">
      <c r="K43" s="6" t="s">
        <v>19</v>
      </c>
      <c r="L43" s="1">
        <v>2016</v>
      </c>
      <c r="M43" s="2">
        <v>11620.86</v>
      </c>
      <c r="N43" s="1">
        <v>124.7</v>
      </c>
      <c r="O43" s="8">
        <f t="shared" si="0"/>
        <v>-0.03453081449365125</v>
      </c>
      <c r="P43" s="3">
        <v>0.0994</v>
      </c>
      <c r="Q43" s="1">
        <v>412.17</v>
      </c>
      <c r="R43" s="9">
        <f t="shared" si="1"/>
        <v>-0.011274498044954062</v>
      </c>
      <c r="S43">
        <f t="shared" si="2"/>
        <v>-4.699999999999989</v>
      </c>
      <c r="T43" s="9">
        <f t="shared" si="3"/>
        <v>-0.011403061843414098</v>
      </c>
    </row>
    <row r="44" spans="11:20" ht="14.25">
      <c r="K44" s="6" t="s">
        <v>19</v>
      </c>
      <c r="L44" s="1">
        <v>2017</v>
      </c>
      <c r="M44" s="2">
        <v>11946.53</v>
      </c>
      <c r="N44" s="1">
        <v>123.44</v>
      </c>
      <c r="O44" s="8">
        <f t="shared" si="0"/>
        <v>-0.010104250200481224</v>
      </c>
      <c r="P44" s="3">
        <v>0.0813</v>
      </c>
      <c r="Q44" s="1">
        <v>406.61</v>
      </c>
      <c r="R44" s="9">
        <f t="shared" si="1"/>
        <v>-0.013489579542421803</v>
      </c>
      <c r="S44">
        <f t="shared" si="2"/>
        <v>-5.560000000000002</v>
      </c>
      <c r="T44" s="9">
        <f t="shared" si="3"/>
        <v>-0.013674036546076098</v>
      </c>
    </row>
    <row r="45" spans="11:20" ht="14.25">
      <c r="K45" s="6" t="s">
        <v>19</v>
      </c>
      <c r="L45" s="1">
        <v>2018</v>
      </c>
      <c r="M45" s="2">
        <v>12042.57</v>
      </c>
      <c r="N45" s="1">
        <v>122.79</v>
      </c>
      <c r="O45" s="8">
        <f t="shared" si="0"/>
        <v>-0.0052657161373945716</v>
      </c>
      <c r="P45" s="3">
        <v>0.0655</v>
      </c>
      <c r="Q45" s="1">
        <v>404.41</v>
      </c>
      <c r="R45" s="9">
        <f t="shared" si="1"/>
        <v>-0.005410590000245907</v>
      </c>
      <c r="S45">
        <f>+Q45-Q44</f>
        <v>-2.1999999999999886</v>
      </c>
      <c r="T45" s="9">
        <f t="shared" si="3"/>
        <v>-0.005440023738285375</v>
      </c>
    </row>
    <row r="47" ht="14.25">
      <c r="N47" s="9">
        <f>+(N45/N39)^(1/6)-1</f>
        <v>-0.01901401421933746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d000349</dc:creator>
  <cp:keywords/>
  <dc:description/>
  <cp:lastModifiedBy>s293063</cp:lastModifiedBy>
  <dcterms:created xsi:type="dcterms:W3CDTF">2018-06-30T01:31:43Z</dcterms:created>
  <dcterms:modified xsi:type="dcterms:W3CDTF">2022-01-23T13:03:45Z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bc5bc55d-2ef7-4a50-9f73-c1f72e356ca7</vt:lpwstr>
  </property>
  <property fmtid="{D5CDD505-2E9C-101B-9397-08002B2CF9AE}" pid="3" name="bjSaver">
    <vt:lpwstr>8/MtDu8VKME3FGnbKdkmDCxQB9TfeTRA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</Properties>
</file>