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C:\Users\s293063\Downloads\"/>
    </mc:Choice>
  </mc:AlternateContent>
  <bookViews>
    <workbookView xWindow="480" yWindow="20" windowWidth="15120" windowHeight="9290"/>
  </bookViews>
  <sheets>
    <sheet name="Staff 1-16b" sheetId="7" r:id="rId1"/>
    <sheet name="WO Listing" sheetId="5" r:id="rId2"/>
    <sheet name="KPSC_RH_2_1_SuppAtt_1" sheetId="6" r:id="rId3"/>
  </sheets>
  <calcPr calcId="162913"/>
  <webPublishing codePage="1252"/>
</workbook>
</file>

<file path=xl/calcChain.xml><?xml version="1.0" encoding="utf-8"?>
<calcChain xmlns="http://schemas.openxmlformats.org/spreadsheetml/2006/main">
  <c r="H39" i="6" l="1"/>
  <c r="N37" i="6"/>
  <c r="M37" i="6"/>
  <c r="L37" i="6"/>
  <c r="K37" i="6"/>
  <c r="J37" i="6"/>
  <c r="G37" i="6"/>
  <c r="F37" i="6"/>
  <c r="E37" i="6"/>
  <c r="D37" i="6"/>
  <c r="T36" i="6"/>
  <c r="S36" i="6"/>
  <c r="R36" i="6"/>
  <c r="Q36" i="6"/>
  <c r="P36" i="6"/>
  <c r="N36" i="6"/>
  <c r="H36" i="6"/>
  <c r="T35" i="6"/>
  <c r="S35" i="6"/>
  <c r="R35" i="6"/>
  <c r="Q35" i="6"/>
  <c r="P35" i="6"/>
  <c r="N35" i="6"/>
  <c r="H35" i="6"/>
  <c r="T34" i="6"/>
  <c r="S34" i="6"/>
  <c r="R34" i="6"/>
  <c r="Q34" i="6"/>
  <c r="P34" i="6"/>
  <c r="N34" i="6"/>
  <c r="H34" i="6"/>
  <c r="T33" i="6"/>
  <c r="S33" i="6"/>
  <c r="R33" i="6"/>
  <c r="Q33" i="6"/>
  <c r="P33" i="6"/>
  <c r="N33" i="6"/>
  <c r="H33" i="6"/>
  <c r="T32" i="6"/>
  <c r="S32" i="6"/>
  <c r="R32" i="6"/>
  <c r="Q32" i="6"/>
  <c r="P32" i="6"/>
  <c r="N32" i="6"/>
  <c r="H32" i="6"/>
  <c r="T31" i="6"/>
  <c r="S31" i="6"/>
  <c r="R31" i="6"/>
  <c r="Q31" i="6"/>
  <c r="P31" i="6"/>
  <c r="N31" i="6"/>
  <c r="H31" i="6"/>
  <c r="T30" i="6"/>
  <c r="S30" i="6"/>
  <c r="R30" i="6"/>
  <c r="Q30" i="6"/>
  <c r="P30" i="6"/>
  <c r="N30" i="6"/>
  <c r="H30" i="6"/>
  <c r="T29" i="6"/>
  <c r="S29" i="6"/>
  <c r="R29" i="6"/>
  <c r="Q29" i="6"/>
  <c r="P29" i="6"/>
  <c r="N29" i="6"/>
  <c r="H29" i="6"/>
  <c r="T28" i="6"/>
  <c r="S28" i="6"/>
  <c r="R28" i="6"/>
  <c r="Q28" i="6"/>
  <c r="P28" i="6"/>
  <c r="N28" i="6"/>
  <c r="H28" i="6"/>
  <c r="T27" i="6"/>
  <c r="S27" i="6"/>
  <c r="R27" i="6"/>
  <c r="Q27" i="6"/>
  <c r="P27" i="6"/>
  <c r="N27" i="6"/>
  <c r="H27" i="6"/>
  <c r="S26" i="6"/>
  <c r="R26" i="6"/>
  <c r="Q26" i="6"/>
  <c r="T26" i="6" s="1"/>
  <c r="P26" i="6"/>
  <c r="N26" i="6"/>
  <c r="H26" i="6"/>
  <c r="T25" i="6"/>
  <c r="S25" i="6"/>
  <c r="R25" i="6"/>
  <c r="Q25" i="6"/>
  <c r="P25" i="6"/>
  <c r="N25" i="6"/>
  <c r="H25" i="6"/>
  <c r="T24" i="6"/>
  <c r="S24" i="6"/>
  <c r="R24" i="6"/>
  <c r="Q24" i="6"/>
  <c r="P24" i="6"/>
  <c r="N24" i="6"/>
  <c r="H24" i="6"/>
  <c r="T23" i="6"/>
  <c r="S23" i="6"/>
  <c r="R23" i="6"/>
  <c r="Q23" i="6"/>
  <c r="P23" i="6"/>
  <c r="N23" i="6"/>
  <c r="H23" i="6"/>
  <c r="T22" i="6"/>
  <c r="S22" i="6"/>
  <c r="R22" i="6"/>
  <c r="Q22" i="6"/>
  <c r="P22" i="6"/>
  <c r="N22" i="6"/>
  <c r="H22" i="6"/>
  <c r="T21" i="6"/>
  <c r="S21" i="6"/>
  <c r="R21" i="6"/>
  <c r="Q21" i="6"/>
  <c r="P21" i="6"/>
  <c r="N21" i="6"/>
  <c r="H21" i="6"/>
  <c r="T20" i="6"/>
  <c r="S20" i="6"/>
  <c r="R20" i="6"/>
  <c r="Q20" i="6"/>
  <c r="P20" i="6"/>
  <c r="N20" i="6"/>
  <c r="H20" i="6"/>
  <c r="T19" i="6"/>
  <c r="S19" i="6"/>
  <c r="R19" i="6"/>
  <c r="Q19" i="6"/>
  <c r="P19" i="6"/>
  <c r="N19" i="6"/>
  <c r="H19" i="6"/>
  <c r="T18" i="6"/>
  <c r="S18" i="6"/>
  <c r="R18" i="6"/>
  <c r="Q18" i="6"/>
  <c r="P18" i="6"/>
  <c r="N18" i="6"/>
  <c r="H18" i="6"/>
  <c r="T17" i="6"/>
  <c r="S17" i="6"/>
  <c r="R17" i="6"/>
  <c r="Q17" i="6"/>
  <c r="P17" i="6"/>
  <c r="N17" i="6"/>
  <c r="H17" i="6"/>
  <c r="T16" i="6"/>
  <c r="S16" i="6"/>
  <c r="R16" i="6"/>
  <c r="Q16" i="6"/>
  <c r="P16" i="6"/>
  <c r="N16" i="6"/>
  <c r="H16" i="6"/>
  <c r="T15" i="6"/>
  <c r="S15" i="6"/>
  <c r="R15" i="6"/>
  <c r="Q15" i="6"/>
  <c r="P15" i="6"/>
  <c r="N15" i="6"/>
  <c r="H15" i="6"/>
  <c r="T14" i="6"/>
  <c r="S14" i="6"/>
  <c r="R14" i="6"/>
  <c r="Q14" i="6"/>
  <c r="P14" i="6"/>
  <c r="N14" i="6"/>
  <c r="H14" i="6"/>
  <c r="T13" i="6"/>
  <c r="S13" i="6"/>
  <c r="R13" i="6"/>
  <c r="Q13" i="6"/>
  <c r="P13" i="6"/>
  <c r="N13" i="6"/>
  <c r="H13" i="6"/>
  <c r="T12" i="6"/>
  <c r="S12" i="6"/>
  <c r="R12" i="6"/>
  <c r="Q12" i="6"/>
  <c r="P12" i="6"/>
  <c r="N12" i="6"/>
  <c r="H12" i="6"/>
  <c r="T11" i="6"/>
  <c r="S11" i="6"/>
  <c r="R11" i="6"/>
  <c r="Q11" i="6"/>
  <c r="P11" i="6"/>
  <c r="N11" i="6"/>
  <c r="H11" i="6"/>
  <c r="T10" i="6"/>
  <c r="S10" i="6"/>
  <c r="R10" i="6"/>
  <c r="Q10" i="6"/>
  <c r="P10" i="6"/>
  <c r="N10" i="6"/>
  <c r="H10" i="6"/>
  <c r="T9" i="6"/>
  <c r="S9" i="6"/>
  <c r="R9" i="6"/>
  <c r="Q9" i="6"/>
  <c r="P9" i="6"/>
  <c r="N9" i="6"/>
  <c r="H9" i="6"/>
  <c r="T8" i="6"/>
  <c r="S8" i="6"/>
  <c r="R8" i="6"/>
  <c r="Q8" i="6"/>
  <c r="P8" i="6"/>
  <c r="N8" i="6"/>
  <c r="H8" i="6"/>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T7" i="6"/>
  <c r="T37" i="6" s="1"/>
  <c r="S7" i="6"/>
  <c r="S37" i="6" s="1"/>
  <c r="R7" i="6"/>
  <c r="R37" i="6" s="1"/>
  <c r="Q7" i="6"/>
  <c r="Q37" i="6" s="1"/>
  <c r="P7" i="6"/>
  <c r="P37" i="6" s="1"/>
  <c r="N7" i="6"/>
  <c r="H7" i="6"/>
  <c r="H37" i="6" s="1"/>
</calcChain>
</file>

<file path=xl/sharedStrings.xml><?xml version="1.0" encoding="utf-8"?>
<sst xmlns="http://schemas.openxmlformats.org/spreadsheetml/2006/main" count="177" uniqueCount="143">
  <si>
    <t>Work Order</t>
  </si>
  <si>
    <t>Project</t>
  </si>
  <si>
    <t>Cost Component</t>
  </si>
  <si>
    <t>Budget Category</t>
  </si>
  <si>
    <t>000020310    ML U0 ELG Compliance</t>
  </si>
  <si>
    <t>Capital</t>
  </si>
  <si>
    <t>413    Wheeling Power Co - Generation</t>
  </si>
  <si>
    <t>Total Year</t>
  </si>
  <si>
    <t>117    Kentucky Power Co - Gene</t>
  </si>
  <si>
    <t>YTD (11) Nov</t>
  </si>
  <si>
    <t>E10075764001 Bottom Ash Pond CCR Compliance</t>
  </si>
  <si>
    <t>E10164546001 ML New Wastewater Ponds Inst</t>
  </si>
  <si>
    <t>E10075764ML001 Bottom Ash Pond CCR Compliance</t>
  </si>
  <si>
    <t>000026166    ML U0 ELG.CCR Compliance - WP</t>
  </si>
  <si>
    <t>E10164593ML001 ML FGD Wstewater Trtmnt Inst</t>
  </si>
  <si>
    <t>E10164593001 ML FGD Wstewater Trtmnt Inst</t>
  </si>
  <si>
    <t>E10164546ML001 ML New Wastewater Ponds Inst</t>
  </si>
  <si>
    <t>Removal</t>
  </si>
  <si>
    <t>E10164546002 ML New Wastewater Ponds Rmvl</t>
  </si>
  <si>
    <t>E10075764ML002 ML Dry Ash Hndling Conv Remvl</t>
  </si>
  <si>
    <t>E10075764002 ML Dry Ash Hndling Conv Remvl</t>
  </si>
  <si>
    <t>E10164546ML002 ML New Wastewater Ponds Rmvl</t>
  </si>
  <si>
    <t>Work</t>
  </si>
  <si>
    <t>KPCO_R_KPSC_RH_2_1_Supplemental_Attachment1</t>
  </si>
  <si>
    <t>Mitchell Plant ELG Project Cost Components</t>
  </si>
  <si>
    <t>Case No. 2021-00004</t>
  </si>
  <si>
    <t xml:space="preserve">(A) </t>
  </si>
  <si>
    <t xml:space="preserve">(B) </t>
  </si>
  <si>
    <t xml:space="preserve">(C) </t>
  </si>
  <si>
    <t>(D)</t>
  </si>
  <si>
    <t xml:space="preserve">(E) </t>
  </si>
  <si>
    <t xml:space="preserve">(F) </t>
  </si>
  <si>
    <t xml:space="preserve">(G) </t>
  </si>
  <si>
    <t xml:space="preserve">(H) </t>
  </si>
  <si>
    <t>(I)</t>
  </si>
  <si>
    <t xml:space="preserve">(J) </t>
  </si>
  <si>
    <t xml:space="preserve">(K) </t>
  </si>
  <si>
    <t xml:space="preserve">(L) </t>
  </si>
  <si>
    <t xml:space="preserve">(M) </t>
  </si>
  <si>
    <t>(N)</t>
  </si>
  <si>
    <t xml:space="preserve">(O) </t>
  </si>
  <si>
    <r>
      <t>Kentucky Power Company
Mitchell Plant ELG Project Cost</t>
    </r>
    <r>
      <rPr>
        <b/>
        <sz val="11"/>
        <color theme="1"/>
        <rFont val="Calibri"/>
        <family val="2"/>
      </rPr>
      <t>¹</t>
    </r>
    <r>
      <rPr>
        <b/>
        <sz val="11"/>
        <color theme="1"/>
        <rFont val="Calibri"/>
        <family val="2"/>
        <scheme val="minor"/>
      </rPr>
      <t xml:space="preserve">
Incurred Through June 2021
FERC Account 107 - Construction Work in Progress (CWIP)</t>
    </r>
  </si>
  <si>
    <r>
      <t>Wheeling Power Company
Mitchell Plant ELG Project Cost</t>
    </r>
    <r>
      <rPr>
        <b/>
        <sz val="11"/>
        <color theme="1"/>
        <rFont val="Calibri"/>
        <family val="2"/>
      </rPr>
      <t>²</t>
    </r>
    <r>
      <rPr>
        <b/>
        <sz val="11"/>
        <color theme="1"/>
        <rFont val="Calibri"/>
        <family val="2"/>
        <scheme val="minor"/>
      </rPr>
      <t xml:space="preserve">
Incurred Through June 2021
FERC Account 107 - Construction Work in Progress (CWIP)</t>
    </r>
  </si>
  <si>
    <t>Total
Mitchell Plant ELG Project Cost
Incurred Through June 2021
FERC Account 107 - Construction Work in Progress (CWIP)</t>
  </si>
  <si>
    <t>Line No.</t>
  </si>
  <si>
    <t>Cost Component Description</t>
  </si>
  <si>
    <t>June 2021 YTD</t>
  </si>
  <si>
    <r>
      <t>AJE</t>
    </r>
    <r>
      <rPr>
        <b/>
        <sz val="11"/>
        <color theme="1"/>
        <rFont val="Calibri"/>
        <family val="2"/>
      </rPr>
      <t>³</t>
    </r>
  </si>
  <si>
    <t>Total</t>
  </si>
  <si>
    <t>Construction/Retirement Ovhds</t>
  </si>
  <si>
    <t>020</t>
  </si>
  <si>
    <t>AFUDC Debt</t>
  </si>
  <si>
    <t>023</t>
  </si>
  <si>
    <t>AFUDC Equity</t>
  </si>
  <si>
    <t>024</t>
  </si>
  <si>
    <t>Capitalized Interest</t>
  </si>
  <si>
    <t>025</t>
  </si>
  <si>
    <t>Exempt Labor</t>
  </si>
  <si>
    <t>11E</t>
  </si>
  <si>
    <t>Non Exempt Labor</t>
  </si>
  <si>
    <t>11N</t>
  </si>
  <si>
    <t>Labor Fringes (Straight-time)</t>
  </si>
  <si>
    <t>120</t>
  </si>
  <si>
    <t>Labor Fringes (Incentv Accr)</t>
  </si>
  <si>
    <t>122</t>
  </si>
  <si>
    <t>Labor  Fringes -Other NTL Pymt</t>
  </si>
  <si>
    <t>123</t>
  </si>
  <si>
    <t>Payroll Dist Nonproductive</t>
  </si>
  <si>
    <t>125</t>
  </si>
  <si>
    <t>Incentive Accrual Dept Level</t>
  </si>
  <si>
    <t>141</t>
  </si>
  <si>
    <t>Other Lump Sum Payments</t>
  </si>
  <si>
    <t>143</t>
  </si>
  <si>
    <t>Stock-based Compensation</t>
  </si>
  <si>
    <t>145</t>
  </si>
  <si>
    <t>Generation Incentives</t>
  </si>
  <si>
    <t>149</t>
  </si>
  <si>
    <t>Stock-Based Compensation Units</t>
  </si>
  <si>
    <t>153</t>
  </si>
  <si>
    <t>Restricted Stock Incentives</t>
  </si>
  <si>
    <t>154</t>
  </si>
  <si>
    <t>Contract Labor (General)</t>
  </si>
  <si>
    <t>210</t>
  </si>
  <si>
    <t>Professional Svcs Exp Gen</t>
  </si>
  <si>
    <t>260</t>
  </si>
  <si>
    <t>Legal Services And Expenses</t>
  </si>
  <si>
    <t>262</t>
  </si>
  <si>
    <t>Fleet Clearing</t>
  </si>
  <si>
    <t>413</t>
  </si>
  <si>
    <t>Busin Exp 100% Deduct Gen</t>
  </si>
  <si>
    <t>510</t>
  </si>
  <si>
    <t>Business Exp Part Deduct Gen</t>
  </si>
  <si>
    <t>520</t>
  </si>
  <si>
    <t>Overheads</t>
  </si>
  <si>
    <t>620</t>
  </si>
  <si>
    <t>SS Fleet Prod/Svcs</t>
  </si>
  <si>
    <t>738</t>
  </si>
  <si>
    <t>AEPSC Bill</t>
  </si>
  <si>
    <t>780</t>
  </si>
  <si>
    <t>Capitalized Property Taxes</t>
  </si>
  <si>
    <t>932</t>
  </si>
  <si>
    <t>Cell Phone and Pager Expense</t>
  </si>
  <si>
    <t>935</t>
  </si>
  <si>
    <t>PPE/Safety Equipment Expense</t>
  </si>
  <si>
    <t>936</t>
  </si>
  <si>
    <t>Accounts Payable Accruals</t>
  </si>
  <si>
    <t>9AA</t>
  </si>
  <si>
    <t>Accts Payable Accrual Reversal</t>
  </si>
  <si>
    <t>9AB</t>
  </si>
  <si>
    <t>Requested Regulatory Asset</t>
  </si>
  <si>
    <t>Line Nos. 1 - 28</t>
  </si>
  <si>
    <t>¹ Work Orders E10075764001 Bottom Ash Pond CCR Compliance and E10164593001 ML FGD Wstewater Trtmnt Inst</t>
  </si>
  <si>
    <t>² Work Orders E10075764ML001 Bottom Ash Pond CCR Compliance and E10164593ML001 ML FGD Wstewater Trtmnt Inst</t>
  </si>
  <si>
    <t xml:space="preserve">³ A review of costs, initiated prior to July 2021, identified costs charged to the ELG work order which more properly applied to the CCR project.  An adjusting journal entry (AJE) was posted in the September 2021 accounting close process to reclassify these costs accordingly, as presented columns (D), (I), and (N) above. </t>
  </si>
  <si>
    <t>CCR</t>
  </si>
  <si>
    <t>Description</t>
  </si>
  <si>
    <t>ELG</t>
  </si>
  <si>
    <t>Mitchell Work Orders (000020310)</t>
  </si>
  <si>
    <t>E10164592001</t>
  </si>
  <si>
    <t>ML Bottom Ash Removal - Fuel</t>
  </si>
  <si>
    <t>E10164546001</t>
  </si>
  <si>
    <t>ML New Wastewater Ponds - Install</t>
  </si>
  <si>
    <t>E10164546002</t>
  </si>
  <si>
    <t>ML New Wastewater Ponds - Removal</t>
  </si>
  <si>
    <t>ML New Wastewater Ponds - ARO (WO not created yet)</t>
  </si>
  <si>
    <t>E10075764001</t>
  </si>
  <si>
    <t>Bottom Ash Pond CCR Compliance (ML Dry Ash Handling Conversion - Install)</t>
  </si>
  <si>
    <t>E10075764002</t>
  </si>
  <si>
    <t>ML Dry Ash Handling Conversion - Removal</t>
  </si>
  <si>
    <t>E10164593001</t>
  </si>
  <si>
    <t>ML FGD Wastewater Treatment - Install</t>
  </si>
  <si>
    <t>Mitchell WPCo Shadow Work Orders (000026166)</t>
  </si>
  <si>
    <t>E10164546ML001</t>
  </si>
  <si>
    <t>E10164546ML002</t>
  </si>
  <si>
    <t>E10075764ML001</t>
  </si>
  <si>
    <t>E10075764ML002</t>
  </si>
  <si>
    <t>E10164593ML001</t>
  </si>
  <si>
    <t>Grand Total</t>
  </si>
  <si>
    <t>CCR Total</t>
  </si>
  <si>
    <t>ELG Total</t>
  </si>
  <si>
    <t>GLBU</t>
  </si>
  <si>
    <t>117    Kentucky Power Co - Gene Total</t>
  </si>
  <si>
    <t>413    Wheeling Power Co - Generation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</si>
</sst>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3" formatCode="_(* #,##0.00_);_(* \(#,##0.00\);_(* &quot;-&quot;??_);_(@_)"/>
    <numFmt numFmtId="164" formatCode="#0"/>
  </numFmts>
  <fonts count="9" x14ac:knownFonts="1">
    <font>
      <sz val="10"/>
      <color theme="1"/>
      <name val="Tahoma"/>
      <family val="2"/>
    </font>
    <font>
      <sz val="10"/>
      <color theme="1"/>
      <name val="Tahoma"/>
      <family val="2"/>
    </font>
    <font>
      <b/>
      <sz val="11"/>
      <color theme="1"/>
      <name val="Calibri"/>
      <family val="2"/>
      <scheme val="minor"/>
    </font>
    <font>
      <b/>
      <sz val="10"/>
      <color theme="1"/>
      <name val="Tahoma"/>
      <family val="2"/>
    </font>
    <font>
      <b/>
      <sz val="8"/>
      <color theme="1"/>
      <name val="Arial"/>
      <family val="2"/>
    </font>
    <font>
      <sz val="8"/>
      <color theme="1"/>
      <name val="Arial"/>
      <family val="2"/>
    </font>
    <font>
      <b/>
      <sz val="11"/>
      <color theme="1"/>
      <name val="Calibri"/>
      <family val="2"/>
    </font>
    <font>
      <sz val="11"/>
      <color theme="1"/>
      <name val="Calibri"/>
      <family val="2"/>
    </font>
    <font>
      <b/>
      <sz val="14"/>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0"/>
        <bgColor indexed="64"/>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
      <left/>
      <right/>
      <top style="thin">
        <color theme="4"/>
      </top>
      <bottom style="thin">
        <color theme="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xf numFmtId="0" fontId="2" fillId="0" borderId="0" xfId="0" applyFont="1"/>
    <xf numFmtId="0" fontId="0" fillId="0" borderId="0" xfId="0" applyFill="1"/>
    <xf numFmtId="0" fontId="0" fillId="0" borderId="0" xfId="0" quotePrefix="1" applyAlignment="1">
      <alignment horizontal="center"/>
    </xf>
    <xf numFmtId="0" fontId="0" fillId="0" borderId="0" xfId="0" quotePrefix="1" applyFill="1" applyAlignment="1">
      <alignment horizontal="center"/>
    </xf>
    <xf numFmtId="0" fontId="0" fillId="0" borderId="0" xfId="0" quotePrefix="1" applyFont="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horizontal="center" wrapText="1"/>
    </xf>
    <xf numFmtId="0" fontId="0" fillId="0" borderId="0" xfId="0" applyAlignment="1">
      <alignment wrapText="1"/>
    </xf>
    <xf numFmtId="0" fontId="0" fillId="0" borderId="2" xfId="0" applyBorder="1" applyAlignment="1">
      <alignment horizontal="center"/>
    </xf>
    <xf numFmtId="0" fontId="0" fillId="0" borderId="2" xfId="0" applyBorder="1"/>
    <xf numFmtId="43" fontId="0" fillId="0" borderId="2" xfId="1" applyFont="1" applyBorder="1"/>
    <xf numFmtId="43" fontId="0" fillId="0" borderId="2" xfId="1" applyFont="1" applyFill="1" applyBorder="1"/>
    <xf numFmtId="43" fontId="2" fillId="0" borderId="2" xfId="1" applyFont="1" applyBorder="1"/>
    <xf numFmtId="0" fontId="0" fillId="0" borderId="0" xfId="0" applyAlignment="1">
      <alignment horizontal="left"/>
    </xf>
    <xf numFmtId="43" fontId="0" fillId="0" borderId="2" xfId="0" applyNumberFormat="1" applyBorder="1"/>
    <xf numFmtId="43" fontId="0" fillId="0" borderId="2" xfId="0" applyNumberFormat="1" applyFont="1" applyBorder="1"/>
    <xf numFmtId="0" fontId="0" fillId="0" borderId="2" xfId="0" applyBorder="1" applyAlignment="1">
      <alignment horizontal="left"/>
    </xf>
    <xf numFmtId="0" fontId="2" fillId="0" borderId="2" xfId="0" applyFont="1" applyBorder="1"/>
    <xf numFmtId="0" fontId="0" fillId="0" borderId="0" xfId="0" applyAlignment="1">
      <alignment horizontal="center"/>
    </xf>
    <xf numFmtId="43" fontId="2" fillId="0" borderId="0" xfId="0" applyNumberFormat="1" applyFont="1"/>
    <xf numFmtId="0" fontId="0" fillId="0" borderId="0" xfId="0" applyFont="1"/>
    <xf numFmtId="0" fontId="7" fillId="0" borderId="0" xfId="0" applyFont="1"/>
    <xf numFmtId="0" fontId="0" fillId="0" borderId="0" xfId="0" applyAlignment="1">
      <alignment horizontal="center" vertical="top"/>
    </xf>
    <xf numFmtId="0" fontId="0" fillId="0" borderId="3" xfId="0" applyBorder="1" applyAlignment="1">
      <alignment vertical="center"/>
    </xf>
    <xf numFmtId="0" fontId="0" fillId="0" borderId="0" xfId="0" applyAlignment="1">
      <alignment vertical="center"/>
    </xf>
    <xf numFmtId="0" fontId="0" fillId="0" borderId="6" xfId="0" applyBorder="1" applyAlignment="1">
      <alignment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1" xfId="0" applyFill="1" applyBorder="1" applyAlignment="1">
      <alignment horizontal="center" vertical="center"/>
    </xf>
    <xf numFmtId="0" fontId="0" fillId="0" borderId="8"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1" xfId="0" applyBorder="1" applyAlignment="1">
      <alignment horizontal="center" vertical="center"/>
    </xf>
    <xf numFmtId="0" fontId="0" fillId="0" borderId="7" xfId="0" applyFill="1" applyBorder="1" applyAlignment="1">
      <alignment vertical="center"/>
    </xf>
    <xf numFmtId="0" fontId="0" fillId="0" borderId="0" xfId="0" applyAlignment="1">
      <alignment horizontal="center" vertical="center"/>
    </xf>
    <xf numFmtId="0" fontId="5" fillId="0" borderId="0" xfId="0" applyFont="1" applyAlignment="1">
      <alignment vertical="center"/>
    </xf>
    <xf numFmtId="8" fontId="5" fillId="0" borderId="0" xfId="0" applyNumberFormat="1" applyFont="1" applyAlignment="1">
      <alignment vertical="center"/>
    </xf>
    <xf numFmtId="0" fontId="4" fillId="3" borderId="11" xfId="0" applyFont="1" applyFill="1" applyBorder="1" applyAlignment="1">
      <alignment horizontal="center" vertical="center"/>
    </xf>
    <xf numFmtId="0" fontId="4" fillId="0" borderId="0" xfId="0" applyFont="1" applyAlignment="1">
      <alignment vertical="center"/>
    </xf>
    <xf numFmtId="0" fontId="4" fillId="0" borderId="11" xfId="0" applyFont="1" applyBorder="1" applyAlignment="1">
      <alignment vertical="center"/>
    </xf>
    <xf numFmtId="0" fontId="4" fillId="3" borderId="0" xfId="0" applyFont="1" applyFill="1" applyAlignment="1">
      <alignment horizontal="center" vertical="center"/>
    </xf>
    <xf numFmtId="164" fontId="4" fillId="3" borderId="0" xfId="0" applyNumberFormat="1" applyFont="1" applyFill="1" applyAlignment="1">
      <alignment horizontal="center" vertical="center"/>
    </xf>
    <xf numFmtId="0" fontId="4" fillId="0" borderId="12" xfId="0" applyFont="1" applyBorder="1" applyAlignment="1">
      <alignment vertical="center"/>
    </xf>
    <xf numFmtId="8" fontId="4" fillId="0" borderId="12" xfId="0" applyNumberFormat="1"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8" fontId="4" fillId="0" borderId="0" xfId="0" applyNumberFormat="1" applyFont="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 fillId="0" borderId="2" xfId="0" applyFont="1" applyBorder="1" applyAlignment="1">
      <alignment horizontal="center" wrapText="1"/>
    </xf>
    <xf numFmtId="0" fontId="2" fillId="0" borderId="2" xfId="0" applyFont="1" applyBorder="1" applyAlignment="1">
      <alignment horizontal="center"/>
    </xf>
    <xf numFmtId="0" fontId="7" fillId="0" borderId="0" xfId="0" applyFont="1" applyAlignment="1">
      <alignment horizontal="left" vertical="top" wrapText="1"/>
    </xf>
    <xf numFmtId="8" fontId="4" fillId="4" borderId="12" xfId="0" applyNumberFormat="1" applyFont="1" applyFill="1" applyBorder="1" applyAlignment="1">
      <alignment vertical="center"/>
    </xf>
    <xf numFmtId="0" fontId="0" fillId="4" borderId="0" xfId="0" applyFill="1" applyAlignment="1">
      <alignmen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8"/>
  <sheetViews>
    <sheetView tabSelected="1" workbookViewId="0">
      <selection activeCell="B19" sqref="B19"/>
    </sheetView>
  </sheetViews>
  <sheetFormatPr defaultRowHeight="12.5" x14ac:dyDescent="0.25"/>
  <cols>
    <col min="1" max="1" width="31.453125" bestFit="1" customWidth="1"/>
    <col min="2" max="2" width="33.7265625" bestFit="1" customWidth="1"/>
    <col min="3" max="3" width="7.453125" bestFit="1" customWidth="1"/>
    <col min="4" max="4" width="38.453125" bestFit="1" customWidth="1"/>
    <col min="5" max="5" width="12.54296875" bestFit="1" customWidth="1"/>
    <col min="6" max="6" width="9.453125" bestFit="1" customWidth="1"/>
    <col min="7" max="9" width="10.54296875" bestFit="1" customWidth="1"/>
  </cols>
  <sheetData>
    <row r="1" spans="1:9" s="21" customFormat="1" x14ac:dyDescent="0.25">
      <c r="A1" s="43"/>
      <c r="B1" s="43"/>
      <c r="C1" s="43"/>
      <c r="D1" s="43"/>
      <c r="E1" s="43"/>
      <c r="F1" s="44">
        <v>2019</v>
      </c>
      <c r="G1" s="44">
        <v>2020</v>
      </c>
      <c r="H1" s="44">
        <v>2021</v>
      </c>
      <c r="I1" s="44" t="s">
        <v>137</v>
      </c>
    </row>
    <row r="2" spans="1:9" x14ac:dyDescent="0.25">
      <c r="A2" s="40" t="s">
        <v>140</v>
      </c>
      <c r="B2" s="40" t="s">
        <v>1</v>
      </c>
      <c r="C2" s="40" t="s">
        <v>22</v>
      </c>
      <c r="D2" s="40" t="s">
        <v>0</v>
      </c>
      <c r="E2" s="40" t="s">
        <v>3</v>
      </c>
      <c r="F2" s="40" t="s">
        <v>7</v>
      </c>
      <c r="G2" s="40" t="s">
        <v>7</v>
      </c>
      <c r="H2" s="40" t="s">
        <v>9</v>
      </c>
      <c r="I2" s="40"/>
    </row>
    <row r="3" spans="1:9" x14ac:dyDescent="0.25">
      <c r="A3" s="38" t="s">
        <v>8</v>
      </c>
      <c r="B3" s="38" t="s">
        <v>4</v>
      </c>
      <c r="C3" s="38" t="s">
        <v>114</v>
      </c>
      <c r="D3" s="38" t="s">
        <v>11</v>
      </c>
      <c r="E3" s="38" t="s">
        <v>5</v>
      </c>
      <c r="F3" s="39">
        <v>0</v>
      </c>
      <c r="G3" s="39">
        <v>183020.50299999997</v>
      </c>
      <c r="H3" s="39">
        <v>1546383.5600000003</v>
      </c>
      <c r="I3" s="39">
        <v>1729404.0630000003</v>
      </c>
    </row>
    <row r="4" spans="1:9" x14ac:dyDescent="0.25">
      <c r="A4" s="41"/>
      <c r="B4" s="38"/>
      <c r="C4" s="38"/>
      <c r="D4" s="38" t="s">
        <v>18</v>
      </c>
      <c r="E4" s="38" t="s">
        <v>17</v>
      </c>
      <c r="F4" s="39">
        <v>0</v>
      </c>
      <c r="G4" s="39">
        <v>0</v>
      </c>
      <c r="H4" s="39">
        <v>293.25</v>
      </c>
      <c r="I4" s="39">
        <v>293.25</v>
      </c>
    </row>
    <row r="5" spans="1:9" s="23" customFormat="1" x14ac:dyDescent="0.25">
      <c r="A5" s="38"/>
      <c r="B5" s="38"/>
      <c r="C5" s="38" t="s">
        <v>138</v>
      </c>
      <c r="D5" s="38"/>
      <c r="E5" s="38"/>
      <c r="F5" s="49">
        <v>0</v>
      </c>
      <c r="G5" s="49">
        <v>183020.50299999997</v>
      </c>
      <c r="H5" s="49">
        <v>1546676.8100000003</v>
      </c>
      <c r="I5" s="49">
        <v>1729697.3130000003</v>
      </c>
    </row>
    <row r="6" spans="1:9" x14ac:dyDescent="0.25">
      <c r="A6" s="41"/>
      <c r="B6" s="38"/>
      <c r="C6" s="38" t="s">
        <v>116</v>
      </c>
      <c r="D6" s="38" t="s">
        <v>10</v>
      </c>
      <c r="E6" s="38" t="s">
        <v>5</v>
      </c>
      <c r="F6" s="39">
        <v>170487.51</v>
      </c>
      <c r="G6" s="39">
        <v>1363865.6199999994</v>
      </c>
      <c r="H6" s="39">
        <v>-95639.899999999325</v>
      </c>
      <c r="I6" s="39">
        <v>1438713.23</v>
      </c>
    </row>
    <row r="7" spans="1:9" x14ac:dyDescent="0.25">
      <c r="A7" s="41"/>
      <c r="B7" s="38"/>
      <c r="C7" s="38"/>
      <c r="D7" s="38" t="s">
        <v>20</v>
      </c>
      <c r="E7" s="38" t="s">
        <v>17</v>
      </c>
      <c r="F7" s="39">
        <v>0</v>
      </c>
      <c r="G7" s="39">
        <v>0</v>
      </c>
      <c r="H7" s="39">
        <v>0</v>
      </c>
      <c r="I7" s="39">
        <v>0</v>
      </c>
    </row>
    <row r="8" spans="1:9" x14ac:dyDescent="0.25">
      <c r="A8" s="41"/>
      <c r="B8" s="38"/>
      <c r="C8" s="38"/>
      <c r="D8" s="38" t="s">
        <v>15</v>
      </c>
      <c r="E8" s="38" t="s">
        <v>5</v>
      </c>
      <c r="F8" s="39">
        <v>0</v>
      </c>
      <c r="G8" s="39">
        <v>1038.67</v>
      </c>
      <c r="H8" s="39">
        <v>7246.4500000000007</v>
      </c>
      <c r="I8" s="39">
        <v>8285.1200000000026</v>
      </c>
    </row>
    <row r="9" spans="1:9" s="23" customFormat="1" x14ac:dyDescent="0.25">
      <c r="A9" s="48"/>
      <c r="B9" s="38"/>
      <c r="C9" s="38" t="s">
        <v>139</v>
      </c>
      <c r="D9" s="38"/>
      <c r="E9" s="38"/>
      <c r="F9" s="49">
        <v>170487.51</v>
      </c>
      <c r="G9" s="49">
        <v>1364904.2899999993</v>
      </c>
      <c r="H9" s="49">
        <v>-88393.449999999371</v>
      </c>
      <c r="I9" s="49">
        <v>1446998.35</v>
      </c>
    </row>
    <row r="10" spans="1:9" x14ac:dyDescent="0.25">
      <c r="A10" s="45" t="s">
        <v>141</v>
      </c>
      <c r="B10" s="47"/>
      <c r="C10" s="45"/>
      <c r="D10" s="47"/>
      <c r="E10" s="45"/>
      <c r="F10" s="46">
        <v>170487.51</v>
      </c>
      <c r="G10" s="46">
        <v>1547924.7929999994</v>
      </c>
      <c r="H10" s="46">
        <v>1458283.3600000008</v>
      </c>
      <c r="I10" s="55">
        <v>3176695.6630000002</v>
      </c>
    </row>
    <row r="11" spans="1:9" x14ac:dyDescent="0.25">
      <c r="A11" s="38" t="s">
        <v>6</v>
      </c>
      <c r="B11" s="38" t="s">
        <v>13</v>
      </c>
      <c r="C11" s="38" t="s">
        <v>114</v>
      </c>
      <c r="D11" s="38" t="s">
        <v>16</v>
      </c>
      <c r="E11" s="38" t="s">
        <v>5</v>
      </c>
      <c r="F11" s="39">
        <v>0</v>
      </c>
      <c r="G11" s="39">
        <v>182464.66999999998</v>
      </c>
      <c r="H11" s="39">
        <v>1514941</v>
      </c>
      <c r="I11" s="39">
        <v>1697405.67</v>
      </c>
    </row>
    <row r="12" spans="1:9" x14ac:dyDescent="0.25">
      <c r="A12" s="41"/>
      <c r="B12" s="41"/>
      <c r="C12" s="38"/>
      <c r="D12" s="38" t="s">
        <v>21</v>
      </c>
      <c r="E12" s="38" t="s">
        <v>17</v>
      </c>
      <c r="F12" s="39">
        <v>0</v>
      </c>
      <c r="G12" s="39">
        <v>0</v>
      </c>
      <c r="H12" s="39">
        <v>293.25</v>
      </c>
      <c r="I12" s="39">
        <v>293.25</v>
      </c>
    </row>
    <row r="13" spans="1:9" s="1" customFormat="1" x14ac:dyDescent="0.25">
      <c r="A13" s="41"/>
      <c r="B13" s="41"/>
      <c r="C13" s="41" t="s">
        <v>138</v>
      </c>
      <c r="D13" s="41"/>
      <c r="E13" s="41"/>
      <c r="F13" s="49">
        <v>0</v>
      </c>
      <c r="G13" s="49">
        <v>182464.66999999998</v>
      </c>
      <c r="H13" s="49">
        <v>1515234.25</v>
      </c>
      <c r="I13" s="49">
        <v>1697698.92</v>
      </c>
    </row>
    <row r="14" spans="1:9" x14ac:dyDescent="0.25">
      <c r="A14" s="41"/>
      <c r="B14" s="41"/>
      <c r="C14" s="38" t="s">
        <v>116</v>
      </c>
      <c r="D14" s="38" t="s">
        <v>12</v>
      </c>
      <c r="E14" s="38" t="s">
        <v>5</v>
      </c>
      <c r="F14" s="39">
        <v>170495.58999999997</v>
      </c>
      <c r="G14" s="39">
        <v>1340937.2800000003</v>
      </c>
      <c r="H14" s="39">
        <v>1697773.8199999987</v>
      </c>
      <c r="I14" s="39">
        <v>3209206.689999999</v>
      </c>
    </row>
    <row r="15" spans="1:9" x14ac:dyDescent="0.25">
      <c r="A15" s="41"/>
      <c r="B15" s="41"/>
      <c r="C15" s="38"/>
      <c r="D15" s="38" t="s">
        <v>19</v>
      </c>
      <c r="E15" s="38" t="s">
        <v>17</v>
      </c>
      <c r="F15" s="39">
        <v>0</v>
      </c>
      <c r="G15" s="39">
        <v>576.62</v>
      </c>
      <c r="H15" s="39">
        <v>307.74</v>
      </c>
      <c r="I15" s="39">
        <v>884.36</v>
      </c>
    </row>
    <row r="16" spans="1:9" x14ac:dyDescent="0.25">
      <c r="A16" s="41"/>
      <c r="B16" s="41"/>
      <c r="C16" s="38"/>
      <c r="D16" s="38" t="s">
        <v>14</v>
      </c>
      <c r="E16" s="38" t="s">
        <v>5</v>
      </c>
      <c r="F16" s="39">
        <v>0</v>
      </c>
      <c r="G16" s="39">
        <v>1027</v>
      </c>
      <c r="H16" s="39">
        <v>24359.46</v>
      </c>
      <c r="I16" s="39">
        <v>25386.46</v>
      </c>
    </row>
    <row r="17" spans="1:9" s="1" customFormat="1" x14ac:dyDescent="0.25">
      <c r="A17" s="42"/>
      <c r="B17" s="41"/>
      <c r="C17" s="41" t="s">
        <v>139</v>
      </c>
      <c r="D17" s="41"/>
      <c r="E17" s="41"/>
      <c r="F17" s="49">
        <v>170495.58999999997</v>
      </c>
      <c r="G17" s="49">
        <v>1342540.9000000004</v>
      </c>
      <c r="H17" s="49">
        <v>1722441.0199999986</v>
      </c>
      <c r="I17" s="49">
        <v>3235477.5099999988</v>
      </c>
    </row>
    <row r="18" spans="1:9" x14ac:dyDescent="0.25">
      <c r="A18" s="45" t="s">
        <v>142</v>
      </c>
      <c r="B18" s="45"/>
      <c r="C18" s="45"/>
      <c r="D18" s="45"/>
      <c r="E18" s="45"/>
      <c r="F18" s="46">
        <v>170495.58999999997</v>
      </c>
      <c r="G18" s="46">
        <v>1525005.5700000003</v>
      </c>
      <c r="H18" s="46">
        <v>3237675.2699999986</v>
      </c>
      <c r="I18" s="55">
        <v>4933176.4299999988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24"/>
  <sheetViews>
    <sheetView workbookViewId="0">
      <selection activeCell="G8" sqref="G8"/>
    </sheetView>
  </sheetViews>
  <sheetFormatPr defaultColWidth="8.7265625" defaultRowHeight="12.5" x14ac:dyDescent="0.25"/>
  <cols>
    <col min="1" max="1" width="8.7265625" style="27"/>
    <col min="2" max="2" width="17.26953125" style="37" customWidth="1"/>
    <col min="3" max="3" width="68.81640625" style="27" bestFit="1" customWidth="1"/>
    <col min="4" max="16384" width="8.7265625" style="27"/>
  </cols>
  <sheetData>
    <row r="2" spans="1:7" ht="18.5" x14ac:dyDescent="0.25">
      <c r="A2" s="26"/>
      <c r="B2" s="50" t="s">
        <v>117</v>
      </c>
      <c r="C2" s="51"/>
    </row>
    <row r="3" spans="1:7" ht="14.5" x14ac:dyDescent="0.25">
      <c r="A3" s="28"/>
      <c r="B3" s="29" t="s">
        <v>114</v>
      </c>
      <c r="C3" s="30" t="s">
        <v>115</v>
      </c>
    </row>
    <row r="4" spans="1:7" x14ac:dyDescent="0.25">
      <c r="A4" s="28"/>
      <c r="B4" s="35" t="s">
        <v>118</v>
      </c>
      <c r="C4" s="36" t="s">
        <v>119</v>
      </c>
    </row>
    <row r="5" spans="1:7" x14ac:dyDescent="0.25">
      <c r="A5" s="28"/>
      <c r="B5" s="35" t="s">
        <v>120</v>
      </c>
      <c r="C5" s="36" t="s">
        <v>121</v>
      </c>
    </row>
    <row r="6" spans="1:7" x14ac:dyDescent="0.25">
      <c r="A6" s="28"/>
      <c r="B6" s="35" t="s">
        <v>122</v>
      </c>
      <c r="C6" s="36" t="s">
        <v>123</v>
      </c>
    </row>
    <row r="7" spans="1:7" x14ac:dyDescent="0.25">
      <c r="A7" s="28"/>
      <c r="B7" s="35"/>
      <c r="C7" s="36" t="s">
        <v>124</v>
      </c>
    </row>
    <row r="8" spans="1:7" ht="14.5" x14ac:dyDescent="0.25">
      <c r="A8" s="28"/>
      <c r="B8" s="29" t="s">
        <v>116</v>
      </c>
      <c r="C8" s="30" t="s">
        <v>115</v>
      </c>
      <c r="G8" s="56"/>
    </row>
    <row r="9" spans="1:7" x14ac:dyDescent="0.25">
      <c r="A9" s="28"/>
      <c r="B9" s="35" t="s">
        <v>125</v>
      </c>
      <c r="C9" s="36" t="s">
        <v>126</v>
      </c>
    </row>
    <row r="10" spans="1:7" x14ac:dyDescent="0.25">
      <c r="A10" s="28"/>
      <c r="B10" s="35" t="s">
        <v>127</v>
      </c>
      <c r="C10" s="36" t="s">
        <v>128</v>
      </c>
    </row>
    <row r="11" spans="1:7" x14ac:dyDescent="0.25">
      <c r="A11" s="28"/>
      <c r="B11" s="35" t="s">
        <v>129</v>
      </c>
      <c r="C11" s="36" t="s">
        <v>130</v>
      </c>
    </row>
    <row r="12" spans="1:7" x14ac:dyDescent="0.25">
      <c r="A12" s="32"/>
      <c r="B12" s="33"/>
      <c r="C12" s="34"/>
    </row>
    <row r="14" spans="1:7" ht="18.5" x14ac:dyDescent="0.25">
      <c r="A14" s="26"/>
      <c r="B14" s="50" t="s">
        <v>131</v>
      </c>
      <c r="C14" s="51"/>
    </row>
    <row r="15" spans="1:7" ht="14.5" x14ac:dyDescent="0.25">
      <c r="A15" s="28"/>
      <c r="B15" s="29" t="s">
        <v>114</v>
      </c>
      <c r="C15" s="30" t="s">
        <v>115</v>
      </c>
    </row>
    <row r="16" spans="1:7" x14ac:dyDescent="0.25">
      <c r="A16" s="28"/>
      <c r="B16" s="31"/>
      <c r="C16" s="36" t="s">
        <v>119</v>
      </c>
    </row>
    <row r="17" spans="1:3" x14ac:dyDescent="0.25">
      <c r="A17" s="28"/>
      <c r="B17" s="31" t="s">
        <v>132</v>
      </c>
      <c r="C17" s="36" t="s">
        <v>121</v>
      </c>
    </row>
    <row r="18" spans="1:3" x14ac:dyDescent="0.25">
      <c r="A18" s="28"/>
      <c r="B18" s="31" t="s">
        <v>133</v>
      </c>
      <c r="C18" s="36" t="s">
        <v>123</v>
      </c>
    </row>
    <row r="19" spans="1:3" x14ac:dyDescent="0.25">
      <c r="A19" s="28"/>
      <c r="B19" s="35"/>
      <c r="C19" s="36" t="s">
        <v>124</v>
      </c>
    </row>
    <row r="20" spans="1:3" ht="14.5" x14ac:dyDescent="0.25">
      <c r="A20" s="28"/>
      <c r="B20" s="29" t="s">
        <v>116</v>
      </c>
      <c r="C20" s="30" t="s">
        <v>115</v>
      </c>
    </row>
    <row r="21" spans="1:3" x14ac:dyDescent="0.25">
      <c r="A21" s="28"/>
      <c r="B21" s="31" t="s">
        <v>134</v>
      </c>
      <c r="C21" s="36" t="s">
        <v>126</v>
      </c>
    </row>
    <row r="22" spans="1:3" x14ac:dyDescent="0.25">
      <c r="A22" s="28"/>
      <c r="B22" s="31" t="s">
        <v>135</v>
      </c>
      <c r="C22" s="36" t="s">
        <v>128</v>
      </c>
    </row>
    <row r="23" spans="1:3" x14ac:dyDescent="0.25">
      <c r="A23" s="28"/>
      <c r="B23" s="31" t="s">
        <v>136</v>
      </c>
      <c r="C23" s="36" t="s">
        <v>130</v>
      </c>
    </row>
    <row r="24" spans="1:3" x14ac:dyDescent="0.25">
      <c r="A24" s="32"/>
      <c r="B24" s="33"/>
      <c r="C24" s="34"/>
    </row>
  </sheetData>
  <mergeCells count="2">
    <mergeCell ref="B2:C2"/>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43"/>
  <sheetViews>
    <sheetView topLeftCell="A28" workbookViewId="0">
      <selection activeCell="D37" sqref="D37"/>
    </sheetView>
  </sheetViews>
  <sheetFormatPr defaultRowHeight="14.5" x14ac:dyDescent="0.35"/>
  <cols>
    <col min="1" max="1" width="5.1796875" customWidth="1"/>
    <col min="2" max="2" width="30.7265625" bestFit="1" customWidth="1"/>
    <col min="3" max="3" width="11.7265625" customWidth="1"/>
    <col min="4" max="4" width="11.54296875" bestFit="1" customWidth="1"/>
    <col min="5" max="5" width="13.26953125" bestFit="1" customWidth="1"/>
    <col min="6" max="6" width="13.54296875" style="3" bestFit="1" customWidth="1"/>
    <col min="7" max="7" width="12.26953125" bestFit="1" customWidth="1"/>
    <col min="8" max="8" width="14" style="2" bestFit="1" customWidth="1"/>
    <col min="9" max="9" width="2.453125" customWidth="1"/>
    <col min="10" max="10" width="11.54296875" bestFit="1" customWidth="1"/>
    <col min="11" max="11" width="13.26953125" bestFit="1" customWidth="1"/>
    <col min="12" max="12" width="13.54296875" bestFit="1" customWidth="1"/>
    <col min="13" max="13" width="12.26953125" bestFit="1" customWidth="1"/>
    <col min="14" max="14" width="14" bestFit="1" customWidth="1"/>
    <col min="15" max="15" width="2.1796875" customWidth="1"/>
    <col min="16" max="16" width="11.54296875" bestFit="1" customWidth="1"/>
    <col min="17" max="18" width="14" bestFit="1" customWidth="1"/>
    <col min="19" max="19" width="12.26953125" bestFit="1" customWidth="1"/>
    <col min="20" max="20" width="14" bestFit="1" customWidth="1"/>
  </cols>
  <sheetData>
    <row r="1" spans="1:20" x14ac:dyDescent="0.35">
      <c r="A1" s="2" t="s">
        <v>23</v>
      </c>
    </row>
    <row r="2" spans="1:20" x14ac:dyDescent="0.35">
      <c r="A2" s="2" t="s">
        <v>24</v>
      </c>
    </row>
    <row r="3" spans="1:20" x14ac:dyDescent="0.35">
      <c r="A3" s="2" t="s">
        <v>25</v>
      </c>
    </row>
    <row r="4" spans="1:20" ht="12.5" x14ac:dyDescent="0.25">
      <c r="D4" s="4" t="s">
        <v>26</v>
      </c>
      <c r="E4" s="4" t="s">
        <v>27</v>
      </c>
      <c r="F4" s="5" t="s">
        <v>28</v>
      </c>
      <c r="G4" s="5" t="s">
        <v>29</v>
      </c>
      <c r="H4" s="6" t="s">
        <v>30</v>
      </c>
      <c r="J4" s="4" t="s">
        <v>31</v>
      </c>
      <c r="K4" s="4" t="s">
        <v>32</v>
      </c>
      <c r="L4" s="5" t="s">
        <v>33</v>
      </c>
      <c r="M4" s="5" t="s">
        <v>34</v>
      </c>
      <c r="N4" s="6" t="s">
        <v>35</v>
      </c>
      <c r="P4" s="4" t="s">
        <v>36</v>
      </c>
      <c r="Q4" s="4" t="s">
        <v>37</v>
      </c>
      <c r="R4" s="5" t="s">
        <v>38</v>
      </c>
      <c r="S4" s="5" t="s">
        <v>39</v>
      </c>
      <c r="T4" s="6" t="s">
        <v>40</v>
      </c>
    </row>
    <row r="5" spans="1:20" ht="61.5" customHeight="1" x14ac:dyDescent="0.35">
      <c r="D5" s="52" t="s">
        <v>41</v>
      </c>
      <c r="E5" s="53"/>
      <c r="F5" s="53"/>
      <c r="G5" s="53"/>
      <c r="H5" s="53"/>
      <c r="J5" s="52" t="s">
        <v>42</v>
      </c>
      <c r="K5" s="53"/>
      <c r="L5" s="53"/>
      <c r="M5" s="53"/>
      <c r="N5" s="53"/>
      <c r="P5" s="52" t="s">
        <v>43</v>
      </c>
      <c r="Q5" s="53"/>
      <c r="R5" s="53"/>
      <c r="S5" s="53"/>
      <c r="T5" s="53"/>
    </row>
    <row r="6" spans="1:20" s="10" customFormat="1" ht="29" x14ac:dyDescent="0.35">
      <c r="A6" s="7" t="s">
        <v>44</v>
      </c>
      <c r="B6" s="8" t="s">
        <v>45</v>
      </c>
      <c r="C6" s="8" t="s">
        <v>2</v>
      </c>
      <c r="D6" s="7">
        <v>2019</v>
      </c>
      <c r="E6" s="7">
        <v>2020</v>
      </c>
      <c r="F6" s="9" t="s">
        <v>46</v>
      </c>
      <c r="G6" s="7" t="s">
        <v>47</v>
      </c>
      <c r="H6" s="7" t="s">
        <v>48</v>
      </c>
      <c r="J6" s="7">
        <v>2019</v>
      </c>
      <c r="K6" s="7">
        <v>2020</v>
      </c>
      <c r="L6" s="9" t="s">
        <v>46</v>
      </c>
      <c r="M6" s="7" t="s">
        <v>47</v>
      </c>
      <c r="N6" s="7" t="s">
        <v>48</v>
      </c>
      <c r="P6" s="7">
        <v>2019</v>
      </c>
      <c r="Q6" s="7">
        <v>2020</v>
      </c>
      <c r="R6" s="9" t="s">
        <v>46</v>
      </c>
      <c r="S6" s="7" t="s">
        <v>47</v>
      </c>
      <c r="T6" s="7" t="s">
        <v>48</v>
      </c>
    </row>
    <row r="7" spans="1:20" x14ac:dyDescent="0.35">
      <c r="A7" s="11">
        <v>1</v>
      </c>
      <c r="B7" s="12" t="s">
        <v>49</v>
      </c>
      <c r="C7" s="12" t="s">
        <v>50</v>
      </c>
      <c r="D7" s="13">
        <v>29686.959999999999</v>
      </c>
      <c r="E7" s="13">
        <v>290056.59999999998</v>
      </c>
      <c r="F7" s="14">
        <v>95416.689999999973</v>
      </c>
      <c r="G7" s="13">
        <v>-33387.760000000002</v>
      </c>
      <c r="H7" s="15">
        <f>SUM(D7:G7)</f>
        <v>381772.49</v>
      </c>
      <c r="I7" s="16"/>
      <c r="J7" s="17">
        <v>29686.959999999999</v>
      </c>
      <c r="K7" s="18">
        <v>290056.66000000003</v>
      </c>
      <c r="L7" s="17">
        <v>95416.76</v>
      </c>
      <c r="M7" s="17">
        <v>-33387.769999999997</v>
      </c>
      <c r="N7" s="15">
        <f>SUM(J7:M7)</f>
        <v>381772.61000000004</v>
      </c>
      <c r="P7" s="17">
        <f>D7+J7</f>
        <v>59373.919999999998</v>
      </c>
      <c r="Q7" s="17">
        <f t="shared" ref="Q7:S22" si="0">E7+K7</f>
        <v>580113.26</v>
      </c>
      <c r="R7" s="17">
        <f t="shared" si="0"/>
        <v>190833.44999999995</v>
      </c>
      <c r="S7" s="13">
        <f>G7+M7</f>
        <v>-66775.53</v>
      </c>
      <c r="T7" s="15">
        <f>SUM(P7:S7)</f>
        <v>763545.1</v>
      </c>
    </row>
    <row r="8" spans="1:20" x14ac:dyDescent="0.35">
      <c r="A8" s="11">
        <f>A7+1</f>
        <v>2</v>
      </c>
      <c r="B8" s="12" t="s">
        <v>51</v>
      </c>
      <c r="C8" s="12" t="s">
        <v>52</v>
      </c>
      <c r="D8" s="13">
        <v>142.72999999999999</v>
      </c>
      <c r="E8" s="13">
        <v>23074.140000000007</v>
      </c>
      <c r="F8" s="14">
        <v>9499.56</v>
      </c>
      <c r="G8" s="13">
        <v>0</v>
      </c>
      <c r="H8" s="15">
        <f t="shared" ref="H8:H36" si="1">SUM(D8:G8)</f>
        <v>32716.430000000008</v>
      </c>
      <c r="I8" s="16"/>
      <c r="J8" s="17">
        <v>117.17000000000002</v>
      </c>
      <c r="K8" s="18">
        <v>25400.609999999997</v>
      </c>
      <c r="L8" s="17">
        <v>2616.9300000000003</v>
      </c>
      <c r="M8" s="13">
        <v>0</v>
      </c>
      <c r="N8" s="15">
        <f t="shared" ref="N8:N36" si="2">SUM(J8:M8)</f>
        <v>28134.709999999995</v>
      </c>
      <c r="P8" s="17">
        <f t="shared" ref="P8:S36" si="3">D8+J8</f>
        <v>259.89999999999998</v>
      </c>
      <c r="Q8" s="17">
        <f t="shared" si="0"/>
        <v>48474.75</v>
      </c>
      <c r="R8" s="17">
        <f t="shared" si="0"/>
        <v>12116.49</v>
      </c>
      <c r="S8" s="13">
        <f t="shared" si="0"/>
        <v>0</v>
      </c>
      <c r="T8" s="15">
        <f t="shared" ref="T8:T36" si="4">SUM(P8:S8)</f>
        <v>60851.14</v>
      </c>
    </row>
    <row r="9" spans="1:20" x14ac:dyDescent="0.35">
      <c r="A9" s="11">
        <f t="shared" ref="A9:A37" si="5">A8+1</f>
        <v>3</v>
      </c>
      <c r="B9" s="12" t="s">
        <v>53</v>
      </c>
      <c r="C9" s="12" t="s">
        <v>54</v>
      </c>
      <c r="D9" s="13">
        <v>7.94</v>
      </c>
      <c r="E9" s="13">
        <v>25719.410000000003</v>
      </c>
      <c r="F9" s="14">
        <v>16910.069999999996</v>
      </c>
      <c r="G9" s="13">
        <v>0</v>
      </c>
      <c r="H9" s="15">
        <f t="shared" si="1"/>
        <v>42637.42</v>
      </c>
      <c r="I9" s="16"/>
      <c r="J9" s="17"/>
      <c r="K9" s="18">
        <v>451.59</v>
      </c>
      <c r="L9" s="17"/>
      <c r="M9" s="13">
        <v>0</v>
      </c>
      <c r="N9" s="15">
        <f t="shared" si="2"/>
        <v>451.59</v>
      </c>
      <c r="P9" s="17">
        <f t="shared" si="3"/>
        <v>7.94</v>
      </c>
      <c r="Q9" s="17">
        <f t="shared" si="0"/>
        <v>26171.000000000004</v>
      </c>
      <c r="R9" s="17">
        <f t="shared" si="0"/>
        <v>16910.069999999996</v>
      </c>
      <c r="S9" s="13">
        <f t="shared" si="0"/>
        <v>0</v>
      </c>
      <c r="T9" s="15">
        <f t="shared" si="4"/>
        <v>43089.009999999995</v>
      </c>
    </row>
    <row r="10" spans="1:20" x14ac:dyDescent="0.35">
      <c r="A10" s="11">
        <f t="shared" si="5"/>
        <v>4</v>
      </c>
      <c r="B10" s="12" t="s">
        <v>55</v>
      </c>
      <c r="C10" s="19" t="s">
        <v>56</v>
      </c>
      <c r="D10" s="13"/>
      <c r="E10" s="13"/>
      <c r="F10" s="14"/>
      <c r="G10" s="13">
        <v>0</v>
      </c>
      <c r="H10" s="15">
        <f t="shared" si="1"/>
        <v>0</v>
      </c>
      <c r="I10" s="16"/>
      <c r="J10" s="17">
        <v>41.56</v>
      </c>
      <c r="K10" s="18"/>
      <c r="L10" s="17"/>
      <c r="M10" s="13">
        <v>0</v>
      </c>
      <c r="N10" s="15">
        <f t="shared" si="2"/>
        <v>41.56</v>
      </c>
      <c r="P10" s="17">
        <f t="shared" si="3"/>
        <v>41.56</v>
      </c>
      <c r="Q10" s="17">
        <f t="shared" si="0"/>
        <v>0</v>
      </c>
      <c r="R10" s="17">
        <f t="shared" si="0"/>
        <v>0</v>
      </c>
      <c r="S10" s="13">
        <f t="shared" si="0"/>
        <v>0</v>
      </c>
      <c r="T10" s="15">
        <f t="shared" si="4"/>
        <v>41.56</v>
      </c>
    </row>
    <row r="11" spans="1:20" x14ac:dyDescent="0.35">
      <c r="A11" s="11">
        <f t="shared" si="5"/>
        <v>5</v>
      </c>
      <c r="B11" s="12" t="s">
        <v>57</v>
      </c>
      <c r="C11" s="12" t="s">
        <v>58</v>
      </c>
      <c r="D11" s="13"/>
      <c r="E11" s="13">
        <v>7024.4100000000044</v>
      </c>
      <c r="F11" s="14">
        <v>4678.5</v>
      </c>
      <c r="G11" s="13">
        <v>-778.98</v>
      </c>
      <c r="H11" s="15">
        <f t="shared" si="1"/>
        <v>10923.930000000004</v>
      </c>
      <c r="I11" s="16"/>
      <c r="J11" s="17"/>
      <c r="K11" s="18">
        <v>7024.56</v>
      </c>
      <c r="L11" s="17">
        <v>4678.5399999999991</v>
      </c>
      <c r="M11" s="17">
        <v>-778.99</v>
      </c>
      <c r="N11" s="15">
        <f t="shared" si="2"/>
        <v>10924.109999999999</v>
      </c>
      <c r="P11" s="17">
        <f t="shared" si="3"/>
        <v>0</v>
      </c>
      <c r="Q11" s="17">
        <f t="shared" si="0"/>
        <v>14048.970000000005</v>
      </c>
      <c r="R11" s="17">
        <f t="shared" si="0"/>
        <v>9357.0399999999991</v>
      </c>
      <c r="S11" s="13">
        <f t="shared" si="0"/>
        <v>-1557.97</v>
      </c>
      <c r="T11" s="15">
        <f t="shared" si="4"/>
        <v>21848.04</v>
      </c>
    </row>
    <row r="12" spans="1:20" x14ac:dyDescent="0.35">
      <c r="A12" s="11">
        <f t="shared" si="5"/>
        <v>6</v>
      </c>
      <c r="B12" s="12" t="s">
        <v>59</v>
      </c>
      <c r="C12" s="12" t="s">
        <v>60</v>
      </c>
      <c r="D12" s="13"/>
      <c r="E12" s="13">
        <v>223.25</v>
      </c>
      <c r="F12" s="14"/>
      <c r="G12" s="13">
        <v>0</v>
      </c>
      <c r="H12" s="15">
        <f t="shared" si="1"/>
        <v>223.25</v>
      </c>
      <c r="I12" s="16"/>
      <c r="J12" s="17"/>
      <c r="K12" s="18">
        <v>223.25</v>
      </c>
      <c r="L12" s="17"/>
      <c r="M12" s="13">
        <v>0</v>
      </c>
      <c r="N12" s="15">
        <f t="shared" si="2"/>
        <v>223.25</v>
      </c>
      <c r="P12" s="17">
        <f t="shared" si="3"/>
        <v>0</v>
      </c>
      <c r="Q12" s="17">
        <f t="shared" si="0"/>
        <v>446.5</v>
      </c>
      <c r="R12" s="17">
        <f t="shared" si="0"/>
        <v>0</v>
      </c>
      <c r="S12" s="13">
        <f t="shared" si="0"/>
        <v>0</v>
      </c>
      <c r="T12" s="15">
        <f t="shared" si="4"/>
        <v>446.5</v>
      </c>
    </row>
    <row r="13" spans="1:20" x14ac:dyDescent="0.35">
      <c r="A13" s="11">
        <f t="shared" si="5"/>
        <v>7</v>
      </c>
      <c r="B13" s="12" t="s">
        <v>61</v>
      </c>
      <c r="C13" s="12" t="s">
        <v>62</v>
      </c>
      <c r="D13" s="13"/>
      <c r="E13" s="13">
        <v>2887.6699999999992</v>
      </c>
      <c r="F13" s="14">
        <v>2512.75</v>
      </c>
      <c r="G13" s="13">
        <v>-288.23</v>
      </c>
      <c r="H13" s="15">
        <f t="shared" si="1"/>
        <v>5112.1899999999987</v>
      </c>
      <c r="I13" s="16"/>
      <c r="J13" s="17"/>
      <c r="K13" s="18">
        <v>2887.7599999999998</v>
      </c>
      <c r="L13" s="17">
        <v>2512.8000000000002</v>
      </c>
      <c r="M13" s="17">
        <v>-288.24</v>
      </c>
      <c r="N13" s="15">
        <f t="shared" si="2"/>
        <v>5112.32</v>
      </c>
      <c r="P13" s="17">
        <f t="shared" si="3"/>
        <v>0</v>
      </c>
      <c r="Q13" s="17">
        <f t="shared" si="0"/>
        <v>5775.4299999999985</v>
      </c>
      <c r="R13" s="17">
        <f t="shared" si="0"/>
        <v>5025.55</v>
      </c>
      <c r="S13" s="13">
        <f t="shared" si="0"/>
        <v>-576.47</v>
      </c>
      <c r="T13" s="15">
        <f t="shared" si="4"/>
        <v>10224.51</v>
      </c>
    </row>
    <row r="14" spans="1:20" x14ac:dyDescent="0.35">
      <c r="A14" s="11">
        <f t="shared" si="5"/>
        <v>8</v>
      </c>
      <c r="B14" s="12" t="s">
        <v>63</v>
      </c>
      <c r="C14" s="12" t="s">
        <v>64</v>
      </c>
      <c r="D14" s="13"/>
      <c r="E14" s="13">
        <v>30.879999999999992</v>
      </c>
      <c r="F14" s="14">
        <v>108.65</v>
      </c>
      <c r="G14" s="13">
        <v>-1.24</v>
      </c>
      <c r="H14" s="15">
        <f t="shared" si="1"/>
        <v>138.29</v>
      </c>
      <c r="I14" s="16"/>
      <c r="J14" s="17"/>
      <c r="K14" s="18">
        <v>30.97</v>
      </c>
      <c r="L14" s="17">
        <v>108.69999999999999</v>
      </c>
      <c r="M14" s="17">
        <v>-1.24</v>
      </c>
      <c r="N14" s="15">
        <f t="shared" si="2"/>
        <v>138.42999999999998</v>
      </c>
      <c r="P14" s="17">
        <f t="shared" si="3"/>
        <v>0</v>
      </c>
      <c r="Q14" s="17">
        <f t="shared" si="0"/>
        <v>61.849999999999994</v>
      </c>
      <c r="R14" s="17">
        <f t="shared" si="0"/>
        <v>217.35</v>
      </c>
      <c r="S14" s="13">
        <f t="shared" si="0"/>
        <v>-2.48</v>
      </c>
      <c r="T14" s="15">
        <f t="shared" si="4"/>
        <v>276.71999999999997</v>
      </c>
    </row>
    <row r="15" spans="1:20" x14ac:dyDescent="0.35">
      <c r="A15" s="11">
        <f t="shared" si="5"/>
        <v>9</v>
      </c>
      <c r="B15" s="12" t="s">
        <v>65</v>
      </c>
      <c r="C15" s="12" t="s">
        <v>66</v>
      </c>
      <c r="D15" s="13"/>
      <c r="E15" s="13">
        <v>0.03</v>
      </c>
      <c r="F15" s="14"/>
      <c r="G15" s="13">
        <v>0</v>
      </c>
      <c r="H15" s="15">
        <f t="shared" si="1"/>
        <v>0.03</v>
      </c>
      <c r="I15" s="16"/>
      <c r="J15" s="17"/>
      <c r="K15" s="18">
        <v>0.03</v>
      </c>
      <c r="L15" s="17"/>
      <c r="M15" s="13">
        <v>0</v>
      </c>
      <c r="N15" s="15">
        <f t="shared" si="2"/>
        <v>0.03</v>
      </c>
      <c r="P15" s="17">
        <f t="shared" si="3"/>
        <v>0</v>
      </c>
      <c r="Q15" s="17">
        <f t="shared" si="0"/>
        <v>0.06</v>
      </c>
      <c r="R15" s="17">
        <f t="shared" si="0"/>
        <v>0</v>
      </c>
      <c r="S15" s="13">
        <f t="shared" si="0"/>
        <v>0</v>
      </c>
      <c r="T15" s="15">
        <f t="shared" si="4"/>
        <v>0.06</v>
      </c>
    </row>
    <row r="16" spans="1:20" x14ac:dyDescent="0.35">
      <c r="A16" s="11">
        <f t="shared" si="5"/>
        <v>10</v>
      </c>
      <c r="B16" s="12" t="s">
        <v>67</v>
      </c>
      <c r="C16" s="12" t="s">
        <v>68</v>
      </c>
      <c r="D16" s="13"/>
      <c r="E16" s="13">
        <v>1498.87</v>
      </c>
      <c r="F16" s="14">
        <v>970.22</v>
      </c>
      <c r="G16" s="13">
        <v>-147.37</v>
      </c>
      <c r="H16" s="15">
        <f t="shared" si="1"/>
        <v>2321.7200000000003</v>
      </c>
      <c r="I16" s="16"/>
      <c r="J16" s="17"/>
      <c r="K16" s="18">
        <v>1498.99</v>
      </c>
      <c r="L16" s="17">
        <v>970.23</v>
      </c>
      <c r="M16" s="17">
        <v>-147.38</v>
      </c>
      <c r="N16" s="15">
        <f t="shared" si="2"/>
        <v>2321.84</v>
      </c>
      <c r="P16" s="17">
        <f t="shared" si="3"/>
        <v>0</v>
      </c>
      <c r="Q16" s="17">
        <f t="shared" si="0"/>
        <v>2997.8599999999997</v>
      </c>
      <c r="R16" s="17">
        <f t="shared" si="0"/>
        <v>1940.45</v>
      </c>
      <c r="S16" s="13">
        <f t="shared" si="0"/>
        <v>-294.75</v>
      </c>
      <c r="T16" s="15">
        <f t="shared" si="4"/>
        <v>4643.5599999999995</v>
      </c>
    </row>
    <row r="17" spans="1:20" x14ac:dyDescent="0.35">
      <c r="A17" s="11">
        <f t="shared" si="5"/>
        <v>11</v>
      </c>
      <c r="B17" s="12" t="s">
        <v>69</v>
      </c>
      <c r="C17" s="12" t="s">
        <v>70</v>
      </c>
      <c r="D17" s="13"/>
      <c r="E17" s="13">
        <v>40.770000000000003</v>
      </c>
      <c r="F17" s="14">
        <v>950.06999999999994</v>
      </c>
      <c r="G17" s="13">
        <v>0</v>
      </c>
      <c r="H17" s="15">
        <f t="shared" si="1"/>
        <v>990.83999999999992</v>
      </c>
      <c r="I17" s="16"/>
      <c r="J17" s="17"/>
      <c r="K17" s="18">
        <v>40.770000000000003</v>
      </c>
      <c r="L17" s="17">
        <v>950.08999999999992</v>
      </c>
      <c r="M17" s="13">
        <v>0</v>
      </c>
      <c r="N17" s="15">
        <f t="shared" si="2"/>
        <v>990.8599999999999</v>
      </c>
      <c r="P17" s="17">
        <f t="shared" si="3"/>
        <v>0</v>
      </c>
      <c r="Q17" s="17">
        <f t="shared" si="0"/>
        <v>81.540000000000006</v>
      </c>
      <c r="R17" s="17">
        <f t="shared" si="0"/>
        <v>1900.1599999999999</v>
      </c>
      <c r="S17" s="13">
        <f t="shared" si="0"/>
        <v>0</v>
      </c>
      <c r="T17" s="15">
        <f t="shared" si="4"/>
        <v>1981.6999999999998</v>
      </c>
    </row>
    <row r="18" spans="1:20" x14ac:dyDescent="0.35">
      <c r="A18" s="11">
        <f t="shared" si="5"/>
        <v>12</v>
      </c>
      <c r="B18" s="12" t="s">
        <v>71</v>
      </c>
      <c r="C18" s="12" t="s">
        <v>72</v>
      </c>
      <c r="D18" s="13"/>
      <c r="E18" s="13">
        <v>0.25</v>
      </c>
      <c r="F18" s="14"/>
      <c r="G18" s="13">
        <v>0</v>
      </c>
      <c r="H18" s="15">
        <f t="shared" si="1"/>
        <v>0.25</v>
      </c>
      <c r="I18" s="16"/>
      <c r="J18" s="17"/>
      <c r="K18" s="18">
        <v>0.26</v>
      </c>
      <c r="L18" s="17"/>
      <c r="M18" s="13">
        <v>0</v>
      </c>
      <c r="N18" s="15">
        <f t="shared" si="2"/>
        <v>0.26</v>
      </c>
      <c r="P18" s="17">
        <f t="shared" si="3"/>
        <v>0</v>
      </c>
      <c r="Q18" s="17">
        <f t="shared" si="0"/>
        <v>0.51</v>
      </c>
      <c r="R18" s="17">
        <f t="shared" si="0"/>
        <v>0</v>
      </c>
      <c r="S18" s="13">
        <f t="shared" si="0"/>
        <v>0</v>
      </c>
      <c r="T18" s="15">
        <f t="shared" si="4"/>
        <v>0.51</v>
      </c>
    </row>
    <row r="19" spans="1:20" x14ac:dyDescent="0.35">
      <c r="A19" s="11">
        <f t="shared" si="5"/>
        <v>13</v>
      </c>
      <c r="B19" s="12" t="s">
        <v>73</v>
      </c>
      <c r="C19" s="12" t="s">
        <v>74</v>
      </c>
      <c r="D19" s="13"/>
      <c r="E19" s="13">
        <v>8.1599999999999984</v>
      </c>
      <c r="F19" s="14"/>
      <c r="G19" s="13">
        <v>0</v>
      </c>
      <c r="H19" s="15">
        <f t="shared" si="1"/>
        <v>8.1599999999999984</v>
      </c>
      <c r="I19" s="16"/>
      <c r="J19" s="17"/>
      <c r="K19" s="18">
        <v>8.17</v>
      </c>
      <c r="L19" s="17"/>
      <c r="M19" s="13">
        <v>0</v>
      </c>
      <c r="N19" s="15">
        <f t="shared" si="2"/>
        <v>8.17</v>
      </c>
      <c r="P19" s="17">
        <f t="shared" si="3"/>
        <v>0</v>
      </c>
      <c r="Q19" s="17">
        <f t="shared" si="0"/>
        <v>16.329999999999998</v>
      </c>
      <c r="R19" s="17">
        <f t="shared" si="0"/>
        <v>0</v>
      </c>
      <c r="S19" s="13">
        <f t="shared" si="0"/>
        <v>0</v>
      </c>
      <c r="T19" s="15">
        <f t="shared" si="4"/>
        <v>16.329999999999998</v>
      </c>
    </row>
    <row r="20" spans="1:20" x14ac:dyDescent="0.35">
      <c r="A20" s="11">
        <f t="shared" si="5"/>
        <v>14</v>
      </c>
      <c r="B20" s="12" t="s">
        <v>75</v>
      </c>
      <c r="C20" s="12" t="s">
        <v>76</v>
      </c>
      <c r="D20" s="13"/>
      <c r="E20" s="13">
        <v>228.43</v>
      </c>
      <c r="F20" s="14">
        <v>11.65</v>
      </c>
      <c r="G20" s="13">
        <v>-10.98</v>
      </c>
      <c r="H20" s="15">
        <f t="shared" si="1"/>
        <v>229.10000000000002</v>
      </c>
      <c r="I20" s="16"/>
      <c r="J20" s="17"/>
      <c r="K20" s="18">
        <v>228.54</v>
      </c>
      <c r="L20" s="17">
        <v>11.65</v>
      </c>
      <c r="M20" s="17">
        <v>-10.97</v>
      </c>
      <c r="N20" s="15">
        <f t="shared" si="2"/>
        <v>229.22</v>
      </c>
      <c r="P20" s="17">
        <f t="shared" si="3"/>
        <v>0</v>
      </c>
      <c r="Q20" s="17">
        <f t="shared" si="0"/>
        <v>456.97</v>
      </c>
      <c r="R20" s="17">
        <f t="shared" si="0"/>
        <v>23.3</v>
      </c>
      <c r="S20" s="13">
        <f t="shared" si="0"/>
        <v>-21.950000000000003</v>
      </c>
      <c r="T20" s="15">
        <f t="shared" si="4"/>
        <v>458.32000000000005</v>
      </c>
    </row>
    <row r="21" spans="1:20" x14ac:dyDescent="0.35">
      <c r="A21" s="11">
        <f t="shared" si="5"/>
        <v>15</v>
      </c>
      <c r="B21" s="12" t="s">
        <v>77</v>
      </c>
      <c r="C21" s="12" t="s">
        <v>78</v>
      </c>
      <c r="D21" s="13"/>
      <c r="E21" s="13">
        <v>16.439999999999994</v>
      </c>
      <c r="F21" s="14">
        <v>101.39</v>
      </c>
      <c r="G21" s="13">
        <v>-2.4299999999999997</v>
      </c>
      <c r="H21" s="15">
        <f t="shared" si="1"/>
        <v>115.4</v>
      </c>
      <c r="J21" s="17"/>
      <c r="K21" s="18">
        <v>16.52</v>
      </c>
      <c r="L21" s="17">
        <v>101.44</v>
      </c>
      <c r="M21" s="17">
        <v>-2.4300000000000002</v>
      </c>
      <c r="N21" s="15">
        <f t="shared" si="2"/>
        <v>115.52999999999999</v>
      </c>
      <c r="P21" s="17">
        <f t="shared" si="3"/>
        <v>0</v>
      </c>
      <c r="Q21" s="17">
        <f t="shared" si="0"/>
        <v>32.959999999999994</v>
      </c>
      <c r="R21" s="17">
        <f t="shared" si="0"/>
        <v>202.82999999999998</v>
      </c>
      <c r="S21" s="13">
        <f t="shared" si="0"/>
        <v>-4.8599999999999994</v>
      </c>
      <c r="T21" s="15">
        <f t="shared" si="4"/>
        <v>230.92999999999995</v>
      </c>
    </row>
    <row r="22" spans="1:20" x14ac:dyDescent="0.35">
      <c r="A22" s="11">
        <f t="shared" si="5"/>
        <v>16</v>
      </c>
      <c r="B22" s="12" t="s">
        <v>79</v>
      </c>
      <c r="C22" s="12" t="s">
        <v>80</v>
      </c>
      <c r="D22" s="13"/>
      <c r="E22" s="13">
        <v>5.2299999999999995</v>
      </c>
      <c r="F22" s="14">
        <v>0.74000000000000021</v>
      </c>
      <c r="G22" s="13">
        <v>-0.58000000000000007</v>
      </c>
      <c r="H22" s="15">
        <f t="shared" si="1"/>
        <v>5.39</v>
      </c>
      <c r="J22" s="17"/>
      <c r="K22" s="18">
        <v>5.2600000000000007</v>
      </c>
      <c r="L22" s="17">
        <v>0.75000000000000089</v>
      </c>
      <c r="M22" s="17">
        <v>-0.57999999999999996</v>
      </c>
      <c r="N22" s="15">
        <f t="shared" si="2"/>
        <v>5.4300000000000015</v>
      </c>
      <c r="P22" s="17">
        <f t="shared" si="3"/>
        <v>0</v>
      </c>
      <c r="Q22" s="17">
        <f t="shared" si="0"/>
        <v>10.49</v>
      </c>
      <c r="R22" s="17">
        <f t="shared" si="0"/>
        <v>1.4900000000000011</v>
      </c>
      <c r="S22" s="13">
        <f t="shared" si="0"/>
        <v>-1.1600000000000001</v>
      </c>
      <c r="T22" s="15">
        <f t="shared" si="4"/>
        <v>10.82</v>
      </c>
    </row>
    <row r="23" spans="1:20" x14ac:dyDescent="0.35">
      <c r="A23" s="11">
        <f t="shared" si="5"/>
        <v>17</v>
      </c>
      <c r="B23" s="12" t="s">
        <v>81</v>
      </c>
      <c r="C23" s="12" t="s">
        <v>82</v>
      </c>
      <c r="D23" s="13">
        <v>33862.17</v>
      </c>
      <c r="E23" s="13">
        <v>1301.3500000000004</v>
      </c>
      <c r="F23" s="14">
        <v>1982.7299999999996</v>
      </c>
      <c r="G23" s="13">
        <v>-33862.170000000006</v>
      </c>
      <c r="H23" s="15">
        <f t="shared" si="1"/>
        <v>3284.0799999999945</v>
      </c>
      <c r="J23" s="17">
        <v>33862.18</v>
      </c>
      <c r="K23" s="18">
        <v>1301.3599999999999</v>
      </c>
      <c r="L23" s="17">
        <v>1982.77</v>
      </c>
      <c r="M23" s="17">
        <v>-33862.18</v>
      </c>
      <c r="N23" s="15">
        <f t="shared" si="2"/>
        <v>3284.1299999999974</v>
      </c>
      <c r="P23" s="17">
        <f t="shared" si="3"/>
        <v>67724.350000000006</v>
      </c>
      <c r="Q23" s="17">
        <f t="shared" si="3"/>
        <v>2602.71</v>
      </c>
      <c r="R23" s="17">
        <f t="shared" si="3"/>
        <v>3965.4999999999995</v>
      </c>
      <c r="S23" s="13">
        <f t="shared" si="3"/>
        <v>-67724.350000000006</v>
      </c>
      <c r="T23" s="15">
        <f t="shared" si="4"/>
        <v>6568.2100000000064</v>
      </c>
    </row>
    <row r="24" spans="1:20" x14ac:dyDescent="0.35">
      <c r="A24" s="11">
        <f t="shared" si="5"/>
        <v>18</v>
      </c>
      <c r="B24" s="12" t="s">
        <v>83</v>
      </c>
      <c r="C24" s="12" t="s">
        <v>84</v>
      </c>
      <c r="D24" s="13">
        <v>95226.19</v>
      </c>
      <c r="E24" s="13">
        <v>401332.52999999997</v>
      </c>
      <c r="F24" s="14">
        <v>20712.829999999998</v>
      </c>
      <c r="G24" s="13">
        <v>-169842.83000000002</v>
      </c>
      <c r="H24" s="15">
        <f t="shared" si="1"/>
        <v>347428.72</v>
      </c>
      <c r="J24" s="17">
        <v>95226.2</v>
      </c>
      <c r="K24" s="18">
        <v>401332.56</v>
      </c>
      <c r="L24" s="17">
        <v>20712.87</v>
      </c>
      <c r="M24" s="17">
        <v>-169842.84</v>
      </c>
      <c r="N24" s="15">
        <f t="shared" si="2"/>
        <v>347428.79000000004</v>
      </c>
      <c r="P24" s="17">
        <f t="shared" si="3"/>
        <v>190452.39</v>
      </c>
      <c r="Q24" s="17">
        <f t="shared" si="3"/>
        <v>802665.09</v>
      </c>
      <c r="R24" s="17">
        <f t="shared" si="3"/>
        <v>41425.699999999997</v>
      </c>
      <c r="S24" s="13">
        <f t="shared" si="3"/>
        <v>-339685.67000000004</v>
      </c>
      <c r="T24" s="15">
        <f t="shared" si="4"/>
        <v>694857.50999999989</v>
      </c>
    </row>
    <row r="25" spans="1:20" x14ac:dyDescent="0.35">
      <c r="A25" s="11">
        <f t="shared" si="5"/>
        <v>19</v>
      </c>
      <c r="B25" s="12" t="s">
        <v>85</v>
      </c>
      <c r="C25" s="12" t="s">
        <v>86</v>
      </c>
      <c r="D25" s="13"/>
      <c r="E25" s="13"/>
      <c r="F25" s="14">
        <v>34817.25</v>
      </c>
      <c r="G25" s="13">
        <v>0</v>
      </c>
      <c r="H25" s="15">
        <f t="shared" si="1"/>
        <v>34817.25</v>
      </c>
      <c r="J25" s="17"/>
      <c r="K25" s="18"/>
      <c r="L25" s="17">
        <v>34817.26</v>
      </c>
      <c r="M25" s="13">
        <v>0</v>
      </c>
      <c r="N25" s="15">
        <f t="shared" si="2"/>
        <v>34817.26</v>
      </c>
      <c r="P25" s="17">
        <f t="shared" si="3"/>
        <v>0</v>
      </c>
      <c r="Q25" s="17">
        <f t="shared" si="3"/>
        <v>0</v>
      </c>
      <c r="R25" s="17">
        <f t="shared" si="3"/>
        <v>69634.510000000009</v>
      </c>
      <c r="S25" s="13">
        <f t="shared" si="3"/>
        <v>0</v>
      </c>
      <c r="T25" s="15">
        <f t="shared" si="4"/>
        <v>69634.510000000009</v>
      </c>
    </row>
    <row r="26" spans="1:20" x14ac:dyDescent="0.35">
      <c r="A26" s="11">
        <f t="shared" si="5"/>
        <v>20</v>
      </c>
      <c r="B26" s="12" t="s">
        <v>87</v>
      </c>
      <c r="C26" s="12" t="s">
        <v>88</v>
      </c>
      <c r="D26" s="13"/>
      <c r="E26" s="13">
        <v>0.51</v>
      </c>
      <c r="F26" s="14">
        <v>376.75000000000006</v>
      </c>
      <c r="G26" s="13">
        <v>0</v>
      </c>
      <c r="H26" s="15">
        <f t="shared" si="1"/>
        <v>377.26000000000005</v>
      </c>
      <c r="J26" s="17"/>
      <c r="K26" s="18">
        <v>0.52</v>
      </c>
      <c r="L26" s="17">
        <v>376.75</v>
      </c>
      <c r="M26" s="13">
        <v>0</v>
      </c>
      <c r="N26" s="15">
        <f t="shared" si="2"/>
        <v>377.27</v>
      </c>
      <c r="P26" s="17">
        <f t="shared" si="3"/>
        <v>0</v>
      </c>
      <c r="Q26" s="17">
        <f t="shared" si="3"/>
        <v>1.03</v>
      </c>
      <c r="R26" s="17">
        <f t="shared" si="3"/>
        <v>753.5</v>
      </c>
      <c r="S26" s="13">
        <f t="shared" si="3"/>
        <v>0</v>
      </c>
      <c r="T26" s="15">
        <f t="shared" si="4"/>
        <v>754.53</v>
      </c>
    </row>
    <row r="27" spans="1:20" x14ac:dyDescent="0.35">
      <c r="A27" s="11">
        <f t="shared" si="5"/>
        <v>21</v>
      </c>
      <c r="B27" s="12" t="s">
        <v>89</v>
      </c>
      <c r="C27" s="12" t="s">
        <v>90</v>
      </c>
      <c r="D27" s="13"/>
      <c r="E27" s="13">
        <v>1311.63</v>
      </c>
      <c r="F27" s="14">
        <v>95.329999999999984</v>
      </c>
      <c r="G27" s="13">
        <v>-177.51999999999992</v>
      </c>
      <c r="H27" s="15">
        <f t="shared" si="1"/>
        <v>1229.44</v>
      </c>
      <c r="J27" s="17"/>
      <c r="K27" s="18">
        <v>1311.65</v>
      </c>
      <c r="L27" s="17">
        <v>95.34</v>
      </c>
      <c r="M27" s="17">
        <v>-177.56</v>
      </c>
      <c r="N27" s="15">
        <f t="shared" si="2"/>
        <v>1229.43</v>
      </c>
      <c r="P27" s="17">
        <f t="shared" si="3"/>
        <v>0</v>
      </c>
      <c r="Q27" s="17">
        <f t="shared" si="3"/>
        <v>2623.28</v>
      </c>
      <c r="R27" s="17">
        <f t="shared" si="3"/>
        <v>190.67</v>
      </c>
      <c r="S27" s="13">
        <f t="shared" si="3"/>
        <v>-355.07999999999993</v>
      </c>
      <c r="T27" s="15">
        <f t="shared" si="4"/>
        <v>2458.8700000000003</v>
      </c>
    </row>
    <row r="28" spans="1:20" x14ac:dyDescent="0.35">
      <c r="A28" s="11">
        <f t="shared" si="5"/>
        <v>22</v>
      </c>
      <c r="B28" s="12" t="s">
        <v>91</v>
      </c>
      <c r="C28" s="12" t="s">
        <v>92</v>
      </c>
      <c r="D28" s="13"/>
      <c r="E28" s="13">
        <v>206.02</v>
      </c>
      <c r="F28" s="14"/>
      <c r="G28" s="13">
        <v>0</v>
      </c>
      <c r="H28" s="15">
        <f t="shared" si="1"/>
        <v>206.02</v>
      </c>
      <c r="J28" s="17"/>
      <c r="K28" s="18">
        <v>206.02</v>
      </c>
      <c r="L28" s="17"/>
      <c r="M28" s="13">
        <v>0</v>
      </c>
      <c r="N28" s="15">
        <f t="shared" si="2"/>
        <v>206.02</v>
      </c>
      <c r="P28" s="17">
        <f t="shared" si="3"/>
        <v>0</v>
      </c>
      <c r="Q28" s="17">
        <f t="shared" si="3"/>
        <v>412.04</v>
      </c>
      <c r="R28" s="17">
        <f t="shared" si="3"/>
        <v>0</v>
      </c>
      <c r="S28" s="13">
        <f t="shared" si="3"/>
        <v>0</v>
      </c>
      <c r="T28" s="15">
        <f t="shared" si="4"/>
        <v>412.04</v>
      </c>
    </row>
    <row r="29" spans="1:20" x14ac:dyDescent="0.35">
      <c r="A29" s="11">
        <f t="shared" si="5"/>
        <v>23</v>
      </c>
      <c r="B29" s="12" t="s">
        <v>93</v>
      </c>
      <c r="C29" s="12" t="s">
        <v>94</v>
      </c>
      <c r="D29" s="13"/>
      <c r="E29" s="13">
        <v>13.649999999999999</v>
      </c>
      <c r="F29" s="14">
        <v>1673.75</v>
      </c>
      <c r="G29" s="13">
        <v>0</v>
      </c>
      <c r="H29" s="15">
        <f t="shared" si="1"/>
        <v>1687.4</v>
      </c>
      <c r="J29" s="17"/>
      <c r="K29" s="18">
        <v>13.66</v>
      </c>
      <c r="L29" s="17">
        <v>1673.78</v>
      </c>
      <c r="M29" s="13">
        <v>0</v>
      </c>
      <c r="N29" s="15">
        <f t="shared" si="2"/>
        <v>1687.44</v>
      </c>
      <c r="P29" s="17">
        <f t="shared" si="3"/>
        <v>0</v>
      </c>
      <c r="Q29" s="17">
        <f t="shared" si="3"/>
        <v>27.31</v>
      </c>
      <c r="R29" s="17">
        <f t="shared" si="3"/>
        <v>3347.5299999999997</v>
      </c>
      <c r="S29" s="13">
        <f t="shared" si="3"/>
        <v>0</v>
      </c>
      <c r="T29" s="15">
        <f t="shared" si="4"/>
        <v>3374.8399999999997</v>
      </c>
    </row>
    <row r="30" spans="1:20" x14ac:dyDescent="0.35">
      <c r="A30" s="11">
        <f t="shared" si="5"/>
        <v>24</v>
      </c>
      <c r="B30" s="12" t="s">
        <v>95</v>
      </c>
      <c r="C30" s="12" t="s">
        <v>96</v>
      </c>
      <c r="D30" s="13"/>
      <c r="E30" s="13">
        <v>55.349999999999994</v>
      </c>
      <c r="F30" s="14">
        <v>35.789999999999992</v>
      </c>
      <c r="G30" s="13">
        <v>-6.74</v>
      </c>
      <c r="H30" s="15">
        <f t="shared" si="1"/>
        <v>84.399999999999991</v>
      </c>
      <c r="J30" s="17"/>
      <c r="K30" s="18">
        <v>55.430000000000007</v>
      </c>
      <c r="L30" s="17">
        <v>35.840000000000003</v>
      </c>
      <c r="M30" s="17">
        <v>-6.74</v>
      </c>
      <c r="N30" s="15">
        <f t="shared" si="2"/>
        <v>84.530000000000015</v>
      </c>
      <c r="P30" s="17">
        <f t="shared" si="3"/>
        <v>0</v>
      </c>
      <c r="Q30" s="17">
        <f t="shared" si="3"/>
        <v>110.78</v>
      </c>
      <c r="R30" s="17">
        <f t="shared" si="3"/>
        <v>71.63</v>
      </c>
      <c r="S30" s="13">
        <f t="shared" si="3"/>
        <v>-13.48</v>
      </c>
      <c r="T30" s="15">
        <f t="shared" si="4"/>
        <v>168.93</v>
      </c>
    </row>
    <row r="31" spans="1:20" x14ac:dyDescent="0.35">
      <c r="A31" s="11">
        <f t="shared" si="5"/>
        <v>25</v>
      </c>
      <c r="B31" s="12" t="s">
        <v>97</v>
      </c>
      <c r="C31" s="12" t="s">
        <v>98</v>
      </c>
      <c r="D31" s="13">
        <v>11561.52</v>
      </c>
      <c r="E31" s="13">
        <v>530669.65999999992</v>
      </c>
      <c r="F31" s="14">
        <v>187140.74000000002</v>
      </c>
      <c r="G31" s="13">
        <v>-155744.32000000004</v>
      </c>
      <c r="H31" s="15">
        <f t="shared" si="1"/>
        <v>573627.59999999986</v>
      </c>
      <c r="J31" s="17">
        <v>11561.52</v>
      </c>
      <c r="K31" s="18">
        <v>530670.01000000013</v>
      </c>
      <c r="L31" s="17">
        <v>187140.97999999995</v>
      </c>
      <c r="M31" s="17">
        <v>-155744.32999999999</v>
      </c>
      <c r="N31" s="15">
        <f t="shared" si="2"/>
        <v>573628.18000000017</v>
      </c>
      <c r="P31" s="17">
        <f t="shared" si="3"/>
        <v>23123.040000000001</v>
      </c>
      <c r="Q31" s="17">
        <f t="shared" si="3"/>
        <v>1061339.67</v>
      </c>
      <c r="R31" s="17">
        <f t="shared" si="3"/>
        <v>374281.72</v>
      </c>
      <c r="S31" s="13">
        <f t="shared" si="3"/>
        <v>-311488.65000000002</v>
      </c>
      <c r="T31" s="15">
        <f t="shared" si="4"/>
        <v>1147255.7799999998</v>
      </c>
    </row>
    <row r="32" spans="1:20" x14ac:dyDescent="0.35">
      <c r="A32" s="11">
        <f t="shared" si="5"/>
        <v>26</v>
      </c>
      <c r="B32" s="12" t="s">
        <v>99</v>
      </c>
      <c r="C32" s="12" t="s">
        <v>100</v>
      </c>
      <c r="D32" s="13"/>
      <c r="E32" s="13">
        <v>709.72</v>
      </c>
      <c r="F32" s="14">
        <v>6421.09</v>
      </c>
      <c r="G32" s="13">
        <v>-113.55000000000001</v>
      </c>
      <c r="H32" s="15">
        <f t="shared" si="1"/>
        <v>7017.26</v>
      </c>
      <c r="J32" s="17"/>
      <c r="K32" s="18">
        <v>709.73</v>
      </c>
      <c r="L32" s="17">
        <v>6421.0999999999995</v>
      </c>
      <c r="M32" s="17">
        <v>-113.56</v>
      </c>
      <c r="N32" s="15">
        <f t="shared" si="2"/>
        <v>7017.2699999999995</v>
      </c>
      <c r="P32" s="17">
        <f t="shared" si="3"/>
        <v>0</v>
      </c>
      <c r="Q32" s="17">
        <f t="shared" si="3"/>
        <v>1419.45</v>
      </c>
      <c r="R32" s="17">
        <f t="shared" si="3"/>
        <v>12842.189999999999</v>
      </c>
      <c r="S32" s="13">
        <f t="shared" si="3"/>
        <v>-227.11</v>
      </c>
      <c r="T32" s="15">
        <f t="shared" si="4"/>
        <v>14034.529999999999</v>
      </c>
    </row>
    <row r="33" spans="1:20" x14ac:dyDescent="0.35">
      <c r="A33" s="11">
        <f t="shared" si="5"/>
        <v>27</v>
      </c>
      <c r="B33" s="12" t="s">
        <v>101</v>
      </c>
      <c r="C33" s="12" t="s">
        <v>102</v>
      </c>
      <c r="D33" s="13"/>
      <c r="E33" s="13">
        <v>25.329999999999991</v>
      </c>
      <c r="F33" s="14">
        <v>20.869999999999997</v>
      </c>
      <c r="G33" s="13">
        <v>-2.66</v>
      </c>
      <c r="H33" s="15">
        <f t="shared" si="1"/>
        <v>43.539999999999992</v>
      </c>
      <c r="J33" s="17"/>
      <c r="K33" s="18">
        <v>25.4</v>
      </c>
      <c r="L33" s="17">
        <v>20.9</v>
      </c>
      <c r="M33" s="17">
        <v>-2.67</v>
      </c>
      <c r="N33" s="15">
        <f t="shared" si="2"/>
        <v>43.629999999999995</v>
      </c>
      <c r="P33" s="17">
        <f t="shared" si="3"/>
        <v>0</v>
      </c>
      <c r="Q33" s="17">
        <f t="shared" si="3"/>
        <v>50.72999999999999</v>
      </c>
      <c r="R33" s="17">
        <f t="shared" si="3"/>
        <v>41.769999999999996</v>
      </c>
      <c r="S33" s="13">
        <f t="shared" si="3"/>
        <v>-5.33</v>
      </c>
      <c r="T33" s="15">
        <f t="shared" si="4"/>
        <v>87.169999999999987</v>
      </c>
    </row>
    <row r="34" spans="1:20" x14ac:dyDescent="0.35">
      <c r="A34" s="11">
        <f t="shared" si="5"/>
        <v>28</v>
      </c>
      <c r="B34" s="12" t="s">
        <v>103</v>
      </c>
      <c r="C34" s="12" t="s">
        <v>104</v>
      </c>
      <c r="D34" s="13"/>
      <c r="E34" s="13"/>
      <c r="F34" s="14">
        <v>0.49</v>
      </c>
      <c r="G34" s="13">
        <v>0</v>
      </c>
      <c r="H34" s="15">
        <f t="shared" si="1"/>
        <v>0.49</v>
      </c>
      <c r="J34" s="17"/>
      <c r="K34" s="18"/>
      <c r="L34" s="17">
        <v>0.5</v>
      </c>
      <c r="M34" s="13">
        <v>0</v>
      </c>
      <c r="N34" s="15">
        <f t="shared" si="2"/>
        <v>0.5</v>
      </c>
      <c r="P34" s="17">
        <f t="shared" si="3"/>
        <v>0</v>
      </c>
      <c r="Q34" s="17">
        <f t="shared" si="3"/>
        <v>0</v>
      </c>
      <c r="R34" s="17">
        <f t="shared" si="3"/>
        <v>0.99</v>
      </c>
      <c r="S34" s="13">
        <f t="shared" si="3"/>
        <v>0</v>
      </c>
      <c r="T34" s="15">
        <f t="shared" si="4"/>
        <v>0.99</v>
      </c>
    </row>
    <row r="35" spans="1:20" x14ac:dyDescent="0.35">
      <c r="A35" s="11">
        <f t="shared" si="5"/>
        <v>29</v>
      </c>
      <c r="B35" s="12" t="s">
        <v>105</v>
      </c>
      <c r="C35" s="12" t="s">
        <v>106</v>
      </c>
      <c r="D35" s="13"/>
      <c r="E35" s="13">
        <v>751769.15000000014</v>
      </c>
      <c r="F35" s="14">
        <v>568963.8200000003</v>
      </c>
      <c r="G35" s="13">
        <v>0</v>
      </c>
      <c r="H35" s="15">
        <f t="shared" si="1"/>
        <v>1320732.9700000004</v>
      </c>
      <c r="J35" s="17"/>
      <c r="K35" s="18">
        <v>751769.15999999992</v>
      </c>
      <c r="L35" s="17">
        <v>568963.88</v>
      </c>
      <c r="M35" s="13">
        <v>0</v>
      </c>
      <c r="N35" s="15">
        <f t="shared" si="2"/>
        <v>1320733.04</v>
      </c>
      <c r="P35" s="17">
        <f t="shared" si="3"/>
        <v>0</v>
      </c>
      <c r="Q35" s="17">
        <f t="shared" si="3"/>
        <v>1503538.31</v>
      </c>
      <c r="R35" s="17">
        <f t="shared" si="3"/>
        <v>1137927.7000000002</v>
      </c>
      <c r="S35" s="13">
        <f t="shared" si="3"/>
        <v>0</v>
      </c>
      <c r="T35" s="15">
        <f t="shared" si="4"/>
        <v>2641466.0100000002</v>
      </c>
    </row>
    <row r="36" spans="1:20" x14ac:dyDescent="0.35">
      <c r="A36" s="11">
        <f t="shared" si="5"/>
        <v>30</v>
      </c>
      <c r="B36" s="12" t="s">
        <v>107</v>
      </c>
      <c r="C36" s="12" t="s">
        <v>108</v>
      </c>
      <c r="D36" s="13"/>
      <c r="E36" s="13">
        <v>-673305.15000000014</v>
      </c>
      <c r="F36" s="14">
        <v>-586513.07000000007</v>
      </c>
      <c r="G36" s="13">
        <v>0</v>
      </c>
      <c r="H36" s="15">
        <f t="shared" si="1"/>
        <v>-1259818.2200000002</v>
      </c>
      <c r="J36" s="17"/>
      <c r="K36" s="18">
        <v>-673305.16</v>
      </c>
      <c r="L36" s="17">
        <v>-586513.13</v>
      </c>
      <c r="M36" s="13">
        <v>0</v>
      </c>
      <c r="N36" s="15">
        <f t="shared" si="2"/>
        <v>-1259818.29</v>
      </c>
      <c r="P36" s="17">
        <f t="shared" si="3"/>
        <v>0</v>
      </c>
      <c r="Q36" s="17">
        <f t="shared" si="3"/>
        <v>-1346610.31</v>
      </c>
      <c r="R36" s="17">
        <f t="shared" si="3"/>
        <v>-1173026.2000000002</v>
      </c>
      <c r="S36" s="13">
        <f t="shared" si="3"/>
        <v>0</v>
      </c>
      <c r="T36" s="15">
        <f t="shared" si="4"/>
        <v>-2519636.5100000002</v>
      </c>
    </row>
    <row r="37" spans="1:20" s="2" customFormat="1" x14ac:dyDescent="0.35">
      <c r="A37" s="11">
        <f t="shared" si="5"/>
        <v>31</v>
      </c>
      <c r="B37" s="20" t="s">
        <v>48</v>
      </c>
      <c r="C37" s="20"/>
      <c r="D37" s="15">
        <f>SUM(D7:D36)</f>
        <v>170487.50999999998</v>
      </c>
      <c r="E37" s="15">
        <f t="shared" ref="E37:H37" si="6">SUM(E7:E36)</f>
        <v>1364904.2899999998</v>
      </c>
      <c r="F37" s="15">
        <f t="shared" si="6"/>
        <v>366888.66000000015</v>
      </c>
      <c r="G37" s="15">
        <f t="shared" si="6"/>
        <v>-394367.36</v>
      </c>
      <c r="H37" s="15">
        <f t="shared" si="6"/>
        <v>1507913.1</v>
      </c>
      <c r="J37" s="15">
        <f>SUM(J7:J36)</f>
        <v>170495.59</v>
      </c>
      <c r="K37" s="15">
        <f t="shared" ref="K37:N37" si="7">SUM(K7:K36)</f>
        <v>1341964.2800000003</v>
      </c>
      <c r="L37" s="15">
        <f t="shared" si="7"/>
        <v>343096.72999999986</v>
      </c>
      <c r="M37" s="15">
        <f t="shared" si="7"/>
        <v>-394367.48</v>
      </c>
      <c r="N37" s="15">
        <f t="shared" si="7"/>
        <v>1461189.12</v>
      </c>
      <c r="P37" s="15">
        <f>SUM(P7:P36)</f>
        <v>340983.10000000003</v>
      </c>
      <c r="Q37" s="15">
        <f t="shared" ref="Q37:T37" si="8">SUM(Q7:Q36)</f>
        <v>2706868.57</v>
      </c>
      <c r="R37" s="15">
        <f t="shared" si="8"/>
        <v>709985.3899999999</v>
      </c>
      <c r="S37" s="15">
        <f t="shared" si="8"/>
        <v>-788734.84000000008</v>
      </c>
      <c r="T37" s="15">
        <f t="shared" si="8"/>
        <v>2969102.22</v>
      </c>
    </row>
    <row r="38" spans="1:20" x14ac:dyDescent="0.35">
      <c r="A38" s="21"/>
    </row>
    <row r="39" spans="1:20" x14ac:dyDescent="0.35">
      <c r="A39" s="21">
        <v>32</v>
      </c>
      <c r="B39" s="2" t="s">
        <v>109</v>
      </c>
      <c r="C39" t="s">
        <v>110</v>
      </c>
      <c r="H39" s="22">
        <f>SUM(H7:H34)</f>
        <v>1446998.3499999999</v>
      </c>
    </row>
    <row r="41" spans="1:20" x14ac:dyDescent="0.35">
      <c r="A41" s="21">
        <v>33</v>
      </c>
      <c r="B41" s="23" t="s">
        <v>111</v>
      </c>
    </row>
    <row r="42" spans="1:20" x14ac:dyDescent="0.35">
      <c r="A42" s="21">
        <v>34</v>
      </c>
      <c r="B42" s="24" t="s">
        <v>112</v>
      </c>
    </row>
    <row r="43" spans="1:20" ht="49.5" customHeight="1" x14ac:dyDescent="0.25">
      <c r="A43" s="25">
        <v>35</v>
      </c>
      <c r="B43" s="54" t="s">
        <v>113</v>
      </c>
      <c r="C43" s="54"/>
      <c r="D43" s="54"/>
      <c r="E43" s="54"/>
      <c r="F43" s="54"/>
      <c r="G43" s="54"/>
      <c r="H43" s="54"/>
    </row>
  </sheetData>
  <mergeCells count="4">
    <mergeCell ref="D5:H5"/>
    <mergeCell ref="J5:N5"/>
    <mergeCell ref="P5:T5"/>
    <mergeCell ref="B43:H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23A4D97B-8FB4-431E-8558-CAB910505A4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Staff 1-16b</vt:lpstr>
      <vt:lpstr>WO Listing</vt:lpstr>
      <vt:lpstr>KPSC_RH_2_1_SuppAtt_1</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Belter</dc:creator>
  <cp:keywords/>
  <cp:lastModifiedBy>s293063</cp:lastModifiedBy>
  <dcterms:created xsi:type="dcterms:W3CDTF">2021-12-13T13:43:13Z</dcterms:created>
  <dcterms:modified xsi:type="dcterms:W3CDTF">2021-12-20T19:31:09Z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a6ba0628-e11c-4035-b015-f8974e946c9c</vt:lpwstr>
  </property>
  <property fmtid="{D5CDD505-2E9C-101B-9397-08002B2CF9AE}" pid="3" name="bjSaver">
    <vt:lpwstr>8/MtDu8VKME3FGnbKdkmDCxQB9TfeTRA</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uid="936e22d5-45a7-4cb7-95ab-1aa8c7c88789" value="" /&gt;&lt;/sisl&gt;</vt:lpwstr>
  </property>
  <property fmtid="{D5CDD505-2E9C-101B-9397-08002B2CF9AE}" pid="6" name="bjDocumentSecurityLabel">
    <vt:lpwstr>Uncategorized</vt:lpwstr>
  </property>
</Properties>
</file>