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Internal\01_Regulatory Services\100_Lerah Scott\01_TEMP WORK FOLDERS\2021-00421\"/>
    </mc:Choice>
  </mc:AlternateContent>
  <bookViews>
    <workbookView xWindow="0" yWindow="0" windowWidth="21570" windowHeight="10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8" i="1"/>
  <c r="M9" i="1"/>
  <c r="M10" i="1"/>
  <c r="K3" i="1"/>
  <c r="M3" i="1" s="1"/>
  <c r="K4" i="1"/>
  <c r="K5" i="1"/>
  <c r="M5" i="1" s="1"/>
  <c r="K6" i="1"/>
  <c r="M6" i="1" s="1"/>
  <c r="K7" i="1"/>
  <c r="M7" i="1" s="1"/>
  <c r="K8" i="1"/>
  <c r="M11" i="1"/>
  <c r="M12" i="1"/>
  <c r="M13" i="1"/>
  <c r="K2" i="1"/>
  <c r="K14" i="1" s="1"/>
  <c r="H14" i="1"/>
  <c r="I14" i="1"/>
  <c r="G14" i="1"/>
  <c r="G16" i="1" s="1"/>
  <c r="M2" i="1" l="1"/>
  <c r="M14" i="1"/>
  <c r="H15" i="1" s="1"/>
  <c r="H16" i="1" s="1"/>
  <c r="I16" i="1" s="1"/>
</calcChain>
</file>

<file path=xl/sharedStrings.xml><?xml version="1.0" encoding="utf-8"?>
<sst xmlns="http://schemas.openxmlformats.org/spreadsheetml/2006/main" count="91" uniqueCount="47">
  <si>
    <t>Month</t>
  </si>
  <si>
    <t>Book Cost</t>
  </si>
  <si>
    <t>Allocated Reserve</t>
  </si>
  <si>
    <t>Net Book Value</t>
  </si>
  <si>
    <t>Kentucky Power - Gen</t>
  </si>
  <si>
    <t>Mitchell Generating Plant</t>
  </si>
  <si>
    <t xml:space="preserve">KEPCo 101/6 317 ASH3 Mitchell Ldfl </t>
  </si>
  <si>
    <t xml:space="preserve">ARO#3 Mitchell Landfill - WV : KPCo/WPCo : 8500ARO </t>
  </si>
  <si>
    <t>31700 - ARO Steam Production Plant</t>
  </si>
  <si>
    <t>Mitchell Generating Plant Units 1&amp;2 : KPCo/WPCo : 8500</t>
  </si>
  <si>
    <t>KEPCo 101/6 314 Mitchell Plant</t>
  </si>
  <si>
    <t>31400 - Turbogenerator Units-Coal</t>
  </si>
  <si>
    <t>KEPCo 101/6 311 Mitchell Plant</t>
  </si>
  <si>
    <t>KEPCo 101/6 317 ASH1 Conner Ash Pd</t>
  </si>
  <si>
    <t>ARO#1 Connor Ash Pond, Mitchell Plant - WV : KPCo/OPCo : 8500ARO2</t>
  </si>
  <si>
    <t>KEPCo 101/6 312 Mitchell Plant SCR</t>
  </si>
  <si>
    <t>Mitchell SCR Catalyst : KPCo/WPCo : 8500SCR</t>
  </si>
  <si>
    <t>31200 - Boiler Plant Equip-Coal</t>
  </si>
  <si>
    <t>KEPCo 101/6 312 Mitchell Plant</t>
  </si>
  <si>
    <t>KEPCo 101/6 315 Mitchell Plant</t>
  </si>
  <si>
    <t>KEPCo 101/6 316 Mitchell Plant</t>
  </si>
  <si>
    <t>31600 - Misc Pwr Plant Equip-Coal</t>
  </si>
  <si>
    <t xml:space="preserve">KEPCo 101/6 317 ASH1 Mitchell Ash </t>
  </si>
  <si>
    <t xml:space="preserve">ARO#1 Mitchell Ash Pond - WV : KPCo/WPCo : 8500ARO </t>
  </si>
  <si>
    <t xml:space="preserve">KEPCo 101/6 317 ASH2 Mitchell Ldfl </t>
  </si>
  <si>
    <t xml:space="preserve">ARO#2 Mitchell Landfill - WV : KPCo/WPCo : 8500ARO </t>
  </si>
  <si>
    <t>KEPCo 101/6 310 Mitchell Non-Depr</t>
  </si>
  <si>
    <t>31000 - Land - Coal Fired</t>
  </si>
  <si>
    <t>31500 - Accessory Elect Equip-Coal</t>
  </si>
  <si>
    <t>31100 - Structures, Improvemnt-Coal</t>
  </si>
  <si>
    <t>KEPCo 101/6 317 Mitchell Asbestos</t>
  </si>
  <si>
    <t>Company</t>
  </si>
  <si>
    <t>Major Location</t>
  </si>
  <si>
    <t>Depr Group</t>
  </si>
  <si>
    <t>Asset Location</t>
  </si>
  <si>
    <t>Utility Account</t>
  </si>
  <si>
    <t>Depr Rate</t>
  </si>
  <si>
    <t>Monthly Depr</t>
  </si>
  <si>
    <t>Periods</t>
  </si>
  <si>
    <t>Total Depr Expense</t>
  </si>
  <si>
    <t>Est Mitchell NBV at 12/31/2028</t>
  </si>
  <si>
    <t>Notes:</t>
  </si>
  <si>
    <t>1) Estimated NBV assumes no additions or retirements made prior to December 2021</t>
  </si>
  <si>
    <t>Mitchell NBV at 12/31/2021</t>
  </si>
  <si>
    <t>2) ARO depreciation expense calculated on an end of life method.  Used December 2021 expense for the purpose of this calculation through 2028.</t>
  </si>
  <si>
    <t>12/2021</t>
  </si>
  <si>
    <t>Accumulated Depreciation 01/2022 to 12/2028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</si>
</sst>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8" fontId="0" fillId="0" borderId="0" xfId="0" applyNumberFormat="1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2" fillId="0" borderId="0" xfId="0" applyNumberFormat="1" applyFont="1"/>
    <xf numFmtId="16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0" fontId="2" fillId="0" borderId="0" xfId="0" applyFont="1" applyAlignment="1"/>
    <xf numFmtId="8" fontId="0" fillId="0" borderId="0" xfId="0" applyNumberFormat="1" applyFont="1"/>
    <xf numFmtId="8" fontId="0" fillId="0" borderId="0" xfId="0" applyNumberFormat="1"/>
    <xf numFmtId="49" fontId="3" fillId="0" borderId="0" xfId="0" applyNumberFormat="1" applyFont="1"/>
    <xf numFmtId="8" fontId="0" fillId="0" borderId="0" xfId="0" applyNumberFormat="1" applyFill="1"/>
    <xf numFmtId="49" fontId="0" fillId="0" borderId="0" xfId="0" applyNumberFormat="1" applyFill="1"/>
    <xf numFmtId="10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8" fontId="0" fillId="0" borderId="2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="85" zoomScaleNormal="85" workbookViewId="0">
      <selection activeCell="G11" sqref="G11"/>
    </sheetView>
  </sheetViews>
  <sheetFormatPr defaultRowHeight="15" x14ac:dyDescent="0.25"/>
  <cols>
    <col min="1" max="1" width="20.7109375" style="1" bestFit="1" customWidth="1"/>
    <col min="2" max="2" width="25.140625" style="1" bestFit="1" customWidth="1"/>
    <col min="3" max="3" width="34.42578125" style="1" bestFit="1" customWidth="1"/>
    <col min="4" max="4" width="64.28515625" style="1" bestFit="1" customWidth="1"/>
    <col min="5" max="5" width="34.5703125" style="1" bestFit="1" customWidth="1"/>
    <col min="6" max="6" width="7.85546875" style="1" bestFit="1" customWidth="1"/>
    <col min="7" max="8" width="17.28515625" bestFit="1" customWidth="1"/>
    <col min="9" max="9" width="15.5703125" bestFit="1" customWidth="1"/>
    <col min="11" max="11" width="13.42578125" bestFit="1" customWidth="1"/>
    <col min="13" max="13" width="18.28515625" bestFit="1" customWidth="1"/>
  </cols>
  <sheetData>
    <row r="1" spans="1:13" s="4" customFormat="1" ht="15.75" thickBot="1" x14ac:dyDescent="0.3">
      <c r="A1" s="5" t="s">
        <v>31</v>
      </c>
      <c r="B1" s="5" t="s">
        <v>32</v>
      </c>
      <c r="C1" s="5" t="s">
        <v>33</v>
      </c>
      <c r="D1" s="5" t="s">
        <v>34</v>
      </c>
      <c r="E1" s="5" t="s">
        <v>35</v>
      </c>
      <c r="F1" s="6" t="s">
        <v>0</v>
      </c>
      <c r="G1" s="7" t="s">
        <v>1</v>
      </c>
      <c r="H1" s="7" t="s">
        <v>2</v>
      </c>
      <c r="I1" s="7" t="s">
        <v>3</v>
      </c>
      <c r="J1" s="7" t="s">
        <v>36</v>
      </c>
      <c r="K1" s="7" t="s">
        <v>37</v>
      </c>
      <c r="L1" s="7" t="s">
        <v>38</v>
      </c>
      <c r="M1" s="7" t="s">
        <v>39</v>
      </c>
    </row>
    <row r="2" spans="1:13" x14ac:dyDescent="0.25">
      <c r="A2" s="1" t="s">
        <v>4</v>
      </c>
      <c r="B2" s="1" t="s">
        <v>5</v>
      </c>
      <c r="C2" s="1" t="s">
        <v>26</v>
      </c>
      <c r="D2" s="1" t="s">
        <v>9</v>
      </c>
      <c r="E2" s="1" t="s">
        <v>27</v>
      </c>
      <c r="F2" s="1" t="s">
        <v>45</v>
      </c>
      <c r="G2" s="2">
        <v>3098594.25</v>
      </c>
      <c r="H2" s="2">
        <v>0</v>
      </c>
      <c r="I2" s="2">
        <v>3098594.25</v>
      </c>
      <c r="J2" s="11">
        <v>0</v>
      </c>
      <c r="K2" s="2">
        <f>ROUND(((G2*J2)/12),2)</f>
        <v>0</v>
      </c>
      <c r="L2" s="10">
        <v>84</v>
      </c>
      <c r="M2" s="2">
        <f>L2*K2</f>
        <v>0</v>
      </c>
    </row>
    <row r="3" spans="1:13" x14ac:dyDescent="0.25">
      <c r="A3" s="1" t="s">
        <v>4</v>
      </c>
      <c r="B3" s="1" t="s">
        <v>5</v>
      </c>
      <c r="C3" s="1" t="s">
        <v>12</v>
      </c>
      <c r="D3" s="1" t="s">
        <v>9</v>
      </c>
      <c r="E3" s="1" t="s">
        <v>29</v>
      </c>
      <c r="F3" s="1" t="s">
        <v>45</v>
      </c>
      <c r="G3" s="2">
        <v>57251688.310000002</v>
      </c>
      <c r="H3" s="2">
        <v>26595573.829999998</v>
      </c>
      <c r="I3" s="2">
        <v>30656114.48</v>
      </c>
      <c r="J3" s="11">
        <v>2.58E-2</v>
      </c>
      <c r="K3" s="2">
        <f t="shared" ref="K3:K8" si="0">ROUND(((G3*J3)/12),2)</f>
        <v>123091.13</v>
      </c>
      <c r="L3" s="10">
        <v>84</v>
      </c>
      <c r="M3" s="2">
        <f t="shared" ref="M3:M13" si="1">L3*K3</f>
        <v>10339654.92</v>
      </c>
    </row>
    <row r="4" spans="1:13" x14ac:dyDescent="0.25">
      <c r="A4" s="1" t="s">
        <v>4</v>
      </c>
      <c r="B4" s="1" t="s">
        <v>5</v>
      </c>
      <c r="C4" s="1" t="s">
        <v>15</v>
      </c>
      <c r="D4" s="1" t="s">
        <v>16</v>
      </c>
      <c r="E4" s="1" t="s">
        <v>17</v>
      </c>
      <c r="F4" s="1" t="s">
        <v>45</v>
      </c>
      <c r="G4" s="2">
        <v>8255456.2000000002</v>
      </c>
      <c r="H4" s="2">
        <v>8503119.8900000006</v>
      </c>
      <c r="I4" s="2">
        <v>-247663.69</v>
      </c>
      <c r="J4" s="11">
        <v>0.125</v>
      </c>
      <c r="K4" s="2">
        <f t="shared" si="0"/>
        <v>85994.34</v>
      </c>
      <c r="L4" s="10">
        <v>84</v>
      </c>
      <c r="M4" s="2">
        <f t="shared" si="1"/>
        <v>7223524.5599999996</v>
      </c>
    </row>
    <row r="5" spans="1:13" x14ac:dyDescent="0.25">
      <c r="A5" s="1" t="s">
        <v>4</v>
      </c>
      <c r="B5" s="1" t="s">
        <v>5</v>
      </c>
      <c r="C5" s="1" t="s">
        <v>18</v>
      </c>
      <c r="D5" s="1" t="s">
        <v>9</v>
      </c>
      <c r="E5" s="1" t="s">
        <v>17</v>
      </c>
      <c r="F5" s="1" t="s">
        <v>45</v>
      </c>
      <c r="G5" s="2">
        <v>883781725.23000002</v>
      </c>
      <c r="H5" s="2">
        <v>398128868.26999998</v>
      </c>
      <c r="I5" s="2">
        <v>485652856.95999998</v>
      </c>
      <c r="J5" s="11">
        <v>2.9600000000000001E-2</v>
      </c>
      <c r="K5" s="2">
        <f t="shared" si="0"/>
        <v>2179994.92</v>
      </c>
      <c r="L5" s="10">
        <v>84</v>
      </c>
      <c r="M5" s="2">
        <f t="shared" si="1"/>
        <v>183119573.28</v>
      </c>
    </row>
    <row r="6" spans="1:13" x14ac:dyDescent="0.25">
      <c r="A6" s="1" t="s">
        <v>4</v>
      </c>
      <c r="B6" s="1" t="s">
        <v>5</v>
      </c>
      <c r="C6" s="1" t="s">
        <v>10</v>
      </c>
      <c r="D6" s="1" t="s">
        <v>9</v>
      </c>
      <c r="E6" s="1" t="s">
        <v>11</v>
      </c>
      <c r="F6" s="1" t="s">
        <v>45</v>
      </c>
      <c r="G6" s="2">
        <v>55566899.200000003</v>
      </c>
      <c r="H6" s="2">
        <v>38229802.189999998</v>
      </c>
      <c r="I6" s="2">
        <v>17337097.010000002</v>
      </c>
      <c r="J6" s="11">
        <v>1.67E-2</v>
      </c>
      <c r="K6" s="2">
        <f t="shared" si="0"/>
        <v>77330.600000000006</v>
      </c>
      <c r="L6" s="10">
        <v>84</v>
      </c>
      <c r="M6" s="2">
        <f t="shared" si="1"/>
        <v>6495770.4000000004</v>
      </c>
    </row>
    <row r="7" spans="1:13" x14ac:dyDescent="0.25">
      <c r="A7" s="1" t="s">
        <v>4</v>
      </c>
      <c r="B7" s="1" t="s">
        <v>5</v>
      </c>
      <c r="C7" s="1" t="s">
        <v>19</v>
      </c>
      <c r="D7" s="1" t="s">
        <v>9</v>
      </c>
      <c r="E7" s="1" t="s">
        <v>28</v>
      </c>
      <c r="F7" s="1" t="s">
        <v>45</v>
      </c>
      <c r="G7" s="2">
        <v>26079012.890000001</v>
      </c>
      <c r="H7" s="2">
        <v>13681846.52</v>
      </c>
      <c r="I7" s="2">
        <v>12397166.369999999</v>
      </c>
      <c r="J7" s="11">
        <v>1.49E-2</v>
      </c>
      <c r="K7" s="2">
        <f t="shared" si="0"/>
        <v>32381.439999999999</v>
      </c>
      <c r="L7" s="10">
        <v>84</v>
      </c>
      <c r="M7" s="2">
        <f t="shared" si="1"/>
        <v>2720040.96</v>
      </c>
    </row>
    <row r="8" spans="1:13" x14ac:dyDescent="0.25">
      <c r="A8" s="1" t="s">
        <v>4</v>
      </c>
      <c r="B8" s="1" t="s">
        <v>5</v>
      </c>
      <c r="C8" s="1" t="s">
        <v>20</v>
      </c>
      <c r="D8" s="1" t="s">
        <v>9</v>
      </c>
      <c r="E8" s="1" t="s">
        <v>21</v>
      </c>
      <c r="F8" s="1" t="s">
        <v>45</v>
      </c>
      <c r="G8" s="2">
        <v>9264949.5099999998</v>
      </c>
      <c r="H8" s="2">
        <v>4772966.72</v>
      </c>
      <c r="I8" s="2">
        <v>4491982.79</v>
      </c>
      <c r="J8" s="11">
        <v>2.63E-2</v>
      </c>
      <c r="K8" s="2">
        <f t="shared" si="0"/>
        <v>20305.68</v>
      </c>
      <c r="L8" s="10">
        <v>84</v>
      </c>
      <c r="M8" s="2">
        <f t="shared" si="1"/>
        <v>1705677.12</v>
      </c>
    </row>
    <row r="9" spans="1:13" s="20" customFormat="1" x14ac:dyDescent="0.25">
      <c r="A9" s="17" t="s">
        <v>4</v>
      </c>
      <c r="B9" s="17" t="s">
        <v>5</v>
      </c>
      <c r="C9" s="17" t="s">
        <v>6</v>
      </c>
      <c r="D9" s="17" t="s">
        <v>7</v>
      </c>
      <c r="E9" s="17" t="s">
        <v>8</v>
      </c>
      <c r="F9" s="17" t="s">
        <v>45</v>
      </c>
      <c r="G9" s="16">
        <v>830641.01</v>
      </c>
      <c r="H9" s="16">
        <v>1285664.58</v>
      </c>
      <c r="I9" s="16">
        <v>-455023.57</v>
      </c>
      <c r="J9" s="18">
        <v>0</v>
      </c>
      <c r="K9" s="16">
        <v>-1978.36</v>
      </c>
      <c r="L9" s="19">
        <v>84</v>
      </c>
      <c r="M9" s="16">
        <f t="shared" si="1"/>
        <v>-166182.24</v>
      </c>
    </row>
    <row r="10" spans="1:13" s="20" customFormat="1" x14ac:dyDescent="0.25">
      <c r="A10" s="17" t="s">
        <v>4</v>
      </c>
      <c r="B10" s="17" t="s">
        <v>5</v>
      </c>
      <c r="C10" s="17" t="s">
        <v>13</v>
      </c>
      <c r="D10" s="17" t="s">
        <v>14</v>
      </c>
      <c r="E10" s="17" t="s">
        <v>8</v>
      </c>
      <c r="F10" s="17" t="s">
        <v>45</v>
      </c>
      <c r="G10" s="16">
        <v>-1820881.13</v>
      </c>
      <c r="H10" s="16">
        <v>681340.87</v>
      </c>
      <c r="I10" s="16">
        <v>-2502222</v>
      </c>
      <c r="J10" s="18">
        <v>0</v>
      </c>
      <c r="K10" s="16">
        <v>-10974.65</v>
      </c>
      <c r="L10" s="19">
        <v>84</v>
      </c>
      <c r="M10" s="16">
        <f t="shared" si="1"/>
        <v>-921870.6</v>
      </c>
    </row>
    <row r="11" spans="1:13" s="20" customFormat="1" x14ac:dyDescent="0.25">
      <c r="A11" s="17" t="s">
        <v>4</v>
      </c>
      <c r="B11" s="17" t="s">
        <v>5</v>
      </c>
      <c r="C11" s="17" t="s">
        <v>22</v>
      </c>
      <c r="D11" s="17" t="s">
        <v>23</v>
      </c>
      <c r="E11" s="17" t="s">
        <v>8</v>
      </c>
      <c r="F11" s="17" t="s">
        <v>45</v>
      </c>
      <c r="G11" s="16">
        <v>-482208.95</v>
      </c>
      <c r="H11" s="16">
        <v>54402.400000000001</v>
      </c>
      <c r="I11" s="16">
        <v>-536611.35</v>
      </c>
      <c r="J11" s="18">
        <v>0</v>
      </c>
      <c r="K11" s="16">
        <v>-2343.2800000000002</v>
      </c>
      <c r="L11" s="19">
        <v>84</v>
      </c>
      <c r="M11" s="16">
        <f t="shared" si="1"/>
        <v>-196835.52000000002</v>
      </c>
    </row>
    <row r="12" spans="1:13" s="20" customFormat="1" x14ac:dyDescent="0.25">
      <c r="A12" s="17" t="s">
        <v>4</v>
      </c>
      <c r="B12" s="17" t="s">
        <v>5</v>
      </c>
      <c r="C12" s="17" t="s">
        <v>24</v>
      </c>
      <c r="D12" s="17" t="s">
        <v>25</v>
      </c>
      <c r="E12" s="17" t="s">
        <v>8</v>
      </c>
      <c r="F12" s="17" t="s">
        <v>45</v>
      </c>
      <c r="G12" s="16">
        <v>3596017.97</v>
      </c>
      <c r="H12" s="16">
        <v>649742.23</v>
      </c>
      <c r="I12" s="16">
        <v>2946275.74</v>
      </c>
      <c r="J12" s="18">
        <v>0</v>
      </c>
      <c r="K12" s="16">
        <v>12809.88</v>
      </c>
      <c r="L12" s="19">
        <v>84</v>
      </c>
      <c r="M12" s="16">
        <f t="shared" si="1"/>
        <v>1076029.92</v>
      </c>
    </row>
    <row r="13" spans="1:13" s="20" customFormat="1" x14ac:dyDescent="0.25">
      <c r="A13" s="17" t="s">
        <v>4</v>
      </c>
      <c r="B13" s="17" t="s">
        <v>5</v>
      </c>
      <c r="C13" s="17" t="s">
        <v>30</v>
      </c>
      <c r="D13" s="17" t="s">
        <v>9</v>
      </c>
      <c r="E13" s="17" t="s">
        <v>8</v>
      </c>
      <c r="F13" s="17" t="s">
        <v>45</v>
      </c>
      <c r="G13" s="21">
        <v>2191057.04</v>
      </c>
      <c r="H13" s="21">
        <v>1222142.7</v>
      </c>
      <c r="I13" s="21">
        <v>968914.34</v>
      </c>
      <c r="J13" s="18">
        <v>0</v>
      </c>
      <c r="K13" s="21">
        <v>7347.96</v>
      </c>
      <c r="L13" s="19">
        <v>84</v>
      </c>
      <c r="M13" s="21">
        <f t="shared" si="1"/>
        <v>617228.64</v>
      </c>
    </row>
    <row r="14" spans="1:13" x14ac:dyDescent="0.25">
      <c r="E14" s="12" t="s">
        <v>43</v>
      </c>
      <c r="G14" s="8">
        <f>SUM(G2:G13)</f>
        <v>1047612951.53</v>
      </c>
      <c r="H14" s="8">
        <f t="shared" ref="H14:I14" si="2">SUM(H2:H13)</f>
        <v>493805470.19999999</v>
      </c>
      <c r="I14" s="8">
        <f t="shared" si="2"/>
        <v>553807481.32999992</v>
      </c>
      <c r="K14" s="8">
        <f>SUM(K2:K13)</f>
        <v>2523959.6600000006</v>
      </c>
      <c r="M14" s="8">
        <f>SUM(M2:M13)</f>
        <v>212012611.43999997</v>
      </c>
    </row>
    <row r="15" spans="1:13" x14ac:dyDescent="0.25">
      <c r="E15" s="3" t="s">
        <v>46</v>
      </c>
      <c r="H15" s="13">
        <f>M14</f>
        <v>212012611.43999997</v>
      </c>
    </row>
    <row r="16" spans="1:13" x14ac:dyDescent="0.25">
      <c r="E16" s="3" t="s">
        <v>40</v>
      </c>
      <c r="G16" s="8">
        <f>G14</f>
        <v>1047612951.53</v>
      </c>
      <c r="H16" s="8">
        <f>H14+H15</f>
        <v>705818081.63999999</v>
      </c>
      <c r="I16" s="8">
        <f>G16-H16</f>
        <v>341794869.88999999</v>
      </c>
    </row>
    <row r="17" spans="1:11" x14ac:dyDescent="0.25">
      <c r="A17" s="15" t="s">
        <v>41</v>
      </c>
      <c r="H17" s="9"/>
      <c r="K17" s="14"/>
    </row>
    <row r="18" spans="1:11" x14ac:dyDescent="0.25">
      <c r="A18" s="1" t="s">
        <v>42</v>
      </c>
      <c r="H18" s="9"/>
      <c r="K18" s="14"/>
    </row>
    <row r="19" spans="1:11" x14ac:dyDescent="0.25">
      <c r="A19" s="1" t="s">
        <v>44</v>
      </c>
      <c r="H19" s="9"/>
      <c r="K19" s="14"/>
    </row>
    <row r="20" spans="1:11" x14ac:dyDescent="0.25">
      <c r="H20" s="9"/>
      <c r="K20" s="14"/>
    </row>
    <row r="21" spans="1:11" x14ac:dyDescent="0.25">
      <c r="H21" s="9"/>
      <c r="K21" s="14"/>
    </row>
    <row r="22" spans="1:11" x14ac:dyDescent="0.25">
      <c r="H22" s="9"/>
      <c r="K22" s="14"/>
    </row>
    <row r="23" spans="1:11" x14ac:dyDescent="0.25">
      <c r="H23" s="9"/>
      <c r="K23" s="14"/>
    </row>
    <row r="24" spans="1:11" x14ac:dyDescent="0.25">
      <c r="H24" s="9"/>
    </row>
    <row r="25" spans="1:11" x14ac:dyDescent="0.25">
      <c r="H25" s="9"/>
    </row>
    <row r="26" spans="1:11" x14ac:dyDescent="0.25">
      <c r="H26" s="9"/>
    </row>
    <row r="27" spans="1:11" x14ac:dyDescent="0.25">
      <c r="H27" s="9"/>
    </row>
    <row r="28" spans="1:11" x14ac:dyDescent="0.25">
      <c r="H28" s="9"/>
    </row>
    <row r="29" spans="1:11" x14ac:dyDescent="0.25">
      <c r="H29" s="9"/>
    </row>
    <row r="30" spans="1:11" x14ac:dyDescent="0.25">
      <c r="H30" s="9"/>
    </row>
    <row r="31" spans="1:11" x14ac:dyDescent="0.25">
      <c r="H31" s="9"/>
    </row>
    <row r="32" spans="1:11" x14ac:dyDescent="0.25">
      <c r="H32" s="9"/>
    </row>
    <row r="33" spans="8:8" x14ac:dyDescent="0.25">
      <c r="H33" s="9"/>
    </row>
    <row r="34" spans="8:8" x14ac:dyDescent="0.25">
      <c r="H34" s="9"/>
    </row>
    <row r="35" spans="8:8" x14ac:dyDescent="0.25">
      <c r="H35" s="9"/>
    </row>
    <row r="36" spans="8:8" x14ac:dyDescent="0.25">
      <c r="H36" s="9"/>
    </row>
    <row r="37" spans="8:8" x14ac:dyDescent="0.25">
      <c r="H37" s="9"/>
    </row>
    <row r="38" spans="8:8" x14ac:dyDescent="0.25">
      <c r="H38" s="9"/>
    </row>
    <row r="39" spans="8:8" x14ac:dyDescent="0.25">
      <c r="H39" s="9"/>
    </row>
    <row r="40" spans="8:8" x14ac:dyDescent="0.25">
      <c r="H40" s="9"/>
    </row>
    <row r="41" spans="8:8" x14ac:dyDescent="0.25">
      <c r="H41" s="9"/>
    </row>
    <row r="42" spans="8:8" x14ac:dyDescent="0.25">
      <c r="H42" s="9"/>
    </row>
    <row r="43" spans="8:8" x14ac:dyDescent="0.25">
      <c r="H43" s="9"/>
    </row>
    <row r="44" spans="8:8" x14ac:dyDescent="0.25">
      <c r="H44" s="9"/>
    </row>
    <row r="45" spans="8:8" x14ac:dyDescent="0.25">
      <c r="H45" s="9"/>
    </row>
    <row r="46" spans="8:8" x14ac:dyDescent="0.25">
      <c r="H46" s="9"/>
    </row>
    <row r="47" spans="8:8" x14ac:dyDescent="0.25">
      <c r="H47" s="9"/>
    </row>
    <row r="48" spans="8:8" x14ac:dyDescent="0.25">
      <c r="H48" s="9"/>
    </row>
    <row r="49" spans="8:8" x14ac:dyDescent="0.25">
      <c r="H49" s="9"/>
    </row>
    <row r="50" spans="8:8" x14ac:dyDescent="0.25">
      <c r="H50" s="9"/>
    </row>
    <row r="51" spans="8:8" x14ac:dyDescent="0.25">
      <c r="H51" s="9"/>
    </row>
    <row r="52" spans="8:8" x14ac:dyDescent="0.25">
      <c r="H52" s="9"/>
    </row>
    <row r="53" spans="8:8" x14ac:dyDescent="0.25">
      <c r="H53" s="9"/>
    </row>
    <row r="54" spans="8:8" x14ac:dyDescent="0.25">
      <c r="H54" s="9"/>
    </row>
    <row r="55" spans="8:8" x14ac:dyDescent="0.25">
      <c r="H55" s="9"/>
    </row>
    <row r="56" spans="8:8" x14ac:dyDescent="0.25">
      <c r="H56" s="9"/>
    </row>
    <row r="57" spans="8:8" x14ac:dyDescent="0.25">
      <c r="H57" s="9"/>
    </row>
    <row r="58" spans="8:8" x14ac:dyDescent="0.25">
      <c r="H58" s="9"/>
    </row>
    <row r="59" spans="8:8" x14ac:dyDescent="0.25">
      <c r="H59" s="9"/>
    </row>
    <row r="60" spans="8:8" x14ac:dyDescent="0.25">
      <c r="H60" s="9"/>
    </row>
    <row r="61" spans="8:8" x14ac:dyDescent="0.25">
      <c r="H61" s="9"/>
    </row>
    <row r="62" spans="8:8" x14ac:dyDescent="0.25">
      <c r="H62" s="9"/>
    </row>
    <row r="63" spans="8:8" x14ac:dyDescent="0.25">
      <c r="H63" s="9"/>
    </row>
    <row r="64" spans="8:8" x14ac:dyDescent="0.25">
      <c r="H64" s="9"/>
    </row>
    <row r="65" spans="8:8" x14ac:dyDescent="0.25">
      <c r="H65" s="9"/>
    </row>
    <row r="66" spans="8:8" x14ac:dyDescent="0.25">
      <c r="H66" s="9"/>
    </row>
    <row r="67" spans="8:8" x14ac:dyDescent="0.25">
      <c r="H67" s="9"/>
    </row>
    <row r="68" spans="8:8" x14ac:dyDescent="0.25">
      <c r="H68" s="9"/>
    </row>
    <row r="69" spans="8:8" x14ac:dyDescent="0.25">
      <c r="H69" s="9"/>
    </row>
    <row r="70" spans="8:8" x14ac:dyDescent="0.25">
      <c r="H70" s="9"/>
    </row>
    <row r="71" spans="8:8" x14ac:dyDescent="0.25">
      <c r="H71" s="9"/>
    </row>
    <row r="72" spans="8:8" x14ac:dyDescent="0.25">
      <c r="H72" s="9"/>
    </row>
    <row r="73" spans="8:8" x14ac:dyDescent="0.25">
      <c r="H73" s="9"/>
    </row>
    <row r="74" spans="8:8" x14ac:dyDescent="0.25">
      <c r="H74" s="9"/>
    </row>
    <row r="75" spans="8:8" x14ac:dyDescent="0.25">
      <c r="H75" s="9"/>
    </row>
    <row r="76" spans="8:8" x14ac:dyDescent="0.25">
      <c r="H76" s="9"/>
    </row>
    <row r="77" spans="8:8" x14ac:dyDescent="0.25">
      <c r="H77" s="9"/>
    </row>
    <row r="78" spans="8:8" x14ac:dyDescent="0.25">
      <c r="H78" s="9"/>
    </row>
    <row r="79" spans="8:8" x14ac:dyDescent="0.25">
      <c r="H79" s="9"/>
    </row>
    <row r="80" spans="8:8" x14ac:dyDescent="0.25">
      <c r="H80" s="9"/>
    </row>
    <row r="81" spans="8:8" x14ac:dyDescent="0.25">
      <c r="H81" s="9"/>
    </row>
    <row r="82" spans="8:8" x14ac:dyDescent="0.25">
      <c r="H82" s="9"/>
    </row>
    <row r="83" spans="8:8" x14ac:dyDescent="0.25">
      <c r="H83" s="9"/>
    </row>
    <row r="84" spans="8:8" x14ac:dyDescent="0.25">
      <c r="H84" s="9"/>
    </row>
    <row r="85" spans="8:8" x14ac:dyDescent="0.25">
      <c r="H85" s="9"/>
    </row>
    <row r="86" spans="8:8" x14ac:dyDescent="0.25">
      <c r="H86" s="9"/>
    </row>
    <row r="87" spans="8:8" x14ac:dyDescent="0.25">
      <c r="H87" s="9"/>
    </row>
    <row r="88" spans="8:8" x14ac:dyDescent="0.25">
      <c r="H88" s="9"/>
    </row>
    <row r="89" spans="8:8" x14ac:dyDescent="0.25">
      <c r="H89" s="9"/>
    </row>
    <row r="90" spans="8:8" x14ac:dyDescent="0.25">
      <c r="H90" s="9"/>
    </row>
    <row r="91" spans="8:8" x14ac:dyDescent="0.25">
      <c r="H91" s="9"/>
    </row>
    <row r="92" spans="8:8" x14ac:dyDescent="0.25">
      <c r="H92" s="9"/>
    </row>
    <row r="93" spans="8:8" x14ac:dyDescent="0.25">
      <c r="H93" s="9"/>
    </row>
    <row r="94" spans="8:8" x14ac:dyDescent="0.25">
      <c r="H94" s="9"/>
    </row>
    <row r="95" spans="8:8" x14ac:dyDescent="0.25">
      <c r="H95" s="9"/>
    </row>
    <row r="96" spans="8:8" x14ac:dyDescent="0.25">
      <c r="H96" s="9"/>
    </row>
    <row r="97" spans="8:8" x14ac:dyDescent="0.25">
      <c r="H97" s="9"/>
    </row>
    <row r="98" spans="8:8" x14ac:dyDescent="0.25">
      <c r="H98" s="9"/>
    </row>
    <row r="99" spans="8:8" x14ac:dyDescent="0.25">
      <c r="H99" s="9"/>
    </row>
    <row r="100" spans="8:8" x14ac:dyDescent="0.25">
      <c r="H100" s="9"/>
    </row>
    <row r="101" spans="8:8" x14ac:dyDescent="0.25">
      <c r="H101" s="9"/>
    </row>
  </sheetData>
  <sortState ref="A2:I27">
    <sortCondition ref="E2:E2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32F4F985-2831-4D3C-8855-969B1337856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S998130</dc:creator>
  <cp:keywords/>
  <cp:lastModifiedBy>s290792</cp:lastModifiedBy>
  <dcterms:created xsi:type="dcterms:W3CDTF">2021-12-17T19:20:13Z</dcterms:created>
  <dcterms:modified xsi:type="dcterms:W3CDTF">2022-01-13T16:52:53Z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8330f642-5652-411f-9549-39ddb4df651a</vt:lpwstr>
  </property>
  <property fmtid="{D5CDD505-2E9C-101B-9397-08002B2CF9AE}" pid="3" name="bjSaver">
    <vt:lpwstr>MSLcv1Deu+j/oxKLp9zJIfjP3BgDQ2g+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</Properties>
</file>