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4_{9F7F96FF-9879-4347-B983-2690BCFD27AF}" xr6:coauthVersionLast="36" xr6:coauthVersionMax="36" xr10:uidLastSave="{00000000-0000-0000-0000-000000000000}"/>
  <bookViews>
    <workbookView xWindow="0" yWindow="0" windowWidth="28800" windowHeight="11625" xr2:uid="{01BE7BCC-E8E0-4048-89C7-03BDC9C8EC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" i="1" l="1"/>
  <c r="E38" i="1"/>
  <c r="G36" i="1"/>
  <c r="G38" i="1" s="1"/>
  <c r="I36" i="1"/>
  <c r="K36" i="1"/>
  <c r="M36" i="1"/>
  <c r="N36" i="1"/>
  <c r="E36" i="1"/>
  <c r="M33" i="1"/>
  <c r="M34" i="1"/>
  <c r="M35" i="1"/>
  <c r="M32" i="1"/>
  <c r="Z28" i="1"/>
  <c r="Y9" i="1"/>
  <c r="Y28" i="1" s="1"/>
  <c r="Y10" i="1"/>
  <c r="Y11" i="1"/>
  <c r="Y12" i="1"/>
  <c r="AA12" i="1" s="1"/>
  <c r="Y13" i="1"/>
  <c r="Y14" i="1"/>
  <c r="Y15" i="1"/>
  <c r="Y16" i="1"/>
  <c r="AA16" i="1" s="1"/>
  <c r="Y17" i="1"/>
  <c r="Y18" i="1"/>
  <c r="Y19" i="1"/>
  <c r="Y20" i="1"/>
  <c r="AA20" i="1" s="1"/>
  <c r="Y21" i="1"/>
  <c r="Y22" i="1"/>
  <c r="Y23" i="1"/>
  <c r="Y24" i="1"/>
  <c r="AA24" i="1" s="1"/>
  <c r="Y25" i="1"/>
  <c r="AA25" i="1" s="1"/>
  <c r="Y26" i="1"/>
  <c r="Y8" i="1"/>
  <c r="R28" i="1"/>
  <c r="T28" i="1"/>
  <c r="U28" i="1"/>
  <c r="V28" i="1"/>
  <c r="W28" i="1"/>
  <c r="X28" i="1"/>
  <c r="Q28" i="1"/>
  <c r="I28" i="1"/>
  <c r="I38" i="1" s="1"/>
  <c r="K28" i="1"/>
  <c r="K38" i="1" s="1"/>
  <c r="M9" i="1"/>
  <c r="AA9" i="1" s="1"/>
  <c r="M10" i="1"/>
  <c r="AA10" i="1" s="1"/>
  <c r="M11" i="1"/>
  <c r="AA11" i="1" s="1"/>
  <c r="M12" i="1"/>
  <c r="M13" i="1"/>
  <c r="AA13" i="1" s="1"/>
  <c r="M14" i="1"/>
  <c r="AA14" i="1" s="1"/>
  <c r="M15" i="1"/>
  <c r="AA15" i="1" s="1"/>
  <c r="M16" i="1"/>
  <c r="M17" i="1"/>
  <c r="AA17" i="1" s="1"/>
  <c r="M18" i="1"/>
  <c r="AA18" i="1" s="1"/>
  <c r="M19" i="1"/>
  <c r="AA19" i="1" s="1"/>
  <c r="M20" i="1"/>
  <c r="M21" i="1"/>
  <c r="AA21" i="1" s="1"/>
  <c r="M22" i="1"/>
  <c r="AA22" i="1" s="1"/>
  <c r="M23" i="1"/>
  <c r="AA23" i="1" s="1"/>
  <c r="M24" i="1"/>
  <c r="M25" i="1"/>
  <c r="M26" i="1"/>
  <c r="AA26" i="1" s="1"/>
  <c r="M8" i="1"/>
  <c r="M28" i="1" s="1"/>
  <c r="M38" i="1" s="1"/>
  <c r="G28" i="1"/>
  <c r="E28" i="1"/>
  <c r="AA8" i="1" l="1"/>
  <c r="AA28" i="1" s="1"/>
</calcChain>
</file>

<file path=xl/sharedStrings.xml><?xml version="1.0" encoding="utf-8"?>
<sst xmlns="http://schemas.openxmlformats.org/spreadsheetml/2006/main" count="43" uniqueCount="39">
  <si>
    <t>Bracken County Water District</t>
  </si>
  <si>
    <t>UTILITY PLANT</t>
  </si>
  <si>
    <t>Acct #</t>
  </si>
  <si>
    <t>Organization</t>
  </si>
  <si>
    <t>Land &amp; Land Rights</t>
  </si>
  <si>
    <t>Structures &amp; Improvements</t>
  </si>
  <si>
    <t>Reservoirs</t>
  </si>
  <si>
    <t>Intakes</t>
  </si>
  <si>
    <t>Power Gener Equipment</t>
  </si>
  <si>
    <t>Pumping Equipment</t>
  </si>
  <si>
    <t>Transmission, Distr, Mains</t>
  </si>
  <si>
    <t>Meters &amp; Install</t>
  </si>
  <si>
    <t>Backflow Prev Equipment</t>
  </si>
  <si>
    <t>Other Plant</t>
  </si>
  <si>
    <t>Tools,Shop, Equipment</t>
  </si>
  <si>
    <t>Office Furniture &amp; Equip</t>
  </si>
  <si>
    <t>Transport Equipment</t>
  </si>
  <si>
    <t>Dist Res &amp; Standpipes</t>
  </si>
  <si>
    <t>Other Comm Equipment</t>
  </si>
  <si>
    <t>Backhoe</t>
  </si>
  <si>
    <t>2008 Mini Excavator</t>
  </si>
  <si>
    <t>Chevy Truck 04</t>
  </si>
  <si>
    <t>Assets</t>
  </si>
  <si>
    <t>Balance</t>
  </si>
  <si>
    <t>ADDITIONS</t>
  </si>
  <si>
    <t>Transfers</t>
  </si>
  <si>
    <t>Dispositions</t>
  </si>
  <si>
    <t>Life</t>
  </si>
  <si>
    <t>Rate</t>
  </si>
  <si>
    <t>ASSETS</t>
  </si>
  <si>
    <t>Provision</t>
  </si>
  <si>
    <t>Deducts</t>
  </si>
  <si>
    <t xml:space="preserve">Book </t>
  </si>
  <si>
    <t>Value</t>
  </si>
  <si>
    <t>Construction in Progress</t>
  </si>
  <si>
    <t>1073 AC Line Project</t>
  </si>
  <si>
    <t>1074 Hillsdale/Feagan Rdg Proj</t>
  </si>
  <si>
    <t>1051 New AC Line Project</t>
  </si>
  <si>
    <t>1075 Supply Line From Treatment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</si>
</sst>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/>
    <xf numFmtId="41" fontId="0" fillId="0" borderId="1" xfId="0" applyNumberFormat="1" applyBorder="1" applyAlignment="1">
      <alignment horizontal="center"/>
    </xf>
    <xf numFmtId="41" fontId="0" fillId="0" borderId="1" xfId="0" applyNumberFormat="1" applyBorder="1"/>
    <xf numFmtId="42" fontId="0" fillId="0" borderId="0" xfId="0" applyNumberFormat="1" applyAlignment="1">
      <alignment horizontal="center"/>
    </xf>
    <xf numFmtId="42" fontId="0" fillId="0" borderId="0" xfId="0" applyNumberFormat="1"/>
    <xf numFmtId="44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2" fontId="0" fillId="0" borderId="1" xfId="0" applyNumberFormat="1" applyBorder="1"/>
    <xf numFmtId="43" fontId="0" fillId="0" borderId="2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42" fontId="0" fillId="0" borderId="3" xfId="0" applyNumberFormat="1" applyBorder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168C1-1D22-4AD4-8B0F-BA15B49807B9}">
  <dimension ref="A1:AQ39"/>
  <sheetViews>
    <sheetView tabSelected="1" topLeftCell="A19" zoomScaleNormal="100" workbookViewId="0">
      <selection activeCell="T36" sqref="T36"/>
    </sheetView>
  </sheetViews>
  <sheetFormatPr defaultRowHeight="15" x14ac:dyDescent="0.25"/>
  <cols>
    <col min="1" max="1" width="17.85546875" bestFit="1" customWidth="1"/>
    <col min="2" max="2" width="3.140625" customWidth="1"/>
    <col min="3" max="3" width="35.28515625" customWidth="1"/>
    <col min="4" max="4" width="2.7109375" customWidth="1"/>
    <col min="5" max="5" width="17" style="2" customWidth="1"/>
    <col min="6" max="6" width="1.7109375" customWidth="1"/>
    <col min="7" max="7" width="14.85546875" customWidth="1"/>
    <col min="8" max="8" width="1.7109375" customWidth="1"/>
    <col min="10" max="10" width="1.7109375" customWidth="1"/>
    <col min="11" max="11" width="11.5703125" customWidth="1"/>
    <col min="12" max="12" width="1.7109375" customWidth="1"/>
    <col min="13" max="13" width="16.28515625" style="2" customWidth="1"/>
    <col min="14" max="14" width="1.7109375" customWidth="1"/>
    <col min="15" max="15" width="9.140625" style="7"/>
    <col min="16" max="16" width="1.7109375" customWidth="1"/>
    <col min="17" max="17" width="14.28515625" bestFit="1" customWidth="1"/>
    <col min="18" max="18" width="1.7109375" customWidth="1"/>
    <col min="19" max="19" width="11.5703125" bestFit="1" customWidth="1"/>
    <col min="20" max="20" width="1.7109375" customWidth="1"/>
    <col min="22" max="22" width="1.7109375" customWidth="1"/>
    <col min="23" max="23" width="12.28515625" customWidth="1"/>
    <col min="24" max="24" width="1.7109375" customWidth="1"/>
    <col min="25" max="25" width="14.85546875" customWidth="1"/>
    <col min="26" max="26" width="1.7109375" customWidth="1"/>
    <col min="27" max="27" width="17.5703125" customWidth="1"/>
  </cols>
  <sheetData>
    <row r="1" spans="1:43" x14ac:dyDescent="0.25">
      <c r="A1" s="26" t="s">
        <v>0</v>
      </c>
    </row>
    <row r="2" spans="1:43" x14ac:dyDescent="0.25">
      <c r="A2" s="27">
        <v>44196</v>
      </c>
    </row>
    <row r="3" spans="1:43" x14ac:dyDescent="0.25">
      <c r="A3" s="26" t="s">
        <v>1</v>
      </c>
    </row>
    <row r="4" spans="1:43" x14ac:dyDescent="0.25">
      <c r="E4" s="28" t="s">
        <v>29</v>
      </c>
      <c r="F4" s="29"/>
      <c r="G4" s="29"/>
      <c r="H4" s="29"/>
      <c r="I4" s="29"/>
      <c r="J4" s="29"/>
      <c r="K4" s="29"/>
      <c r="L4" s="29"/>
      <c r="M4" s="29"/>
    </row>
    <row r="5" spans="1:43" x14ac:dyDescent="0.25">
      <c r="A5" s="1"/>
      <c r="B5" s="1"/>
      <c r="C5" s="1"/>
      <c r="D5" s="1"/>
      <c r="E5" s="7" t="s">
        <v>23</v>
      </c>
      <c r="F5" s="1"/>
      <c r="G5" s="1"/>
      <c r="H5" s="1"/>
      <c r="I5" s="1"/>
      <c r="J5" s="1"/>
      <c r="K5" s="1"/>
      <c r="L5" s="1"/>
      <c r="M5" s="7" t="s">
        <v>23</v>
      </c>
      <c r="O5" s="7" t="s">
        <v>27</v>
      </c>
      <c r="Q5" s="7" t="s">
        <v>23</v>
      </c>
      <c r="S5" s="1"/>
      <c r="T5" s="1"/>
      <c r="U5" s="1"/>
      <c r="V5" s="1"/>
      <c r="W5" s="1"/>
      <c r="X5" s="1"/>
      <c r="Y5" s="1" t="s">
        <v>23</v>
      </c>
      <c r="AA5" s="7" t="s">
        <v>32</v>
      </c>
    </row>
    <row r="6" spans="1:43" x14ac:dyDescent="0.25">
      <c r="A6" s="8" t="s">
        <v>2</v>
      </c>
      <c r="B6" s="1"/>
      <c r="C6" s="1" t="s">
        <v>22</v>
      </c>
      <c r="D6" s="1"/>
      <c r="E6" s="9">
        <v>43831</v>
      </c>
      <c r="F6" s="1"/>
      <c r="G6" s="8" t="s">
        <v>24</v>
      </c>
      <c r="H6" s="1"/>
      <c r="I6" s="8" t="s">
        <v>25</v>
      </c>
      <c r="J6" s="1"/>
      <c r="K6" s="8" t="s">
        <v>26</v>
      </c>
      <c r="L6" s="1"/>
      <c r="M6" s="11">
        <v>44196</v>
      </c>
      <c r="O6" s="7" t="s">
        <v>28</v>
      </c>
      <c r="Q6" s="11">
        <v>43831</v>
      </c>
      <c r="S6" s="1" t="s">
        <v>30</v>
      </c>
      <c r="T6" s="1"/>
      <c r="U6" s="1" t="s">
        <v>31</v>
      </c>
      <c r="V6" s="1"/>
      <c r="W6" s="1" t="s">
        <v>26</v>
      </c>
      <c r="X6" s="1"/>
      <c r="Y6" s="10">
        <v>44196</v>
      </c>
      <c r="AA6" s="7" t="s">
        <v>33</v>
      </c>
    </row>
    <row r="8" spans="1:43" x14ac:dyDescent="0.25">
      <c r="A8" s="2">
        <v>301.10000000000002</v>
      </c>
      <c r="C8" t="s">
        <v>3</v>
      </c>
      <c r="E8" s="16">
        <v>1122</v>
      </c>
      <c r="F8" s="17"/>
      <c r="G8" s="17"/>
      <c r="H8" s="17"/>
      <c r="I8" s="17"/>
      <c r="J8" s="17"/>
      <c r="K8" s="17"/>
      <c r="L8" s="17"/>
      <c r="M8" s="16">
        <f>E8+G8-I8-K8</f>
        <v>1122</v>
      </c>
      <c r="N8" s="6"/>
      <c r="O8" s="20">
        <v>50</v>
      </c>
      <c r="P8" s="6"/>
      <c r="Q8" s="17">
        <v>906</v>
      </c>
      <c r="R8" s="6"/>
      <c r="S8" s="17">
        <v>22</v>
      </c>
      <c r="T8" s="17"/>
      <c r="U8" s="17"/>
      <c r="V8" s="17"/>
      <c r="W8" s="17"/>
      <c r="X8" s="17"/>
      <c r="Y8" s="17">
        <f>Q8+S8-U8-W8</f>
        <v>928</v>
      </c>
      <c r="Z8" s="6"/>
      <c r="AA8" s="17">
        <f>M8-Y8</f>
        <v>194</v>
      </c>
      <c r="AB8" s="6"/>
      <c r="AC8" s="6"/>
      <c r="AD8" s="6"/>
      <c r="AE8" s="6"/>
      <c r="AF8" s="6"/>
      <c r="AG8" s="6"/>
      <c r="AH8" s="6"/>
      <c r="AI8" s="6"/>
      <c r="AJ8" s="4"/>
      <c r="AK8" s="4"/>
      <c r="AL8" s="4"/>
      <c r="AM8" s="4"/>
      <c r="AN8" s="4"/>
      <c r="AO8" s="4"/>
      <c r="AP8" s="4"/>
      <c r="AQ8" s="4"/>
    </row>
    <row r="9" spans="1:43" x14ac:dyDescent="0.25">
      <c r="A9" s="2">
        <v>303.5</v>
      </c>
      <c r="C9" t="s">
        <v>4</v>
      </c>
      <c r="E9" s="12">
        <v>17990</v>
      </c>
      <c r="F9" s="13"/>
      <c r="G9" s="13"/>
      <c r="H9" s="13"/>
      <c r="I9" s="13"/>
      <c r="J9" s="13"/>
      <c r="K9" s="13"/>
      <c r="L9" s="13"/>
      <c r="M9" s="12">
        <f t="shared" ref="M9:M26" si="0">E9+G9-I9-K9</f>
        <v>17990</v>
      </c>
      <c r="N9" s="4"/>
      <c r="O9" s="20">
        <v>50</v>
      </c>
      <c r="P9" s="4"/>
      <c r="Q9" s="13">
        <v>1845</v>
      </c>
      <c r="R9" s="4"/>
      <c r="S9" s="13">
        <v>360</v>
      </c>
      <c r="T9" s="13"/>
      <c r="U9" s="13"/>
      <c r="V9" s="13"/>
      <c r="W9" s="13"/>
      <c r="X9" s="13"/>
      <c r="Y9" s="17">
        <f t="shared" ref="Y9:Y26" si="1">Q9+S9-U9-W9</f>
        <v>2205</v>
      </c>
      <c r="Z9" s="4"/>
      <c r="AA9" s="17">
        <f t="shared" ref="AA9:AA26" si="2">M9-Y9</f>
        <v>15785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x14ac:dyDescent="0.25">
      <c r="A10" s="2">
        <v>304.39999999999998</v>
      </c>
      <c r="C10" t="s">
        <v>5</v>
      </c>
      <c r="E10" s="12">
        <v>397798</v>
      </c>
      <c r="F10" s="13"/>
      <c r="G10" s="13"/>
      <c r="H10" s="13"/>
      <c r="I10" s="13"/>
      <c r="J10" s="13"/>
      <c r="K10" s="13"/>
      <c r="L10" s="13"/>
      <c r="M10" s="12">
        <f t="shared" si="0"/>
        <v>397798</v>
      </c>
      <c r="N10" s="4"/>
      <c r="O10" s="20">
        <v>35</v>
      </c>
      <c r="P10" s="4"/>
      <c r="Q10" s="13">
        <v>138191</v>
      </c>
      <c r="R10" s="4"/>
      <c r="S10" s="13">
        <v>11366</v>
      </c>
      <c r="T10" s="13"/>
      <c r="U10" s="13"/>
      <c r="V10" s="13"/>
      <c r="W10" s="13"/>
      <c r="X10" s="13"/>
      <c r="Y10" s="17">
        <f t="shared" si="1"/>
        <v>149557</v>
      </c>
      <c r="Z10" s="4"/>
      <c r="AA10" s="17">
        <f t="shared" si="2"/>
        <v>248241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x14ac:dyDescent="0.25">
      <c r="A11" s="2">
        <v>305.2</v>
      </c>
      <c r="C11" t="s">
        <v>6</v>
      </c>
      <c r="E11" s="12">
        <v>36900</v>
      </c>
      <c r="F11" s="13"/>
      <c r="G11" s="13"/>
      <c r="H11" s="13"/>
      <c r="I11" s="13"/>
      <c r="J11" s="13"/>
      <c r="K11" s="13"/>
      <c r="L11" s="13"/>
      <c r="M11" s="12">
        <f t="shared" si="0"/>
        <v>36900</v>
      </c>
      <c r="N11" s="4"/>
      <c r="O11" s="20">
        <v>40</v>
      </c>
      <c r="P11" s="4"/>
      <c r="Q11" s="13">
        <v>36900</v>
      </c>
      <c r="R11" s="4"/>
      <c r="S11" s="13">
        <v>0</v>
      </c>
      <c r="T11" s="13"/>
      <c r="U11" s="13"/>
      <c r="V11" s="13"/>
      <c r="W11" s="13"/>
      <c r="X11" s="13"/>
      <c r="Y11" s="17">
        <f t="shared" si="1"/>
        <v>36900</v>
      </c>
      <c r="Z11" s="4"/>
      <c r="AA11" s="17">
        <f t="shared" si="2"/>
        <v>0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x14ac:dyDescent="0.25">
      <c r="A12" s="2">
        <v>307.2</v>
      </c>
      <c r="C12" t="s">
        <v>7</v>
      </c>
      <c r="E12" s="12">
        <v>110873</v>
      </c>
      <c r="F12" s="13"/>
      <c r="G12" s="13"/>
      <c r="H12" s="13"/>
      <c r="I12" s="13"/>
      <c r="J12" s="13"/>
      <c r="K12" s="13"/>
      <c r="L12" s="13"/>
      <c r="M12" s="12">
        <f t="shared" si="0"/>
        <v>110873</v>
      </c>
      <c r="N12" s="4"/>
      <c r="O12" s="20">
        <v>35</v>
      </c>
      <c r="P12" s="4"/>
      <c r="Q12" s="13">
        <v>110873</v>
      </c>
      <c r="R12" s="4"/>
      <c r="S12" s="13">
        <v>0</v>
      </c>
      <c r="T12" s="13"/>
      <c r="U12" s="13"/>
      <c r="V12" s="13"/>
      <c r="W12" s="13"/>
      <c r="X12" s="13"/>
      <c r="Y12" s="17">
        <f t="shared" si="1"/>
        <v>110873</v>
      </c>
      <c r="Z12" s="4"/>
      <c r="AA12" s="17">
        <f t="shared" si="2"/>
        <v>0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x14ac:dyDescent="0.25">
      <c r="A13" s="2">
        <v>310.2</v>
      </c>
      <c r="C13" t="s">
        <v>8</v>
      </c>
      <c r="E13" s="12">
        <v>376742</v>
      </c>
      <c r="F13" s="13"/>
      <c r="G13" s="13"/>
      <c r="H13" s="13"/>
      <c r="I13" s="13"/>
      <c r="J13" s="13"/>
      <c r="K13" s="13"/>
      <c r="L13" s="13"/>
      <c r="M13" s="12">
        <f t="shared" si="0"/>
        <v>376742</v>
      </c>
      <c r="N13" s="4"/>
      <c r="O13" s="20">
        <v>35</v>
      </c>
      <c r="P13" s="4"/>
      <c r="Q13" s="13">
        <v>337236</v>
      </c>
      <c r="R13" s="4"/>
      <c r="S13" s="13">
        <v>10764</v>
      </c>
      <c r="T13" s="13"/>
      <c r="U13" s="13"/>
      <c r="V13" s="13"/>
      <c r="W13" s="13"/>
      <c r="X13" s="13"/>
      <c r="Y13" s="17">
        <f t="shared" si="1"/>
        <v>348000</v>
      </c>
      <c r="Z13" s="4"/>
      <c r="AA13" s="17">
        <f t="shared" si="2"/>
        <v>28742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x14ac:dyDescent="0.25">
      <c r="A14" s="2">
        <v>320.3</v>
      </c>
      <c r="C14" t="s">
        <v>9</v>
      </c>
      <c r="E14" s="12">
        <v>4060</v>
      </c>
      <c r="F14" s="13"/>
      <c r="G14" s="13">
        <v>58671</v>
      </c>
      <c r="H14" s="13"/>
      <c r="I14" s="13"/>
      <c r="J14" s="13"/>
      <c r="K14" s="13"/>
      <c r="L14" s="13"/>
      <c r="M14" s="12">
        <f t="shared" si="0"/>
        <v>62731</v>
      </c>
      <c r="N14" s="4"/>
      <c r="O14" s="20">
        <v>35</v>
      </c>
      <c r="P14" s="4"/>
      <c r="Q14" s="13">
        <v>4060</v>
      </c>
      <c r="R14" s="4"/>
      <c r="S14" s="13">
        <v>1792</v>
      </c>
      <c r="T14" s="13"/>
      <c r="U14" s="13"/>
      <c r="V14" s="13"/>
      <c r="W14" s="13"/>
      <c r="X14" s="13"/>
      <c r="Y14" s="17">
        <f t="shared" si="1"/>
        <v>5852</v>
      </c>
      <c r="Z14" s="4"/>
      <c r="AA14" s="17">
        <f t="shared" si="2"/>
        <v>56879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x14ac:dyDescent="0.25">
      <c r="A15" s="2">
        <v>331.4</v>
      </c>
      <c r="C15" t="s">
        <v>10</v>
      </c>
      <c r="E15" s="12">
        <v>14398551</v>
      </c>
      <c r="F15" s="13"/>
      <c r="G15" s="13"/>
      <c r="H15" s="13"/>
      <c r="I15" s="13"/>
      <c r="J15" s="13"/>
      <c r="K15" s="13"/>
      <c r="L15" s="13"/>
      <c r="M15" s="12">
        <f t="shared" si="0"/>
        <v>14398551</v>
      </c>
      <c r="N15" s="4"/>
      <c r="O15" s="20">
        <v>75</v>
      </c>
      <c r="P15" s="4"/>
      <c r="Q15" s="13">
        <v>4553973</v>
      </c>
      <c r="R15" s="4"/>
      <c r="S15" s="13">
        <v>191981</v>
      </c>
      <c r="T15" s="13"/>
      <c r="U15" s="13"/>
      <c r="V15" s="13"/>
      <c r="W15" s="13"/>
      <c r="X15" s="13"/>
      <c r="Y15" s="17">
        <f t="shared" si="1"/>
        <v>4745954</v>
      </c>
      <c r="Z15" s="4"/>
      <c r="AA15" s="17">
        <f t="shared" si="2"/>
        <v>9652597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x14ac:dyDescent="0.25">
      <c r="A16" s="2">
        <v>334.4</v>
      </c>
      <c r="C16" t="s">
        <v>11</v>
      </c>
      <c r="E16" s="12">
        <v>895777</v>
      </c>
      <c r="F16" s="13"/>
      <c r="G16" s="13">
        <v>29454</v>
      </c>
      <c r="H16" s="13"/>
      <c r="I16" s="13"/>
      <c r="J16" s="13"/>
      <c r="K16" s="13"/>
      <c r="L16" s="13"/>
      <c r="M16" s="12">
        <f t="shared" si="0"/>
        <v>925231</v>
      </c>
      <c r="N16" s="4"/>
      <c r="O16" s="20">
        <v>20</v>
      </c>
      <c r="P16" s="4"/>
      <c r="Q16" s="13">
        <v>622984</v>
      </c>
      <c r="R16" s="4"/>
      <c r="S16" s="13">
        <v>46262</v>
      </c>
      <c r="T16" s="13"/>
      <c r="U16" s="13"/>
      <c r="V16" s="13"/>
      <c r="W16" s="13"/>
      <c r="X16" s="13"/>
      <c r="Y16" s="17">
        <f t="shared" si="1"/>
        <v>669246</v>
      </c>
      <c r="Z16" s="4"/>
      <c r="AA16" s="17">
        <f t="shared" si="2"/>
        <v>255985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x14ac:dyDescent="0.25">
      <c r="A17" s="2">
        <v>336.4</v>
      </c>
      <c r="C17" t="s">
        <v>12</v>
      </c>
      <c r="E17" s="12">
        <v>3260</v>
      </c>
      <c r="F17" s="13"/>
      <c r="G17" s="13"/>
      <c r="H17" s="13"/>
      <c r="I17" s="13"/>
      <c r="J17" s="13"/>
      <c r="K17" s="13"/>
      <c r="L17" s="13"/>
      <c r="M17" s="12">
        <f t="shared" si="0"/>
        <v>3260</v>
      </c>
      <c r="N17" s="4"/>
      <c r="O17" s="20">
        <v>0</v>
      </c>
      <c r="P17" s="4"/>
      <c r="Q17" s="13">
        <v>1304</v>
      </c>
      <c r="R17" s="4"/>
      <c r="S17" s="13">
        <v>0</v>
      </c>
      <c r="T17" s="13"/>
      <c r="U17" s="13"/>
      <c r="V17" s="13"/>
      <c r="W17" s="13"/>
      <c r="X17" s="13"/>
      <c r="Y17" s="17">
        <f t="shared" si="1"/>
        <v>1304</v>
      </c>
      <c r="Z17" s="4"/>
      <c r="AA17" s="17">
        <f t="shared" si="2"/>
        <v>1956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x14ac:dyDescent="0.25">
      <c r="A18" s="2">
        <v>339.4</v>
      </c>
      <c r="C18" t="s">
        <v>13</v>
      </c>
      <c r="E18" s="12">
        <v>59685</v>
      </c>
      <c r="F18" s="13"/>
      <c r="G18" s="13"/>
      <c r="H18" s="13"/>
      <c r="I18" s="13"/>
      <c r="J18" s="13"/>
      <c r="K18" s="13"/>
      <c r="L18" s="13"/>
      <c r="M18" s="12">
        <f t="shared" si="0"/>
        <v>59685</v>
      </c>
      <c r="N18" s="4"/>
      <c r="O18" s="20">
        <v>40</v>
      </c>
      <c r="P18" s="4"/>
      <c r="Q18" s="13">
        <v>20032</v>
      </c>
      <c r="R18" s="4"/>
      <c r="S18" s="13">
        <v>1492</v>
      </c>
      <c r="T18" s="13"/>
      <c r="U18" s="13"/>
      <c r="V18" s="13"/>
      <c r="W18" s="13"/>
      <c r="X18" s="13"/>
      <c r="Y18" s="17">
        <f t="shared" si="1"/>
        <v>21524</v>
      </c>
      <c r="Z18" s="4"/>
      <c r="AA18" s="17">
        <f t="shared" si="2"/>
        <v>38161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x14ac:dyDescent="0.25">
      <c r="A19" s="2">
        <v>343.5</v>
      </c>
      <c r="C19" t="s">
        <v>14</v>
      </c>
      <c r="E19" s="12">
        <v>54999</v>
      </c>
      <c r="F19" s="13"/>
      <c r="G19" s="13"/>
      <c r="H19" s="13"/>
      <c r="I19" s="13"/>
      <c r="J19" s="13"/>
      <c r="K19" s="13"/>
      <c r="L19" s="13"/>
      <c r="M19" s="12">
        <f t="shared" si="0"/>
        <v>54999</v>
      </c>
      <c r="N19" s="4"/>
      <c r="O19" s="20">
        <v>10</v>
      </c>
      <c r="P19" s="4"/>
      <c r="Q19" s="13">
        <v>49855</v>
      </c>
      <c r="R19" s="4"/>
      <c r="S19" s="13">
        <v>5144</v>
      </c>
      <c r="T19" s="13"/>
      <c r="U19" s="13"/>
      <c r="V19" s="13"/>
      <c r="W19" s="13"/>
      <c r="X19" s="13"/>
      <c r="Y19" s="17">
        <f t="shared" si="1"/>
        <v>54999</v>
      </c>
      <c r="Z19" s="4"/>
      <c r="AA19" s="17">
        <f t="shared" si="2"/>
        <v>0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x14ac:dyDescent="0.25">
      <c r="A20" s="2">
        <v>340.5</v>
      </c>
      <c r="C20" t="s">
        <v>15</v>
      </c>
      <c r="E20" s="12">
        <v>136583</v>
      </c>
      <c r="F20" s="13"/>
      <c r="G20" s="13">
        <v>6812</v>
      </c>
      <c r="H20" s="13"/>
      <c r="I20" s="13"/>
      <c r="J20" s="13"/>
      <c r="K20" s="13"/>
      <c r="L20" s="13"/>
      <c r="M20" s="12">
        <f t="shared" si="0"/>
        <v>143395</v>
      </c>
      <c r="N20" s="4"/>
      <c r="O20" s="20">
        <v>10</v>
      </c>
      <c r="P20" s="4"/>
      <c r="Q20" s="13">
        <v>128583</v>
      </c>
      <c r="R20" s="4"/>
      <c r="S20" s="13">
        <v>14340</v>
      </c>
      <c r="T20" s="13"/>
      <c r="U20" s="13"/>
      <c r="V20" s="13"/>
      <c r="W20" s="13"/>
      <c r="X20" s="13"/>
      <c r="Y20" s="17">
        <f t="shared" si="1"/>
        <v>142923</v>
      </c>
      <c r="Z20" s="4"/>
      <c r="AA20" s="17">
        <f>M20-Y20+1</f>
        <v>473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x14ac:dyDescent="0.25">
      <c r="A21" s="2">
        <v>341.5</v>
      </c>
      <c r="C21" t="s">
        <v>16</v>
      </c>
      <c r="E21" s="12">
        <v>38949</v>
      </c>
      <c r="F21" s="13"/>
      <c r="G21" s="13"/>
      <c r="H21" s="13"/>
      <c r="I21" s="13"/>
      <c r="J21" s="13"/>
      <c r="K21" s="13"/>
      <c r="L21" s="13"/>
      <c r="M21" s="12">
        <f t="shared" si="0"/>
        <v>38949</v>
      </c>
      <c r="N21" s="4"/>
      <c r="O21" s="20">
        <v>10</v>
      </c>
      <c r="P21" s="4"/>
      <c r="Q21" s="13">
        <v>27223</v>
      </c>
      <c r="R21" s="4"/>
      <c r="S21" s="13">
        <v>3895</v>
      </c>
      <c r="T21" s="13"/>
      <c r="U21" s="13"/>
      <c r="V21" s="13"/>
      <c r="W21" s="13"/>
      <c r="X21" s="13"/>
      <c r="Y21" s="17">
        <f t="shared" si="1"/>
        <v>31118</v>
      </c>
      <c r="Z21" s="4"/>
      <c r="AA21" s="17">
        <f t="shared" si="2"/>
        <v>7831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x14ac:dyDescent="0.25">
      <c r="A22" s="2">
        <v>330</v>
      </c>
      <c r="C22" t="s">
        <v>17</v>
      </c>
      <c r="E22" s="12">
        <v>539552</v>
      </c>
      <c r="F22" s="13"/>
      <c r="G22" s="13"/>
      <c r="H22" s="13"/>
      <c r="I22" s="13"/>
      <c r="J22" s="13"/>
      <c r="K22" s="13"/>
      <c r="L22" s="13"/>
      <c r="M22" s="12">
        <f t="shared" si="0"/>
        <v>539552</v>
      </c>
      <c r="N22" s="4"/>
      <c r="O22" s="20">
        <v>35</v>
      </c>
      <c r="P22" s="4"/>
      <c r="Q22" s="13">
        <v>190004</v>
      </c>
      <c r="R22" s="4"/>
      <c r="S22" s="13">
        <v>15416</v>
      </c>
      <c r="T22" s="13"/>
      <c r="U22" s="13"/>
      <c r="V22" s="13"/>
      <c r="W22" s="13"/>
      <c r="X22" s="13"/>
      <c r="Y22" s="17">
        <f t="shared" si="1"/>
        <v>205420</v>
      </c>
      <c r="Z22" s="4"/>
      <c r="AA22" s="17">
        <f t="shared" si="2"/>
        <v>334132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x14ac:dyDescent="0.25">
      <c r="A23" s="2">
        <v>346.5</v>
      </c>
      <c r="C23" t="s">
        <v>18</v>
      </c>
      <c r="E23" s="12">
        <v>110779</v>
      </c>
      <c r="F23" s="13"/>
      <c r="G23" s="13"/>
      <c r="H23" s="13"/>
      <c r="I23" s="13"/>
      <c r="J23" s="13"/>
      <c r="K23" s="13"/>
      <c r="L23" s="13"/>
      <c r="M23" s="12">
        <f t="shared" si="0"/>
        <v>110779</v>
      </c>
      <c r="N23" s="4"/>
      <c r="O23" s="20">
        <v>20</v>
      </c>
      <c r="P23" s="4"/>
      <c r="Q23" s="13">
        <v>97936</v>
      </c>
      <c r="R23" s="4"/>
      <c r="S23" s="13">
        <v>5539</v>
      </c>
      <c r="T23" s="13"/>
      <c r="U23" s="13"/>
      <c r="V23" s="13"/>
      <c r="W23" s="13"/>
      <c r="X23" s="13"/>
      <c r="Y23" s="17">
        <f t="shared" si="1"/>
        <v>103475</v>
      </c>
      <c r="Z23" s="4"/>
      <c r="AA23" s="17">
        <f t="shared" si="2"/>
        <v>7304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x14ac:dyDescent="0.25">
      <c r="A24" s="2">
        <v>344</v>
      </c>
      <c r="C24" t="s">
        <v>19</v>
      </c>
      <c r="E24" s="12">
        <v>81643</v>
      </c>
      <c r="F24" s="13"/>
      <c r="G24" s="13"/>
      <c r="H24" s="13"/>
      <c r="I24" s="13"/>
      <c r="J24" s="13"/>
      <c r="K24" s="13"/>
      <c r="L24" s="13"/>
      <c r="M24" s="12">
        <f t="shared" si="0"/>
        <v>81643</v>
      </c>
      <c r="N24" s="4"/>
      <c r="O24" s="20">
        <v>10</v>
      </c>
      <c r="P24" s="4"/>
      <c r="Q24" s="13">
        <v>81643</v>
      </c>
      <c r="R24" s="4"/>
      <c r="S24" s="13">
        <v>0</v>
      </c>
      <c r="T24" s="13"/>
      <c r="U24" s="13"/>
      <c r="V24" s="13"/>
      <c r="W24" s="13"/>
      <c r="X24" s="13"/>
      <c r="Y24" s="17">
        <f t="shared" si="1"/>
        <v>81643</v>
      </c>
      <c r="Z24" s="4"/>
      <c r="AA24" s="17">
        <f t="shared" si="2"/>
        <v>0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x14ac:dyDescent="0.25">
      <c r="A25" s="2">
        <v>3441</v>
      </c>
      <c r="C25" t="s">
        <v>20</v>
      </c>
      <c r="E25" s="12">
        <v>72771</v>
      </c>
      <c r="F25" s="13"/>
      <c r="G25" s="13"/>
      <c r="H25" s="13"/>
      <c r="I25" s="13"/>
      <c r="J25" s="13"/>
      <c r="K25" s="13"/>
      <c r="L25" s="13"/>
      <c r="M25" s="12">
        <f t="shared" si="0"/>
        <v>72771</v>
      </c>
      <c r="N25" s="4"/>
      <c r="O25" s="20">
        <v>10</v>
      </c>
      <c r="P25" s="4"/>
      <c r="Q25" s="13">
        <v>71275</v>
      </c>
      <c r="R25" s="4"/>
      <c r="S25" s="13">
        <v>1496</v>
      </c>
      <c r="T25" s="13"/>
      <c r="U25" s="13"/>
      <c r="V25" s="13"/>
      <c r="W25" s="13"/>
      <c r="X25" s="13"/>
      <c r="Y25" s="17">
        <f t="shared" si="1"/>
        <v>72771</v>
      </c>
      <c r="Z25" s="4"/>
      <c r="AA25" s="17">
        <f t="shared" si="2"/>
        <v>0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x14ac:dyDescent="0.25">
      <c r="A26" s="2">
        <v>3450</v>
      </c>
      <c r="C26" t="s">
        <v>21</v>
      </c>
      <c r="E26" s="14">
        <v>37884</v>
      </c>
      <c r="F26" s="13"/>
      <c r="G26" s="15"/>
      <c r="H26" s="13"/>
      <c r="I26" s="15"/>
      <c r="J26" s="13"/>
      <c r="K26" s="15"/>
      <c r="L26" s="13"/>
      <c r="M26" s="14">
        <f t="shared" si="0"/>
        <v>37884</v>
      </c>
      <c r="N26" s="4"/>
      <c r="O26" s="20">
        <v>10</v>
      </c>
      <c r="P26" s="4"/>
      <c r="Q26" s="15">
        <v>37884</v>
      </c>
      <c r="R26" s="4"/>
      <c r="S26" s="15">
        <v>0</v>
      </c>
      <c r="T26" s="13"/>
      <c r="U26" s="15"/>
      <c r="V26" s="13"/>
      <c r="W26" s="15"/>
      <c r="X26" s="13"/>
      <c r="Y26" s="21">
        <f t="shared" si="1"/>
        <v>37884</v>
      </c>
      <c r="Z26" s="4"/>
      <c r="AA26" s="21">
        <f t="shared" si="2"/>
        <v>0</v>
      </c>
      <c r="AB26" s="4"/>
      <c r="AC26" s="4"/>
      <c r="AD26" s="4"/>
      <c r="AE26" s="4"/>
      <c r="AF26" s="4"/>
      <c r="AG26" s="4"/>
      <c r="AH26" s="4"/>
      <c r="AI26" s="4"/>
      <c r="AJ26" s="4"/>
    </row>
    <row r="27" spans="1:43" x14ac:dyDescent="0.25">
      <c r="A27" s="2"/>
      <c r="E27" s="3"/>
      <c r="F27" s="4"/>
      <c r="G27" s="4"/>
      <c r="H27" s="4"/>
      <c r="I27" s="4"/>
      <c r="J27" s="4"/>
      <c r="K27" s="4"/>
      <c r="L27" s="4"/>
      <c r="M27" s="3"/>
      <c r="N27" s="4"/>
      <c r="O27" s="19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43" s="6" customFormat="1" ht="15.75" thickBot="1" x14ac:dyDescent="0.3">
      <c r="A28" s="5"/>
      <c r="E28" s="16">
        <f>SUM(E8:E26)</f>
        <v>17375918</v>
      </c>
      <c r="F28" s="16"/>
      <c r="G28" s="16">
        <f t="shared" ref="G28:M28" si="3">SUM(G8:G26)</f>
        <v>94937</v>
      </c>
      <c r="H28" s="16"/>
      <c r="I28" s="16">
        <f t="shared" si="3"/>
        <v>0</v>
      </c>
      <c r="J28" s="16"/>
      <c r="K28" s="16">
        <f t="shared" si="3"/>
        <v>0</v>
      </c>
      <c r="L28" s="16"/>
      <c r="M28" s="16">
        <f t="shared" si="3"/>
        <v>17470855</v>
      </c>
      <c r="O28" s="18"/>
      <c r="Q28" s="25">
        <f>SUM(Q8:Q26)</f>
        <v>6512707</v>
      </c>
      <c r="R28" s="17">
        <f t="shared" ref="R28:X28" si="4">SUM(R8:R26)</f>
        <v>0</v>
      </c>
      <c r="S28" s="25">
        <f>SUM(S8:S26)-1</f>
        <v>309868</v>
      </c>
      <c r="T28" s="17">
        <f t="shared" si="4"/>
        <v>0</v>
      </c>
      <c r="U28" s="25">
        <f t="shared" si="4"/>
        <v>0</v>
      </c>
      <c r="V28" s="17">
        <f t="shared" si="4"/>
        <v>0</v>
      </c>
      <c r="W28" s="25">
        <f t="shared" si="4"/>
        <v>0</v>
      </c>
      <c r="X28" s="17">
        <f t="shared" si="4"/>
        <v>0</v>
      </c>
      <c r="Y28" s="25">
        <f>SUM(Y8:Y26)-1</f>
        <v>6822575</v>
      </c>
      <c r="Z28" s="17">
        <f t="shared" ref="Z28" si="5">SUM(Z8:Z26)-1</f>
        <v>-1</v>
      </c>
      <c r="AA28" s="25">
        <f>SUM(AA8:AA26)</f>
        <v>10648280</v>
      </c>
    </row>
    <row r="29" spans="1:43" ht="15.75" thickTop="1" x14ac:dyDescent="0.25">
      <c r="E29" s="3"/>
      <c r="F29" s="4"/>
      <c r="G29" s="4"/>
      <c r="H29" s="4"/>
      <c r="I29" s="4"/>
      <c r="J29" s="4"/>
      <c r="K29" s="4"/>
      <c r="L29" s="4"/>
      <c r="M29" s="3"/>
      <c r="N29" s="4"/>
      <c r="O29" s="19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43" x14ac:dyDescent="0.25">
      <c r="C30" s="1" t="s">
        <v>34</v>
      </c>
      <c r="E30" s="3"/>
      <c r="F30" s="4"/>
      <c r="G30" s="4"/>
      <c r="H30" s="4"/>
      <c r="I30" s="4"/>
      <c r="J30" s="4"/>
      <c r="K30" s="4"/>
      <c r="L30" s="4"/>
      <c r="M30" s="3"/>
      <c r="N30" s="4"/>
      <c r="O30" s="1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43" x14ac:dyDescent="0.25">
      <c r="E31" s="3"/>
      <c r="F31" s="4"/>
      <c r="G31" s="4"/>
      <c r="H31" s="4"/>
      <c r="I31" s="4"/>
      <c r="J31" s="4"/>
      <c r="K31" s="4"/>
      <c r="L31" s="4"/>
      <c r="M31" s="3"/>
      <c r="N31" s="4"/>
      <c r="O31" s="1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43" x14ac:dyDescent="0.25">
      <c r="C32" t="s">
        <v>35</v>
      </c>
      <c r="E32" s="12">
        <v>3199583</v>
      </c>
      <c r="F32" s="13"/>
      <c r="G32" s="13">
        <v>1188874</v>
      </c>
      <c r="H32" s="13"/>
      <c r="I32" s="13"/>
      <c r="J32" s="13"/>
      <c r="K32" s="13"/>
      <c r="L32" s="13"/>
      <c r="M32" s="12">
        <f>E32+G32</f>
        <v>4388457</v>
      </c>
      <c r="N32" s="4"/>
      <c r="O32" s="19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3:36" x14ac:dyDescent="0.25">
      <c r="C33" t="s">
        <v>36</v>
      </c>
      <c r="E33" s="12">
        <v>0</v>
      </c>
      <c r="F33" s="13"/>
      <c r="G33" s="13">
        <v>0</v>
      </c>
      <c r="H33" s="13"/>
      <c r="I33" s="13"/>
      <c r="J33" s="13"/>
      <c r="K33" s="13"/>
      <c r="L33" s="13"/>
      <c r="M33" s="12">
        <f t="shared" ref="M33:M35" si="6">E33+G33</f>
        <v>0</v>
      </c>
      <c r="N33" s="4"/>
      <c r="O33" s="1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3:36" x14ac:dyDescent="0.25">
      <c r="C34" t="s">
        <v>37</v>
      </c>
      <c r="E34" s="12">
        <v>17150</v>
      </c>
      <c r="F34" s="13"/>
      <c r="G34" s="13">
        <v>323497.07</v>
      </c>
      <c r="H34" s="13"/>
      <c r="I34" s="13"/>
      <c r="J34" s="13"/>
      <c r="K34" s="13"/>
      <c r="L34" s="13"/>
      <c r="M34" s="12">
        <f t="shared" si="6"/>
        <v>340647.07</v>
      </c>
      <c r="N34" s="4"/>
      <c r="O34" s="19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3:36" x14ac:dyDescent="0.25">
      <c r="C35" t="s">
        <v>38</v>
      </c>
      <c r="E35" s="12">
        <v>0</v>
      </c>
      <c r="F35" s="13"/>
      <c r="G35" s="13">
        <v>144</v>
      </c>
      <c r="H35" s="13"/>
      <c r="I35" s="13"/>
      <c r="J35" s="13"/>
      <c r="K35" s="13"/>
      <c r="L35" s="13"/>
      <c r="M35" s="12">
        <f t="shared" si="6"/>
        <v>144</v>
      </c>
      <c r="N35" s="4"/>
      <c r="O35" s="19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3:36" x14ac:dyDescent="0.25">
      <c r="E36" s="23">
        <f>SUM(E32:E35)</f>
        <v>3216733</v>
      </c>
      <c r="F36" s="23"/>
      <c r="G36" s="23">
        <f>SUM(G32:G35)</f>
        <v>1512515.07</v>
      </c>
      <c r="H36" s="23"/>
      <c r="I36" s="23">
        <f>SUM(I32:I35)</f>
        <v>0</v>
      </c>
      <c r="J36" s="23"/>
      <c r="K36" s="23">
        <f>SUM(K32:K35)</f>
        <v>0</v>
      </c>
      <c r="L36" s="23"/>
      <c r="M36" s="23">
        <f>SUM(M32:M35)</f>
        <v>4729248.07</v>
      </c>
      <c r="N36" s="22">
        <f>SUM(N32:N35)</f>
        <v>0</v>
      </c>
      <c r="O36" s="19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3:36" x14ac:dyDescent="0.25">
      <c r="E37" s="12"/>
      <c r="F37" s="13"/>
      <c r="G37" s="13"/>
      <c r="H37" s="13"/>
      <c r="I37" s="13"/>
      <c r="J37" s="13"/>
      <c r="K37" s="13"/>
      <c r="L37" s="13"/>
      <c r="M37" s="12"/>
      <c r="N37" s="4"/>
      <c r="O37" s="19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3:36" ht="15.75" thickBot="1" x14ac:dyDescent="0.3">
      <c r="E38" s="24">
        <f>E28+E36</f>
        <v>20592651</v>
      </c>
      <c r="F38" s="24"/>
      <c r="G38" s="24">
        <f>G28+G36</f>
        <v>1607452.07</v>
      </c>
      <c r="H38" s="24"/>
      <c r="I38" s="24">
        <f>I28+I36</f>
        <v>0</v>
      </c>
      <c r="J38" s="24"/>
      <c r="K38" s="24">
        <f>K28+K36</f>
        <v>0</v>
      </c>
      <c r="L38" s="24"/>
      <c r="M38" s="24">
        <f>M28+M36</f>
        <v>22200103.07</v>
      </c>
    </row>
    <row r="39" spans="3:36" ht="15.75" thickTop="1" x14ac:dyDescent="0.25"/>
  </sheetData>
  <mergeCells count="1">
    <mergeCell ref="E4:M4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2022-01-27T02:37:36Z</dcterms:created>
  <dcterms:modified xsi:type="dcterms:W3CDTF">2022-01-27T02:37:45Z</dcterms:modified>
</cp:coreProperties>
</file>