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leh\AppData\Local\Microsoft\Windows\INetCache\Content.Outlook\OMMFSI84\"/>
    </mc:Choice>
  </mc:AlternateContent>
  <bookViews>
    <workbookView xWindow="0" yWindow="0" windowWidth="15360" windowHeight="7020"/>
  </bookViews>
  <sheets>
    <sheet name="OPERATING EXPENSES" sheetId="2" r:id="rId1"/>
  </sheets>
  <definedNames>
    <definedName name="_xlnm.Print_Area" localSheetId="0">'OPERATING EXPENSES'!$A$1:$J$31</definedName>
    <definedName name="_xlnm.Print_Titles" localSheetId="0">'OPERATING EXPENSES'!$1:$6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F12" i="2"/>
  <c r="E31" i="2" l="1"/>
  <c r="E17" i="2" l="1"/>
  <c r="G17" i="2" s="1"/>
  <c r="E24" i="2"/>
  <c r="G24" i="2" s="1"/>
  <c r="E10" i="2"/>
  <c r="G10" i="2" s="1"/>
  <c r="J31" i="2"/>
  <c r="G31" i="2"/>
  <c r="J24" i="2"/>
  <c r="J17" i="2"/>
  <c r="J10" i="2"/>
</calcChain>
</file>

<file path=xl/sharedStrings.xml><?xml version="1.0" encoding="utf-8"?>
<sst xmlns="http://schemas.openxmlformats.org/spreadsheetml/2006/main" count="84" uniqueCount="24">
  <si>
    <t>SOUTH KENTUCKY RURAL ELECTRIC COOPERATIVE CORPORATION</t>
  </si>
  <si>
    <t>CASE NO. 2021-00407</t>
  </si>
  <si>
    <t>4/19-3/20</t>
  </si>
  <si>
    <t>G/L ACCT</t>
  </si>
  <si>
    <t>DESCRIPTION</t>
  </si>
  <si>
    <t>BEG YEAR BAL</t>
  </si>
  <si>
    <t>END OF YEAR BAL</t>
  </si>
  <si>
    <t>ACC PROV FOR UNCL CUST ACCT-CR</t>
  </si>
  <si>
    <t xml:space="preserve">CHARGES TO </t>
  </si>
  <si>
    <t>RESERVE ACCT</t>
  </si>
  <si>
    <t>CREDITS TO</t>
  </si>
  <si>
    <t>CURRENT YEAR</t>
  </si>
  <si>
    <t>PROVISION</t>
  </si>
  <si>
    <t>TOTAL</t>
  </si>
  <si>
    <t>REVENUE</t>
  </si>
  <si>
    <t>% OF PROVISION</t>
  </si>
  <si>
    <t>TO TOTAL REVENUE</t>
  </si>
  <si>
    <t>(PURGE)</t>
  </si>
  <si>
    <t>(ADJ/PMTS)</t>
  </si>
  <si>
    <t>(RESERVE)</t>
  </si>
  <si>
    <t>TEST YEAR</t>
  </si>
  <si>
    <t xml:space="preserve"> (Less Passthrough for ES and Fuel)</t>
  </si>
  <si>
    <t xml:space="preserve">*Bad Debt Recapture </t>
  </si>
  <si>
    <t>Request 42A- 42F:  RESERVE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</si>
</sst>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###.00"/>
    <numFmt numFmtId="165" formatCode="&quot;$&quot;#,##0.00"/>
    <numFmt numFmtId="166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 applyNumberFormat="1" applyAlignment="1">
      <alignment horizontal="left"/>
    </xf>
    <xf numFmtId="0" fontId="0" fillId="0" borderId="1" xfId="0" applyBorder="1" applyAlignment="1">
      <alignment horizontal="center"/>
    </xf>
    <xf numFmtId="44" fontId="0" fillId="0" borderId="0" xfId="1" applyFont="1"/>
    <xf numFmtId="0" fontId="0" fillId="0" borderId="1" xfId="1" applyNumberFormat="1" applyFont="1" applyBorder="1" applyAlignment="1">
      <alignment horizontal="center"/>
    </xf>
    <xf numFmtId="165" fontId="0" fillId="0" borderId="0" xfId="1" quotePrefix="1" applyNumberFormat="1" applyFont="1"/>
    <xf numFmtId="165" fontId="0" fillId="0" borderId="0" xfId="0" quotePrefix="1" applyNumberFormat="1"/>
    <xf numFmtId="44" fontId="0" fillId="0" borderId="0" xfId="1" applyFont="1" applyAlignment="1">
      <alignment horizontal="center"/>
    </xf>
    <xf numFmtId="164" fontId="0" fillId="0" borderId="0" xfId="0" quotePrefix="1" applyNumberFormat="1" applyAlignment="1">
      <alignment horizontal="left"/>
    </xf>
    <xf numFmtId="0" fontId="0" fillId="0" borderId="0" xfId="1" applyNumberFormat="1" applyFont="1" applyBorder="1" applyAlignment="1">
      <alignment horizontal="center"/>
    </xf>
    <xf numFmtId="166" fontId="0" fillId="0" borderId="0" xfId="2" quotePrefix="1" applyNumberFormat="1" applyFont="1"/>
    <xf numFmtId="0" fontId="0" fillId="0" borderId="0" xfId="0" applyAlignment="1">
      <alignment horizontal="center"/>
    </xf>
    <xf numFmtId="0" fontId="2" fillId="0" borderId="0" xfId="1" applyNumberFormat="1" applyFont="1" applyBorder="1" applyAlignment="1">
      <alignment horizontal="center"/>
    </xf>
    <xf numFmtId="8" fontId="3" fillId="0" borderId="1" xfId="0" applyNumberFormat="1" applyFont="1" applyBorder="1"/>
    <xf numFmtId="165" fontId="0" fillId="0" borderId="0" xfId="0" applyNumberFormat="1"/>
    <xf numFmtId="0" fontId="4" fillId="0" borderId="0" xfId="0" applyFont="1"/>
    <xf numFmtId="0" fontId="4" fillId="0" borderId="1" xfId="1" applyNumberFormat="1" applyFont="1" applyBorder="1" applyAlignment="1">
      <alignment horizontal="center"/>
    </xf>
    <xf numFmtId="44" fontId="4" fillId="0" borderId="1" xfId="1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zoomScaleNormal="100" workbookViewId="0">
      <selection activeCell="A3" sqref="A3"/>
    </sheetView>
  </sheetViews>
  <sheetFormatPr defaultRowHeight="14.4" x14ac:dyDescent="0.3"/>
  <cols>
    <col min="2" max="2" width="32.6640625" customWidth="1"/>
    <col min="3" max="3" width="16.88671875" style="3" customWidth="1"/>
    <col min="4" max="4" width="16.33203125" style="3" customWidth="1"/>
    <col min="5" max="5" width="16.88671875" style="3" customWidth="1"/>
    <col min="6" max="6" width="16.6640625" customWidth="1"/>
    <col min="7" max="7" width="17.88671875" bestFit="1" customWidth="1"/>
    <col min="8" max="8" width="3.109375" customWidth="1"/>
    <col min="9" max="9" width="24.88671875" customWidth="1"/>
    <col min="10" max="10" width="17.88671875" bestFit="1" customWidth="1"/>
  </cols>
  <sheetData>
    <row r="1" spans="1:10" x14ac:dyDescent="0.3">
      <c r="A1" s="15" t="s">
        <v>0</v>
      </c>
      <c r="B1" s="15"/>
    </row>
    <row r="2" spans="1:10" x14ac:dyDescent="0.3">
      <c r="A2" s="15" t="s">
        <v>1</v>
      </c>
      <c r="B2" s="15"/>
    </row>
    <row r="3" spans="1:10" x14ac:dyDescent="0.3">
      <c r="A3" s="15" t="s">
        <v>23</v>
      </c>
      <c r="B3" s="15"/>
    </row>
    <row r="6" spans="1:10" x14ac:dyDescent="0.3">
      <c r="I6" s="7" t="s">
        <v>13</v>
      </c>
    </row>
    <row r="7" spans="1:10" x14ac:dyDescent="0.3">
      <c r="C7" s="17" t="s">
        <v>20</v>
      </c>
      <c r="D7" s="7" t="s">
        <v>8</v>
      </c>
      <c r="E7" s="7" t="s">
        <v>10</v>
      </c>
      <c r="F7" s="7" t="s">
        <v>11</v>
      </c>
      <c r="I7" s="11" t="s">
        <v>14</v>
      </c>
    </row>
    <row r="8" spans="1:10" x14ac:dyDescent="0.3">
      <c r="C8" s="7" t="s">
        <v>5</v>
      </c>
      <c r="D8" s="9" t="s">
        <v>9</v>
      </c>
      <c r="E8" s="9" t="s">
        <v>9</v>
      </c>
      <c r="F8" s="9" t="s">
        <v>12</v>
      </c>
      <c r="G8" s="7" t="s">
        <v>6</v>
      </c>
      <c r="I8" s="12" t="s">
        <v>21</v>
      </c>
      <c r="J8" s="7" t="s">
        <v>15</v>
      </c>
    </row>
    <row r="9" spans="1:10" x14ac:dyDescent="0.3">
      <c r="A9" s="2" t="s">
        <v>3</v>
      </c>
      <c r="B9" s="2" t="s">
        <v>4</v>
      </c>
      <c r="C9" s="16" t="s">
        <v>2</v>
      </c>
      <c r="D9" s="4" t="s">
        <v>17</v>
      </c>
      <c r="E9" s="4" t="s">
        <v>18</v>
      </c>
      <c r="F9" s="4" t="s">
        <v>19</v>
      </c>
      <c r="G9" s="4" t="s">
        <v>2</v>
      </c>
      <c r="I9" s="4" t="s">
        <v>2</v>
      </c>
      <c r="J9" s="4" t="s">
        <v>16</v>
      </c>
    </row>
    <row r="10" spans="1:10" x14ac:dyDescent="0.3">
      <c r="A10" s="8">
        <v>144.1</v>
      </c>
      <c r="B10" s="1" t="s">
        <v>7</v>
      </c>
      <c r="C10" s="5">
        <v>-525245.02</v>
      </c>
      <c r="D10" s="6">
        <v>283273.27</v>
      </c>
      <c r="E10" s="5">
        <f>-1644469.06-72900.24+606.3</f>
        <v>-1716763</v>
      </c>
      <c r="F10" s="5">
        <v>1344389.84</v>
      </c>
      <c r="G10" s="5">
        <f>SUM(C10:F10)</f>
        <v>-614344.90999999992</v>
      </c>
      <c r="I10" s="5">
        <v>114204289</v>
      </c>
      <c r="J10" s="10">
        <f>F10/I10</f>
        <v>1.1771798167755329E-2</v>
      </c>
    </row>
    <row r="11" spans="1:10" x14ac:dyDescent="0.3">
      <c r="F11" s="13">
        <v>-1490715.72</v>
      </c>
      <c r="G11" s="5" t="s">
        <v>22</v>
      </c>
      <c r="J11" s="10"/>
    </row>
    <row r="12" spans="1:10" x14ac:dyDescent="0.3">
      <c r="F12" s="14">
        <f>SUM(F10:F11)</f>
        <v>-146325.87999999989</v>
      </c>
      <c r="G12" s="5"/>
      <c r="J12" s="10">
        <f>F12/I10</f>
        <v>-1.2812643139873659E-3</v>
      </c>
    </row>
    <row r="13" spans="1:10" x14ac:dyDescent="0.3">
      <c r="G13" s="5"/>
      <c r="I13" s="7" t="s">
        <v>13</v>
      </c>
    </row>
    <row r="14" spans="1:10" x14ac:dyDescent="0.3">
      <c r="D14" s="7" t="s">
        <v>8</v>
      </c>
      <c r="E14" s="7" t="s">
        <v>10</v>
      </c>
      <c r="F14" s="7" t="s">
        <v>11</v>
      </c>
      <c r="I14" s="9" t="s">
        <v>14</v>
      </c>
    </row>
    <row r="15" spans="1:10" x14ac:dyDescent="0.3">
      <c r="C15" s="7" t="s">
        <v>5</v>
      </c>
      <c r="D15" s="9" t="s">
        <v>9</v>
      </c>
      <c r="E15" s="9" t="s">
        <v>9</v>
      </c>
      <c r="F15" s="9" t="s">
        <v>12</v>
      </c>
      <c r="G15" s="7" t="s">
        <v>6</v>
      </c>
      <c r="I15" s="12" t="s">
        <v>21</v>
      </c>
      <c r="J15" s="7" t="s">
        <v>15</v>
      </c>
    </row>
    <row r="16" spans="1:10" x14ac:dyDescent="0.3">
      <c r="A16" s="2" t="s">
        <v>3</v>
      </c>
      <c r="B16" s="2" t="s">
        <v>4</v>
      </c>
      <c r="C16" s="16">
        <v>2018</v>
      </c>
      <c r="D16" s="4" t="s">
        <v>17</v>
      </c>
      <c r="E16" s="4" t="s">
        <v>18</v>
      </c>
      <c r="F16" s="4" t="s">
        <v>19</v>
      </c>
      <c r="G16" s="4">
        <v>2018</v>
      </c>
      <c r="I16" s="4">
        <v>2018</v>
      </c>
      <c r="J16" s="4" t="s">
        <v>16</v>
      </c>
    </row>
    <row r="17" spans="1:10" x14ac:dyDescent="0.3">
      <c r="A17" s="8">
        <v>144.1</v>
      </c>
      <c r="B17" s="1" t="s">
        <v>7</v>
      </c>
      <c r="C17" s="6">
        <v>-415476</v>
      </c>
      <c r="D17" s="6">
        <v>339560.99</v>
      </c>
      <c r="E17" s="5">
        <f>-119614.73-102528.25+1318.79</f>
        <v>-220824.18999999997</v>
      </c>
      <c r="F17" s="5">
        <v>-195295.52</v>
      </c>
      <c r="G17" s="5">
        <f>SUM(C17:F17)</f>
        <v>-492034.72</v>
      </c>
      <c r="I17" s="5">
        <v>120581382</v>
      </c>
      <c r="J17" s="10">
        <f>F17/I17</f>
        <v>-1.619615870715431E-3</v>
      </c>
    </row>
    <row r="18" spans="1:10" x14ac:dyDescent="0.3">
      <c r="G18" s="6"/>
    </row>
    <row r="19" spans="1:10" x14ac:dyDescent="0.3">
      <c r="G19" s="6"/>
    </row>
    <row r="20" spans="1:10" x14ac:dyDescent="0.3">
      <c r="G20" s="6"/>
      <c r="I20" s="7" t="s">
        <v>13</v>
      </c>
    </row>
    <row r="21" spans="1:10" x14ac:dyDescent="0.3">
      <c r="D21" s="7" t="s">
        <v>8</v>
      </c>
      <c r="E21" s="7" t="s">
        <v>10</v>
      </c>
      <c r="F21" s="7" t="s">
        <v>11</v>
      </c>
      <c r="I21" s="9" t="s">
        <v>14</v>
      </c>
    </row>
    <row r="22" spans="1:10" x14ac:dyDescent="0.3">
      <c r="C22" s="7" t="s">
        <v>5</v>
      </c>
      <c r="D22" s="9" t="s">
        <v>9</v>
      </c>
      <c r="E22" s="9" t="s">
        <v>9</v>
      </c>
      <c r="F22" s="9" t="s">
        <v>12</v>
      </c>
      <c r="G22" s="7" t="s">
        <v>6</v>
      </c>
      <c r="I22" s="12" t="s">
        <v>21</v>
      </c>
      <c r="J22" s="7" t="s">
        <v>15</v>
      </c>
    </row>
    <row r="23" spans="1:10" x14ac:dyDescent="0.3">
      <c r="A23" s="2" t="s">
        <v>3</v>
      </c>
      <c r="B23" s="2" t="s">
        <v>4</v>
      </c>
      <c r="C23" s="16">
        <v>2017</v>
      </c>
      <c r="D23" s="4" t="s">
        <v>17</v>
      </c>
      <c r="E23" s="4" t="s">
        <v>18</v>
      </c>
      <c r="F23" s="4" t="s">
        <v>19</v>
      </c>
      <c r="G23" s="4">
        <v>2017</v>
      </c>
      <c r="I23" s="4">
        <v>2017</v>
      </c>
      <c r="J23" s="4" t="s">
        <v>16</v>
      </c>
    </row>
    <row r="24" spans="1:10" x14ac:dyDescent="0.3">
      <c r="A24" s="8">
        <v>144.1</v>
      </c>
      <c r="B24" s="1" t="s">
        <v>7</v>
      </c>
      <c r="C24" s="6">
        <v>-347934.5</v>
      </c>
      <c r="D24" s="6">
        <v>248564.63</v>
      </c>
      <c r="E24" s="5">
        <f>-52289.54-113902.7+2245.1</f>
        <v>-163947.13999999998</v>
      </c>
      <c r="F24" s="5">
        <v>-152158.99</v>
      </c>
      <c r="G24" s="5">
        <f>SUM(C24:F24)</f>
        <v>-415476</v>
      </c>
      <c r="I24" s="5">
        <v>112282529</v>
      </c>
      <c r="J24" s="10">
        <f>F24/I24</f>
        <v>-1.3551439512018827E-3</v>
      </c>
    </row>
    <row r="25" spans="1:10" x14ac:dyDescent="0.3">
      <c r="G25" s="5"/>
    </row>
    <row r="26" spans="1:10" x14ac:dyDescent="0.3">
      <c r="G26" s="5"/>
    </row>
    <row r="27" spans="1:10" x14ac:dyDescent="0.3">
      <c r="I27" s="7" t="s">
        <v>13</v>
      </c>
    </row>
    <row r="28" spans="1:10" x14ac:dyDescent="0.3">
      <c r="D28" s="7" t="s">
        <v>8</v>
      </c>
      <c r="E28" s="7" t="s">
        <v>10</v>
      </c>
      <c r="F28" s="7" t="s">
        <v>11</v>
      </c>
      <c r="I28" s="9" t="s">
        <v>14</v>
      </c>
    </row>
    <row r="29" spans="1:10" x14ac:dyDescent="0.3">
      <c r="C29" s="7" t="s">
        <v>5</v>
      </c>
      <c r="D29" s="9" t="s">
        <v>9</v>
      </c>
      <c r="E29" s="9" t="s">
        <v>9</v>
      </c>
      <c r="F29" s="9" t="s">
        <v>12</v>
      </c>
      <c r="G29" s="7" t="s">
        <v>6</v>
      </c>
      <c r="I29" s="12" t="s">
        <v>21</v>
      </c>
      <c r="J29" s="7" t="s">
        <v>15</v>
      </c>
    </row>
    <row r="30" spans="1:10" x14ac:dyDescent="0.3">
      <c r="A30" s="2" t="s">
        <v>3</v>
      </c>
      <c r="B30" s="2" t="s">
        <v>4</v>
      </c>
      <c r="C30" s="16">
        <v>2016</v>
      </c>
      <c r="D30" s="4" t="s">
        <v>17</v>
      </c>
      <c r="E30" s="4" t="s">
        <v>18</v>
      </c>
      <c r="F30" s="4" t="s">
        <v>19</v>
      </c>
      <c r="G30" s="4">
        <v>2016</v>
      </c>
      <c r="I30" s="4">
        <v>2016</v>
      </c>
      <c r="J30" s="4" t="s">
        <v>16</v>
      </c>
    </row>
    <row r="31" spans="1:10" x14ac:dyDescent="0.3">
      <c r="A31" s="8">
        <v>144.1</v>
      </c>
      <c r="B31" s="1" t="s">
        <v>7</v>
      </c>
      <c r="C31" s="5">
        <v>-610679.74</v>
      </c>
      <c r="D31" s="6">
        <v>274695.24</v>
      </c>
      <c r="E31" s="5">
        <f>-51891.31-132760.63+1961.71</f>
        <v>-182690.23</v>
      </c>
      <c r="F31" s="5">
        <v>170740.23</v>
      </c>
      <c r="G31" s="5">
        <f>SUM(C31:F31)</f>
        <v>-347934.5</v>
      </c>
      <c r="I31" s="5">
        <v>117073755</v>
      </c>
      <c r="J31" s="10">
        <f>F31/I31</f>
        <v>1.4583988529282246E-3</v>
      </c>
    </row>
    <row r="32" spans="1:10" x14ac:dyDescent="0.3">
      <c r="G32" s="5"/>
    </row>
  </sheetData>
  <pageMargins left="0.75" right="0.75" top="1" bottom="1" header="0.3" footer="0.3"/>
  <pageSetup scale="70" orientation="landscape" r:id="rId1"/>
  <headerFooter>
    <oddHeader>&amp;RExhibit 42
Page 1 of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OPERATING EXPENSES</vt:lpstr>
      <vt:lpstr>'OPERATING EXPENSES'!Print_Area</vt:lpstr>
      <vt:lpstr>'OPERATING EXPENSES'!Print_Titles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Stevens</dc:creator>
  <cp:lastModifiedBy>Michelle Herrman</cp:lastModifiedBy>
  <cp:lastPrinted>2021-12-14T15:46:58Z</cp:lastPrinted>
  <dcterms:created xsi:type="dcterms:W3CDTF">2021-12-09T20:33:07Z</dcterms:created>
  <dcterms:modified xsi:type="dcterms:W3CDTF">2021-12-21T19:42:04Z</dcterms:modified>
</cp:coreProperties>
</file>