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b\AppData\Local\Microsoft\Windows\INetCache\Content.Outlook\PFMZVCU2\"/>
    </mc:Choice>
  </mc:AlternateContent>
  <bookViews>
    <workbookView xWindow="0" yWindow="0" windowWidth="28800" windowHeight="11700" firstSheet="12" activeTab="24"/>
  </bookViews>
  <sheets>
    <sheet name="03.2020" sheetId="2" r:id="rId1"/>
    <sheet name="04.2020" sheetId="3" r:id="rId2"/>
    <sheet name="05.2020" sheetId="4" r:id="rId3"/>
    <sheet name="06.2020" sheetId="5" r:id="rId4"/>
    <sheet name="07.2020" sheetId="6" r:id="rId5"/>
    <sheet name="08.2020" sheetId="7" r:id="rId6"/>
    <sheet name="09.2020" sheetId="8" r:id="rId7"/>
    <sheet name="10.2020" sheetId="9" r:id="rId8"/>
    <sheet name="11.2020" sheetId="10" r:id="rId9"/>
    <sheet name="12.2020" sheetId="1" r:id="rId10"/>
    <sheet name="01.2021" sheetId="11" r:id="rId11"/>
    <sheet name="02.2021" sheetId="12" r:id="rId12"/>
    <sheet name="03.2021" sheetId="13" r:id="rId13"/>
    <sheet name="04.2021" sheetId="14" r:id="rId14"/>
    <sheet name="05.2021" sheetId="15" r:id="rId15"/>
    <sheet name="06.2021" sheetId="16" r:id="rId16"/>
    <sheet name="07.2021" sheetId="17" r:id="rId17"/>
    <sheet name="08.2021" sheetId="18" r:id="rId18"/>
    <sheet name="09.2021" sheetId="19" r:id="rId19"/>
    <sheet name="10.2021" sheetId="20" r:id="rId20"/>
    <sheet name="11.2021" sheetId="21" r:id="rId21"/>
    <sheet name="12.2021" sheetId="22" r:id="rId22"/>
    <sheet name="01.2022" sheetId="23" r:id="rId23"/>
    <sheet name="02.2022" sheetId="24" r:id="rId24"/>
    <sheet name="03.2022" sheetId="25" r:id="rId25"/>
  </sheets>
  <definedNames>
    <definedName name="_xlnm.Print_Area" localSheetId="0">'03.2020'!$A$1:$L$60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5" l="1"/>
  <c r="F50" i="25"/>
  <c r="K49" i="25"/>
  <c r="K48" i="25"/>
  <c r="K47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50" i="25" l="1"/>
  <c r="K52" i="25" s="1"/>
  <c r="F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50" i="24" l="1"/>
  <c r="K52" i="24" s="1"/>
  <c r="K38" i="23"/>
  <c r="F50" i="23"/>
  <c r="K49" i="23"/>
  <c r="K48" i="23"/>
  <c r="K47" i="23"/>
  <c r="K46" i="23"/>
  <c r="K45" i="23"/>
  <c r="K44" i="23"/>
  <c r="K43" i="23"/>
  <c r="K42" i="23"/>
  <c r="K41" i="23"/>
  <c r="K40" i="23"/>
  <c r="K39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50" i="23" l="1"/>
  <c r="K52" i="23" s="1"/>
  <c r="K46" i="20"/>
  <c r="K46" i="19"/>
  <c r="K47" i="18"/>
  <c r="K47" i="17"/>
  <c r="K47" i="16"/>
  <c r="K48" i="15"/>
  <c r="K48" i="14"/>
  <c r="K48" i="18"/>
  <c r="K48" i="17"/>
  <c r="K48" i="13"/>
  <c r="K57" i="2" l="1"/>
  <c r="K45" i="22" l="1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45" i="19" l="1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46" i="18" l="1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46" i="16" l="1"/>
  <c r="K45" i="16"/>
  <c r="K44" i="16"/>
  <c r="K43" i="16"/>
  <c r="K42" i="16"/>
  <c r="K41" i="16"/>
  <c r="K40" i="16"/>
  <c r="K39" i="16"/>
  <c r="K38" i="16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47" i="15" l="1"/>
  <c r="K46" i="15"/>
  <c r="K45" i="15"/>
  <c r="K44" i="15"/>
  <c r="K43" i="15"/>
  <c r="K42" i="15"/>
  <c r="K41" i="15"/>
  <c r="K40" i="15"/>
  <c r="K39" i="15"/>
  <c r="K38" i="15"/>
  <c r="K47" i="11" l="1"/>
  <c r="K46" i="10"/>
  <c r="K45" i="10"/>
  <c r="K44" i="10"/>
  <c r="K43" i="10"/>
  <c r="K42" i="10"/>
  <c r="K41" i="10"/>
  <c r="K40" i="10"/>
  <c r="K39" i="10"/>
  <c r="K38" i="10"/>
  <c r="K46" i="9"/>
  <c r="K45" i="9"/>
  <c r="K44" i="9"/>
  <c r="K43" i="9"/>
  <c r="K42" i="9"/>
  <c r="K41" i="9"/>
  <c r="K40" i="9"/>
  <c r="K39" i="9"/>
  <c r="K38" i="9"/>
  <c r="K10" i="1" l="1"/>
  <c r="F49" i="22"/>
  <c r="K48" i="22"/>
  <c r="K47" i="22"/>
  <c r="K46" i="22"/>
  <c r="K12" i="22"/>
  <c r="K11" i="22"/>
  <c r="K10" i="22"/>
  <c r="F49" i="21"/>
  <c r="K48" i="21"/>
  <c r="K47" i="21"/>
  <c r="K46" i="21"/>
  <c r="K12" i="21"/>
  <c r="K11" i="21"/>
  <c r="K10" i="21"/>
  <c r="F50" i="20"/>
  <c r="K49" i="20"/>
  <c r="K48" i="20"/>
  <c r="K47" i="20"/>
  <c r="K12" i="20"/>
  <c r="K11" i="20"/>
  <c r="K10" i="20"/>
  <c r="F50" i="19"/>
  <c r="K49" i="19"/>
  <c r="K48" i="19"/>
  <c r="K47" i="19"/>
  <c r="K12" i="19"/>
  <c r="K11" i="19"/>
  <c r="K10" i="19"/>
  <c r="F51" i="18"/>
  <c r="K50" i="18"/>
  <c r="K49" i="18"/>
  <c r="K12" i="18"/>
  <c r="K11" i="18"/>
  <c r="K10" i="18"/>
  <c r="F51" i="17"/>
  <c r="K50" i="17"/>
  <c r="K49" i="17"/>
  <c r="K12" i="17"/>
  <c r="K11" i="17"/>
  <c r="K10" i="17"/>
  <c r="F51" i="16"/>
  <c r="K50" i="16"/>
  <c r="K49" i="16"/>
  <c r="K4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F52" i="15"/>
  <c r="K51" i="15"/>
  <c r="K50" i="15"/>
  <c r="K49" i="15"/>
  <c r="K12" i="15"/>
  <c r="K11" i="15"/>
  <c r="K10" i="15"/>
  <c r="F52" i="14"/>
  <c r="K51" i="14"/>
  <c r="K50" i="14"/>
  <c r="K49" i="14"/>
  <c r="K47" i="14"/>
  <c r="K46" i="14"/>
  <c r="K45" i="14"/>
  <c r="K44" i="14"/>
  <c r="K43" i="14"/>
  <c r="K42" i="14"/>
  <c r="K41" i="14"/>
  <c r="K40" i="14"/>
  <c r="K39" i="14"/>
  <c r="K38" i="14"/>
  <c r="K12" i="14"/>
  <c r="K11" i="14"/>
  <c r="K10" i="14"/>
  <c r="F52" i="13"/>
  <c r="K51" i="13"/>
  <c r="K50" i="13"/>
  <c r="K49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F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F52" i="11"/>
  <c r="K51" i="11"/>
  <c r="K50" i="11"/>
  <c r="K49" i="11"/>
  <c r="K48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F52" i="10"/>
  <c r="K51" i="10"/>
  <c r="K50" i="10"/>
  <c r="K49" i="10"/>
  <c r="K48" i="10"/>
  <c r="K47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F52" i="9"/>
  <c r="K51" i="9"/>
  <c r="K50" i="9"/>
  <c r="K49" i="9"/>
  <c r="K48" i="9"/>
  <c r="K47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F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F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F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F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F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F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49" i="22" l="1"/>
  <c r="K51" i="22" s="1"/>
  <c r="K49" i="21"/>
  <c r="K51" i="21" s="1"/>
  <c r="K50" i="20"/>
  <c r="K52" i="20" s="1"/>
  <c r="K50" i="19"/>
  <c r="K52" i="19" s="1"/>
  <c r="K51" i="18"/>
  <c r="K53" i="18" s="1"/>
  <c r="K51" i="17"/>
  <c r="K53" i="17" s="1"/>
  <c r="K51" i="16"/>
  <c r="K53" i="16" s="1"/>
  <c r="K52" i="15"/>
  <c r="K54" i="15" s="1"/>
  <c r="K52" i="14"/>
  <c r="K54" i="14" s="1"/>
  <c r="K52" i="13"/>
  <c r="K54" i="13" s="1"/>
  <c r="K51" i="12"/>
  <c r="K53" i="12" s="1"/>
  <c r="K52" i="11"/>
  <c r="K54" i="11" s="1"/>
  <c r="K52" i="10"/>
  <c r="K54" i="10" s="1"/>
  <c r="K52" i="9"/>
  <c r="K54" i="9" s="1"/>
  <c r="K52" i="8"/>
  <c r="K54" i="8" s="1"/>
  <c r="K53" i="7"/>
  <c r="K55" i="7" s="1"/>
  <c r="K53" i="6"/>
  <c r="K55" i="6" s="1"/>
  <c r="K53" i="5"/>
  <c r="K55" i="5" s="1"/>
  <c r="K53" i="4"/>
  <c r="K55" i="4" s="1"/>
  <c r="K53" i="3"/>
  <c r="K55" i="3" s="1"/>
  <c r="K11" i="1"/>
  <c r="F55" i="2" l="1"/>
  <c r="K38" i="2" l="1"/>
  <c r="K44" i="2" l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10" i="2"/>
  <c r="K55" i="2" l="1"/>
  <c r="F5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 l="1"/>
  <c r="K54" i="1" s="1"/>
</calcChain>
</file>

<file path=xl/sharedStrings.xml><?xml version="1.0" encoding="utf-8"?>
<sst xmlns="http://schemas.openxmlformats.org/spreadsheetml/2006/main" count="4580" uniqueCount="139">
  <si>
    <t>South Kentucky Rural Electric Cooperateive Corporation</t>
  </si>
  <si>
    <t>Case No. 2021-00407</t>
  </si>
  <si>
    <t>Schedule of Outstanding Long-Term Debt</t>
  </si>
  <si>
    <t>Line No.</t>
  </si>
  <si>
    <t>Type of Debt Issue</t>
  </si>
  <si>
    <t>Date of Issue</t>
  </si>
  <si>
    <t>Date of Maturity</t>
  </si>
  <si>
    <t>Amount Outstanding</t>
  </si>
  <si>
    <t>Type of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</si>
  <si>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</si>
  <si>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</si>
  <si>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</si>
  <si>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</si>
  <si>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</si>
  <si>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</si>
  <si>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</si>
  <si>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</si>
  <si>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</si>
  <si>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</si>
  <si>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</si>
  <si>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</si>
  <si>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</si>
  <si>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</si>
  <si>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</si>
  <si>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</si>
  <si>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</si>
  <si>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</si>
  <si>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</si>
  <si>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</si>
  <si>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</si>
  <si>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</si>
  <si>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</si>
  <si>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</si>
  <si>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</si>
  <si>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</si>
  <si>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</si>
  <si>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</si>
  <si>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</si>
  <si>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</si>
  <si>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</si>
  <si>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</si>
  <si>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</si>
  <si>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</si>
  <si>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</si>
  <si>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</si>
  <si>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</si>
  <si>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</si>
  <si>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</si>
  <si>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</si>
  <si>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</si>
  <si>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</si>
  <si>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</si>
  <si>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</si>
  <si>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</si>
  <si>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</si>
  <si>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</si>
  <si>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</si>
  <si>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</si>
  <si>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</si>
  <si>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</si>
  <si>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Mortgage</t>
  </si>
  <si>
    <t>CoBank</t>
  </si>
  <si>
    <t>B330</t>
  </si>
  <si>
    <t>B335</t>
  </si>
  <si>
    <t>H0010</t>
  </si>
  <si>
    <t>H0015</t>
  </si>
  <si>
    <t>H0020</t>
  </si>
  <si>
    <t>H0025</t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</si>
  <si>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</si>
  <si>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</si>
  <si>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</si>
  <si>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</si>
  <si>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</si>
  <si>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</si>
  <si>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</si>
  <si>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</si>
  <si>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H0075</t>
  </si>
  <si>
    <t>H0070</t>
  </si>
  <si>
    <t>H0080</t>
  </si>
  <si>
    <t>H0085</t>
  </si>
  <si>
    <t>H0090</t>
  </si>
  <si>
    <t>H0095</t>
  </si>
  <si>
    <t>F0100</t>
  </si>
  <si>
    <t>F0105</t>
  </si>
  <si>
    <t>F0110</t>
  </si>
  <si>
    <t>F0115</t>
  </si>
  <si>
    <t>F0020</t>
  </si>
  <si>
    <t>REDL-17-1</t>
  </si>
  <si>
    <t>REDL-23-1</t>
  </si>
  <si>
    <t>REDL-24-1</t>
  </si>
  <si>
    <t>REDL-25-1</t>
  </si>
  <si>
    <t>Total</t>
  </si>
  <si>
    <t>Annualized Cost Rate</t>
  </si>
  <si>
    <t>36.</t>
  </si>
  <si>
    <t>43.</t>
  </si>
  <si>
    <t>44.</t>
  </si>
  <si>
    <t>45.</t>
  </si>
  <si>
    <t>F0025</t>
  </si>
  <si>
    <t>F0030</t>
  </si>
  <si>
    <t>**Adjustment made to interest after loan was paid in full**</t>
  </si>
  <si>
    <t>South Kentucky Rural Electric Cooperative Corporation</t>
  </si>
  <si>
    <t>RUS/FFB</t>
  </si>
  <si>
    <t>City of Monticello, KY</t>
  </si>
  <si>
    <t>CFC</t>
  </si>
  <si>
    <t>USDA Revolving Loan and Grant</t>
  </si>
  <si>
    <t>*</t>
  </si>
  <si>
    <t>As of March 2020</t>
  </si>
  <si>
    <t>As of April 2020</t>
  </si>
  <si>
    <t>As of May 2020</t>
  </si>
  <si>
    <t>As of June 2020</t>
  </si>
  <si>
    <t>As of July 2020</t>
  </si>
  <si>
    <t>As of August 2020</t>
  </si>
  <si>
    <t>As of September 2020</t>
  </si>
  <si>
    <t>As of October 2020</t>
  </si>
  <si>
    <t>As of November 2020</t>
  </si>
  <si>
    <t>As of January 2021</t>
  </si>
  <si>
    <t>As of February 2021</t>
  </si>
  <si>
    <t>As of March 2021</t>
  </si>
  <si>
    <t>As of April 2021</t>
  </si>
  <si>
    <t>As of May 2021</t>
  </si>
  <si>
    <t>As of June 2021</t>
  </si>
  <si>
    <t>As of July 2021</t>
  </si>
  <si>
    <t>As of August 2021</t>
  </si>
  <si>
    <t>As of September 2021</t>
  </si>
  <si>
    <t>As of October 2021</t>
  </si>
  <si>
    <t>As of November 2021</t>
  </si>
  <si>
    <t>As of December 2021</t>
  </si>
  <si>
    <t>Citizens National Bank/SBA</t>
  </si>
  <si>
    <t>Paycheck Protection Program Loan</t>
  </si>
  <si>
    <t>Attorney General Request 1, Question 36</t>
  </si>
  <si>
    <t xml:space="preserve">Coupon Interest Rate </t>
  </si>
  <si>
    <t>Cost Rate at Issue</t>
  </si>
  <si>
    <t>Cost Rate at Maturity</t>
  </si>
  <si>
    <t>As of December 2020</t>
  </si>
  <si>
    <t>Attorney General Request 1, Question 36-Monthly Update</t>
  </si>
  <si>
    <t>As of January 2022</t>
  </si>
  <si>
    <t>S-KENTKY 6-1</t>
  </si>
  <si>
    <t>As of February 2022</t>
  </si>
  <si>
    <t>As of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</si>
</sst>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1" applyFont="1"/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3" fontId="0" fillId="0" borderId="16" xfId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right"/>
    </xf>
    <xf numFmtId="10" fontId="2" fillId="0" borderId="0" xfId="2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M20" sqref="M20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customWidth="1"/>
    <col min="8" max="8" width="7.140625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106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4" t="s">
        <v>5</v>
      </c>
      <c r="E8" s="4" t="s">
        <v>6</v>
      </c>
      <c r="F8" s="4" t="s">
        <v>7</v>
      </c>
      <c r="G8" s="4" t="s">
        <v>130</v>
      </c>
      <c r="H8" s="4" t="s">
        <v>131</v>
      </c>
      <c r="I8" s="4" t="s">
        <v>132</v>
      </c>
      <c r="J8" s="4" t="s">
        <v>8</v>
      </c>
      <c r="K8" s="4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48765930.140000001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4" si="0">F10*I10</f>
        <v>1731190.5199699998</v>
      </c>
    </row>
    <row r="11" spans="1:14" x14ac:dyDescent="0.2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1788574.61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17885.7461</v>
      </c>
    </row>
    <row r="12" spans="1:14" x14ac:dyDescent="0.2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1783223.36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28977.379600000004</v>
      </c>
    </row>
    <row r="13" spans="1:14" x14ac:dyDescent="0.2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4" x14ac:dyDescent="0.2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4" x14ac:dyDescent="0.2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4" x14ac:dyDescent="0.2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2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2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2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2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2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2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2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2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2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2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2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2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2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2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2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2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2" x14ac:dyDescent="0.2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2" x14ac:dyDescent="0.2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2" x14ac:dyDescent="0.2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2" x14ac:dyDescent="0.2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2" x14ac:dyDescent="0.2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2" x14ac:dyDescent="0.25">
      <c r="A38" s="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0</v>
      </c>
      <c r="G38" s="19">
        <v>6.0999999999999999E-2</v>
      </c>
      <c r="H38" s="19">
        <v>6.0999999999999999E-2</v>
      </c>
      <c r="I38" s="19">
        <v>6.0999999999999999E-2</v>
      </c>
      <c r="J38" s="9" t="s">
        <v>103</v>
      </c>
      <c r="K38" s="20">
        <f t="shared" si="0"/>
        <v>0</v>
      </c>
      <c r="L38" t="s">
        <v>105</v>
      </c>
    </row>
    <row r="39" spans="1:12" x14ac:dyDescent="0.25">
      <c r="A39" s="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117047.01</v>
      </c>
      <c r="G39" s="19">
        <v>6.2E-2</v>
      </c>
      <c r="H39" s="19">
        <v>6.2E-2</v>
      </c>
      <c r="I39" s="19">
        <v>6.2E-2</v>
      </c>
      <c r="J39" s="9" t="s">
        <v>103</v>
      </c>
      <c r="K39" s="20">
        <f t="shared" si="0"/>
        <v>7256.9146199999996</v>
      </c>
    </row>
    <row r="40" spans="1:12" x14ac:dyDescent="0.25">
      <c r="A40" s="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541893.43999999994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33868.339999999997</v>
      </c>
    </row>
    <row r="41" spans="1:12" x14ac:dyDescent="0.25">
      <c r="A41" s="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583902.31999999995</v>
      </c>
      <c r="G41" s="19">
        <v>6.25E-2</v>
      </c>
      <c r="H41" s="19">
        <v>6.25E-2</v>
      </c>
      <c r="I41" s="19">
        <v>6.25E-2</v>
      </c>
      <c r="J41" s="9" t="s">
        <v>103</v>
      </c>
      <c r="K41" s="20">
        <f t="shared" si="0"/>
        <v>36493.894999999997</v>
      </c>
    </row>
    <row r="42" spans="1:12" x14ac:dyDescent="0.25">
      <c r="A42" s="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1026087.2</v>
      </c>
      <c r="G42" s="19">
        <v>6.6500000000000004E-2</v>
      </c>
      <c r="H42" s="19">
        <v>6.6500000000000004E-2</v>
      </c>
      <c r="I42" s="19">
        <v>6.6500000000000004E-2</v>
      </c>
      <c r="J42" s="9" t="s">
        <v>103</v>
      </c>
      <c r="K42" s="20">
        <f t="shared" si="0"/>
        <v>68234.798800000004</v>
      </c>
    </row>
    <row r="43" spans="1:12" x14ac:dyDescent="0.25">
      <c r="A43" s="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2202027.2400000002</v>
      </c>
      <c r="G43" s="19">
        <v>6.7000000000000004E-2</v>
      </c>
      <c r="H43" s="19">
        <v>6.7000000000000004E-2</v>
      </c>
      <c r="I43" s="19">
        <v>6.7000000000000004E-2</v>
      </c>
      <c r="J43" s="9" t="s">
        <v>103</v>
      </c>
      <c r="K43" s="20">
        <f t="shared" si="0"/>
        <v>147535.82508000001</v>
      </c>
    </row>
    <row r="44" spans="1:12" x14ac:dyDescent="0.25">
      <c r="A44" s="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0</v>
      </c>
      <c r="G44" s="19">
        <v>4.1500000000000002E-2</v>
      </c>
      <c r="H44" s="19">
        <v>4.1500000000000002E-2</v>
      </c>
      <c r="I44" s="19">
        <v>4.1500000000000002E-2</v>
      </c>
      <c r="J44" s="9" t="s">
        <v>103</v>
      </c>
      <c r="K44" s="20">
        <f t="shared" si="0"/>
        <v>0</v>
      </c>
    </row>
    <row r="45" spans="1:12" x14ac:dyDescent="0.25">
      <c r="A45" s="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263576.52</v>
      </c>
      <c r="G45" s="19">
        <v>4.2500000000000003E-2</v>
      </c>
      <c r="H45" s="19">
        <v>4.2500000000000003E-2</v>
      </c>
      <c r="I45" s="19">
        <v>4.2500000000000003E-2</v>
      </c>
      <c r="J45" s="9" t="s">
        <v>103</v>
      </c>
      <c r="K45" s="20">
        <f t="shared" si="0"/>
        <v>11202.002100000002</v>
      </c>
    </row>
    <row r="46" spans="1:12" x14ac:dyDescent="0.25">
      <c r="A46" s="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587737.54</v>
      </c>
      <c r="G46" s="19">
        <v>4.3499999999999997E-2</v>
      </c>
      <c r="H46" s="19">
        <v>4.3499999999999997E-2</v>
      </c>
      <c r="I46" s="19">
        <v>4.3499999999999997E-2</v>
      </c>
      <c r="J46" s="9" t="s">
        <v>103</v>
      </c>
      <c r="K46" s="20">
        <f t="shared" si="0"/>
        <v>25566.582989999999</v>
      </c>
    </row>
    <row r="47" spans="1:12" x14ac:dyDescent="0.25">
      <c r="A47" s="9" t="s">
        <v>55</v>
      </c>
      <c r="B47" s="9" t="s">
        <v>103</v>
      </c>
      <c r="C47" s="10">
        <v>9027012</v>
      </c>
      <c r="D47" s="11">
        <v>40451</v>
      </c>
      <c r="E47" s="11">
        <v>44804</v>
      </c>
      <c r="F47" s="12">
        <v>424043.34</v>
      </c>
      <c r="G47" s="19">
        <v>4.3999999999999997E-2</v>
      </c>
      <c r="H47" s="19">
        <v>4.3999999999999997E-2</v>
      </c>
      <c r="I47" s="19">
        <v>4.3999999999999997E-2</v>
      </c>
      <c r="J47" s="9" t="s">
        <v>103</v>
      </c>
      <c r="K47" s="20">
        <f t="shared" si="0"/>
        <v>18657.90696</v>
      </c>
    </row>
    <row r="48" spans="1:12" x14ac:dyDescent="0.25">
      <c r="A48" s="9" t="s">
        <v>56</v>
      </c>
      <c r="B48" s="9" t="s">
        <v>103</v>
      </c>
      <c r="C48" s="10">
        <v>9027013</v>
      </c>
      <c r="D48" s="11">
        <v>40451</v>
      </c>
      <c r="E48" s="11">
        <v>45169</v>
      </c>
      <c r="F48" s="12">
        <v>425365.7</v>
      </c>
      <c r="G48" s="19">
        <v>4.4999999999999998E-2</v>
      </c>
      <c r="H48" s="19">
        <v>4.4999999999999998E-2</v>
      </c>
      <c r="I48" s="19">
        <v>4.4999999999999998E-2</v>
      </c>
      <c r="J48" s="9" t="s">
        <v>103</v>
      </c>
      <c r="K48" s="20">
        <f t="shared" si="0"/>
        <v>19141.4565</v>
      </c>
    </row>
    <row r="49" spans="1:11" x14ac:dyDescent="0.25">
      <c r="A49" s="9" t="s">
        <v>57</v>
      </c>
      <c r="B49" s="9" t="s">
        <v>103</v>
      </c>
      <c r="C49" s="10">
        <v>9027014</v>
      </c>
      <c r="D49" s="11">
        <v>40451</v>
      </c>
      <c r="E49" s="11">
        <v>45535</v>
      </c>
      <c r="F49" s="12">
        <v>274832.42</v>
      </c>
      <c r="G49" s="19">
        <v>4.5499999999999999E-2</v>
      </c>
      <c r="H49" s="19">
        <v>4.5499999999999999E-2</v>
      </c>
      <c r="I49" s="19">
        <v>4.5499999999999999E-2</v>
      </c>
      <c r="J49" s="9" t="s">
        <v>103</v>
      </c>
      <c r="K49" s="20">
        <f t="shared" si="0"/>
        <v>12504.875109999999</v>
      </c>
    </row>
    <row r="50" spans="1:11" x14ac:dyDescent="0.25">
      <c r="A50" s="9" t="s">
        <v>58</v>
      </c>
      <c r="B50" s="9" t="s">
        <v>102</v>
      </c>
      <c r="C50" s="10" t="s">
        <v>60</v>
      </c>
      <c r="D50" s="11">
        <v>39447</v>
      </c>
      <c r="E50" s="11">
        <v>50405</v>
      </c>
      <c r="F50" s="12">
        <v>2640000.08</v>
      </c>
      <c r="G50" s="19">
        <v>4.7500000000000001E-2</v>
      </c>
      <c r="H50" s="19">
        <v>4.7500000000000001E-2</v>
      </c>
      <c r="I50" s="19">
        <v>4.7500000000000001E-2</v>
      </c>
      <c r="J50" s="9" t="s">
        <v>102</v>
      </c>
      <c r="K50" s="20">
        <f t="shared" si="0"/>
        <v>125400.00380000001</v>
      </c>
    </row>
    <row r="51" spans="1:11" x14ac:dyDescent="0.25">
      <c r="A51" s="9" t="s">
        <v>59</v>
      </c>
      <c r="B51" s="9" t="s">
        <v>104</v>
      </c>
      <c r="C51" s="10" t="s">
        <v>87</v>
      </c>
      <c r="D51" s="11">
        <v>40556</v>
      </c>
      <c r="E51" s="11">
        <v>44197</v>
      </c>
      <c r="F51" s="12">
        <v>21826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9" t="s">
        <v>94</v>
      </c>
      <c r="B52" s="9" t="s">
        <v>104</v>
      </c>
      <c r="C52" s="10" t="s">
        <v>88</v>
      </c>
      <c r="D52" s="11">
        <v>42628</v>
      </c>
      <c r="E52" s="11">
        <v>46266</v>
      </c>
      <c r="F52" s="12">
        <v>650000.14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x14ac:dyDescent="0.25">
      <c r="A53" s="9" t="s">
        <v>95</v>
      </c>
      <c r="B53" s="9" t="s">
        <v>104</v>
      </c>
      <c r="C53" s="10" t="s">
        <v>89</v>
      </c>
      <c r="D53" s="11">
        <v>43213</v>
      </c>
      <c r="E53" s="11">
        <v>46813</v>
      </c>
      <c r="F53" s="12">
        <v>1000000</v>
      </c>
      <c r="G53" s="19">
        <v>0</v>
      </c>
      <c r="H53" s="19">
        <v>0</v>
      </c>
      <c r="I53" s="19">
        <v>0</v>
      </c>
      <c r="J53" s="9" t="s">
        <v>104</v>
      </c>
      <c r="K53" s="20">
        <f t="shared" si="0"/>
        <v>0</v>
      </c>
    </row>
    <row r="54" spans="1:11" x14ac:dyDescent="0.25">
      <c r="A54" s="9" t="s">
        <v>96</v>
      </c>
      <c r="B54" s="9" t="s">
        <v>104</v>
      </c>
      <c r="C54" s="10" t="s">
        <v>90</v>
      </c>
      <c r="D54" s="11">
        <v>43439</v>
      </c>
      <c r="E54" s="11">
        <v>47058</v>
      </c>
      <c r="F54" s="12">
        <v>722222.24</v>
      </c>
      <c r="G54" s="19">
        <v>0</v>
      </c>
      <c r="H54" s="19">
        <v>0</v>
      </c>
      <c r="I54" s="19">
        <v>0</v>
      </c>
      <c r="J54" s="9" t="s">
        <v>104</v>
      </c>
      <c r="K54" s="20">
        <f t="shared" si="0"/>
        <v>0</v>
      </c>
    </row>
    <row r="55" spans="1:11" ht="15.75" thickBot="1" x14ac:dyDescent="0.3">
      <c r="A55" s="14"/>
      <c r="B55" s="14"/>
      <c r="C55" s="14"/>
      <c r="D55" s="14"/>
      <c r="E55" s="16" t="s">
        <v>91</v>
      </c>
      <c r="F55" s="18">
        <f>SUM(F10:F54)</f>
        <v>179452070.46999997</v>
      </c>
      <c r="G55" s="21"/>
      <c r="H55" s="21"/>
      <c r="I55" s="21"/>
      <c r="J55" s="21"/>
      <c r="K55" s="18">
        <f t="shared" ref="K55" si="1">SUM(K10:K54)</f>
        <v>5409577.7587851994</v>
      </c>
    </row>
    <row r="56" spans="1:11" ht="15.75" thickTop="1" x14ac:dyDescent="0.25"/>
    <row r="57" spans="1:11" x14ac:dyDescent="0.25">
      <c r="F57" s="35" t="s">
        <v>92</v>
      </c>
      <c r="G57" s="35"/>
      <c r="H57" s="35"/>
      <c r="I57" s="35"/>
      <c r="K57" s="13">
        <f>K55/F55</f>
        <v>3.014497266382641E-2</v>
      </c>
    </row>
    <row r="58" spans="1:11" x14ac:dyDescent="0.25">
      <c r="F58" s="26"/>
      <c r="G58" s="26"/>
      <c r="H58" s="26"/>
      <c r="I58" s="26"/>
      <c r="K58" s="27"/>
    </row>
    <row r="59" spans="1:11" x14ac:dyDescent="0.25">
      <c r="A59" s="25"/>
    </row>
    <row r="60" spans="1:11" x14ac:dyDescent="0.25">
      <c r="A60" s="22" t="s">
        <v>99</v>
      </c>
      <c r="B60" s="22"/>
    </row>
  </sheetData>
  <mergeCells count="11">
    <mergeCell ref="F57:I57"/>
    <mergeCell ref="A8:A9"/>
    <mergeCell ref="A1:K1"/>
    <mergeCell ref="A2:K2"/>
    <mergeCell ref="A3:K3"/>
    <mergeCell ref="A4:K4"/>
    <mergeCell ref="A5:K5"/>
    <mergeCell ref="A6:K6"/>
    <mergeCell ref="A7:K7"/>
    <mergeCell ref="B8:C8"/>
    <mergeCell ref="B9:C9"/>
  </mergeCell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workbookViewId="0">
      <selection activeCell="A7" sqref="A7:K7"/>
    </sheetView>
  </sheetViews>
  <sheetFormatPr defaultRowHeight="15" x14ac:dyDescent="0.25"/>
  <cols>
    <col min="1" max="1" width="8.28515625" customWidth="1"/>
    <col min="2" max="2" width="28.140625" customWidth="1"/>
    <col min="3" max="3" width="9.7109375" bestFit="1" customWidth="1"/>
    <col min="4" max="5" width="10.7109375" bestFit="1" customWidth="1"/>
    <col min="6" max="6" width="15.28515625" bestFit="1" customWidth="1"/>
    <col min="7" max="7" width="8.7109375" customWidth="1"/>
    <col min="8" max="8" width="7.140625" customWidth="1"/>
    <col min="9" max="9" width="10.140625" bestFit="1" customWidth="1"/>
    <col min="10" max="10" width="29.140625" bestFit="1" customWidth="1"/>
    <col min="11" max="11" width="15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100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  <c r="N4" s="1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  <c r="N5" s="1"/>
    </row>
    <row r="6" spans="1:14" x14ac:dyDescent="0.25">
      <c r="A6" s="41" t="s">
        <v>133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4" ht="45" x14ac:dyDescent="0.25">
      <c r="A8" s="56" t="s">
        <v>3</v>
      </c>
      <c r="B8" s="50" t="s">
        <v>4</v>
      </c>
      <c r="C8" s="51"/>
      <c r="D8" s="2" t="s">
        <v>5</v>
      </c>
      <c r="E8" s="2" t="s">
        <v>6</v>
      </c>
      <c r="F8" s="2" t="s">
        <v>7</v>
      </c>
      <c r="G8" s="31" t="s">
        <v>130</v>
      </c>
      <c r="H8" s="31" t="s">
        <v>131</v>
      </c>
      <c r="I8" s="31" t="s">
        <v>132</v>
      </c>
      <c r="J8" s="23" t="s">
        <v>8</v>
      </c>
      <c r="K8" s="2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46712888.659999996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1658307.5474299998</v>
      </c>
    </row>
    <row r="11" spans="1:14" x14ac:dyDescent="0.2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1685394.1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2106.7426250000003</v>
      </c>
    </row>
    <row r="12" spans="1:14" x14ac:dyDescent="0.2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1681175.46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12608.81595</v>
      </c>
    </row>
    <row r="13" spans="1:14" x14ac:dyDescent="0.2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4" x14ac:dyDescent="0.2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4" x14ac:dyDescent="0.2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4" x14ac:dyDescent="0.2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2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2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2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2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2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2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2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2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2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2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2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2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2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2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2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2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2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2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2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2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2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25">
      <c r="A38" s="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25">
      <c r="A39" s="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25">
      <c r="A40" s="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25">
      <c r="A41" s="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25">
      <c r="A42" s="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25">
      <c r="A43" s="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25">
      <c r="A44" s="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575000.17000000004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906249.97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659722.28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7"/>
      <c r="B52" s="7"/>
      <c r="C52" s="14"/>
      <c r="D52" s="14"/>
      <c r="E52" s="15" t="s">
        <v>91</v>
      </c>
      <c r="F52" s="17">
        <f>SUM(F10:F51)</f>
        <v>173715916.64999995</v>
      </c>
      <c r="G52" s="14"/>
      <c r="H52" s="14"/>
      <c r="I52" s="14"/>
      <c r="J52" s="14"/>
      <c r="K52" s="18">
        <f>SUM(K10:K51)</f>
        <v>5193720.7771504</v>
      </c>
    </row>
    <row r="53" spans="1:11" ht="15.75" thickTop="1" x14ac:dyDescent="0.25">
      <c r="A53" s="7"/>
      <c r="B53" s="7"/>
      <c r="F53" s="8"/>
    </row>
    <row r="54" spans="1:11" x14ac:dyDescent="0.25">
      <c r="A54" s="25"/>
      <c r="B54" s="7"/>
      <c r="F54" s="52" t="s">
        <v>92</v>
      </c>
      <c r="G54" s="52"/>
      <c r="H54" s="52"/>
      <c r="I54" s="52"/>
      <c r="K54" s="13">
        <f>K52/F52</f>
        <v>2.989778298562374E-2</v>
      </c>
    </row>
    <row r="55" spans="1:11" x14ac:dyDescent="0.25">
      <c r="A55" s="7"/>
      <c r="B55" s="7"/>
      <c r="F55" s="8"/>
    </row>
    <row r="56" spans="1:11" x14ac:dyDescent="0.25">
      <c r="A56" s="7"/>
      <c r="B56" s="7"/>
      <c r="F56" s="8"/>
      <c r="I56" s="24"/>
    </row>
    <row r="57" spans="1:11" x14ac:dyDescent="0.25">
      <c r="A57" s="7"/>
      <c r="B57" s="7"/>
      <c r="F57" s="8"/>
    </row>
    <row r="58" spans="1:11" x14ac:dyDescent="0.25">
      <c r="A58" s="7"/>
      <c r="B58" s="7"/>
      <c r="F58" s="8"/>
    </row>
    <row r="59" spans="1:11" x14ac:dyDescent="0.25">
      <c r="A59" s="7"/>
      <c r="B59" s="7"/>
      <c r="F59" s="8"/>
    </row>
    <row r="60" spans="1:11" x14ac:dyDescent="0.25">
      <c r="A60" s="7"/>
      <c r="B60" s="7"/>
      <c r="F60" s="8"/>
    </row>
    <row r="61" spans="1:11" x14ac:dyDescent="0.25">
      <c r="A61" s="7"/>
      <c r="B61" s="7"/>
      <c r="F61" s="8"/>
    </row>
    <row r="62" spans="1:11" x14ac:dyDescent="0.25">
      <c r="A62" s="7"/>
      <c r="B62" s="7"/>
      <c r="F62" s="8"/>
    </row>
    <row r="63" spans="1:11" x14ac:dyDescent="0.25">
      <c r="A63" s="7"/>
      <c r="B63" s="7"/>
      <c r="F63" s="8"/>
    </row>
    <row r="64" spans="1:11" x14ac:dyDescent="0.25">
      <c r="A64" s="7"/>
      <c r="B64" s="7"/>
      <c r="F64" s="8"/>
    </row>
    <row r="65" spans="1:6" x14ac:dyDescent="0.25">
      <c r="A65" s="7"/>
      <c r="B65" s="7"/>
      <c r="F65" s="8"/>
    </row>
    <row r="66" spans="1:6" x14ac:dyDescent="0.25">
      <c r="A66" s="7"/>
      <c r="B66" s="7"/>
      <c r="F66" s="8"/>
    </row>
    <row r="67" spans="1:6" x14ac:dyDescent="0.25">
      <c r="A67" s="7"/>
      <c r="B67" s="7"/>
      <c r="F67" s="8"/>
    </row>
    <row r="68" spans="1:6" x14ac:dyDescent="0.25">
      <c r="A68" s="7"/>
      <c r="B68" s="7"/>
      <c r="F68" s="8"/>
    </row>
    <row r="69" spans="1:6" x14ac:dyDescent="0.25">
      <c r="A69" s="7"/>
      <c r="B69" s="7"/>
      <c r="F69" s="8"/>
    </row>
    <row r="70" spans="1:6" x14ac:dyDescent="0.25">
      <c r="A70" s="7"/>
      <c r="B70" s="7"/>
      <c r="F70" s="8"/>
    </row>
    <row r="71" spans="1:6" x14ac:dyDescent="0.25">
      <c r="A71" s="7"/>
      <c r="B71" s="7"/>
      <c r="F71" s="8"/>
    </row>
    <row r="72" spans="1:6" x14ac:dyDescent="0.25">
      <c r="A72" s="7"/>
      <c r="B72" s="7"/>
      <c r="F72" s="8"/>
    </row>
    <row r="73" spans="1:6" x14ac:dyDescent="0.25">
      <c r="A73" s="7"/>
      <c r="B73" s="7"/>
      <c r="F73" s="8"/>
    </row>
    <row r="74" spans="1:6" x14ac:dyDescent="0.25">
      <c r="A74" s="7"/>
      <c r="B74" s="7"/>
      <c r="F74" s="8"/>
    </row>
    <row r="75" spans="1:6" x14ac:dyDescent="0.25">
      <c r="A75" s="7"/>
      <c r="B75" s="7"/>
      <c r="F75" s="8"/>
    </row>
    <row r="76" spans="1:6" x14ac:dyDescent="0.25">
      <c r="A76" s="7"/>
      <c r="B76" s="7"/>
      <c r="F76" s="8"/>
    </row>
    <row r="77" spans="1:6" x14ac:dyDescent="0.25">
      <c r="A77" s="7"/>
      <c r="B77" s="7"/>
      <c r="F77" s="8"/>
    </row>
    <row r="78" spans="1:6" x14ac:dyDescent="0.25">
      <c r="A78" s="7"/>
      <c r="B78" s="7"/>
      <c r="F78" s="8"/>
    </row>
    <row r="79" spans="1:6" x14ac:dyDescent="0.25">
      <c r="A79" s="7"/>
      <c r="B79" s="7"/>
      <c r="F79" s="8"/>
    </row>
    <row r="80" spans="1:6" x14ac:dyDescent="0.25">
      <c r="A80" s="7"/>
      <c r="B80" s="7"/>
      <c r="F80" s="8"/>
    </row>
    <row r="81" spans="1:6" x14ac:dyDescent="0.25">
      <c r="A81" s="7"/>
      <c r="B81" s="7"/>
      <c r="F81" s="8"/>
    </row>
    <row r="82" spans="1:6" x14ac:dyDescent="0.25">
      <c r="A82" s="7"/>
      <c r="B82" s="7"/>
      <c r="F82" s="8"/>
    </row>
    <row r="83" spans="1:6" x14ac:dyDescent="0.25">
      <c r="A83" s="7"/>
      <c r="B83" s="7"/>
      <c r="F83" s="8"/>
    </row>
    <row r="84" spans="1:6" x14ac:dyDescent="0.25">
      <c r="A84" s="7"/>
      <c r="B84" s="7"/>
      <c r="F84" s="8"/>
    </row>
    <row r="85" spans="1:6" x14ac:dyDescent="0.25">
      <c r="A85" s="7"/>
      <c r="B85" s="7"/>
      <c r="F85" s="8"/>
    </row>
    <row r="86" spans="1:6" x14ac:dyDescent="0.25">
      <c r="A86" s="7"/>
      <c r="B86" s="7"/>
      <c r="F86" s="8"/>
    </row>
    <row r="87" spans="1:6" x14ac:dyDescent="0.25">
      <c r="A87" s="7"/>
      <c r="B87" s="7"/>
      <c r="F87" s="8"/>
    </row>
    <row r="88" spans="1:6" x14ac:dyDescent="0.25">
      <c r="A88" s="7"/>
      <c r="B88" s="7"/>
      <c r="F88" s="8"/>
    </row>
    <row r="89" spans="1:6" x14ac:dyDescent="0.25">
      <c r="A89" s="7"/>
      <c r="B89" s="7"/>
      <c r="F89" s="8"/>
    </row>
    <row r="90" spans="1:6" x14ac:dyDescent="0.25">
      <c r="A90" s="7"/>
      <c r="B90" s="7"/>
      <c r="F90" s="8"/>
    </row>
    <row r="91" spans="1:6" x14ac:dyDescent="0.25">
      <c r="A91" s="7"/>
      <c r="B91" s="7"/>
      <c r="F91" s="8"/>
    </row>
    <row r="92" spans="1:6" x14ac:dyDescent="0.25">
      <c r="A92" s="7"/>
      <c r="B92" s="7"/>
      <c r="F92" s="8"/>
    </row>
    <row r="93" spans="1:6" x14ac:dyDescent="0.25">
      <c r="A93" s="7"/>
      <c r="B93" s="7"/>
      <c r="F93" s="8"/>
    </row>
    <row r="94" spans="1:6" x14ac:dyDescent="0.25">
      <c r="A94" s="7"/>
      <c r="B94" s="7"/>
      <c r="F94" s="8"/>
    </row>
    <row r="95" spans="1:6" x14ac:dyDescent="0.25">
      <c r="A95" s="7"/>
      <c r="B95" s="7"/>
      <c r="F95" s="8"/>
    </row>
    <row r="96" spans="1:6" x14ac:dyDescent="0.25">
      <c r="A96" s="7"/>
      <c r="B96" s="7"/>
      <c r="F96" s="8"/>
    </row>
    <row r="97" spans="1:6" x14ac:dyDescent="0.25">
      <c r="A97" s="7"/>
      <c r="B97" s="7"/>
      <c r="F97" s="8"/>
    </row>
    <row r="98" spans="1:6" x14ac:dyDescent="0.25">
      <c r="A98" s="7"/>
      <c r="B98" s="7"/>
      <c r="F98" s="8"/>
    </row>
    <row r="99" spans="1:6" x14ac:dyDescent="0.25">
      <c r="A99" s="7"/>
      <c r="B99" s="7"/>
      <c r="F99" s="8"/>
    </row>
    <row r="100" spans="1:6" x14ac:dyDescent="0.25">
      <c r="A100" s="7"/>
      <c r="B100" s="7"/>
      <c r="F100" s="8"/>
    </row>
    <row r="101" spans="1:6" x14ac:dyDescent="0.25">
      <c r="A101" s="7"/>
      <c r="B101" s="7"/>
      <c r="F101" s="8"/>
    </row>
    <row r="102" spans="1:6" x14ac:dyDescent="0.25">
      <c r="A102" s="7"/>
      <c r="B102" s="7"/>
      <c r="F102" s="8"/>
    </row>
    <row r="103" spans="1:6" x14ac:dyDescent="0.25">
      <c r="A103" s="7"/>
      <c r="B103" s="7"/>
      <c r="F103" s="8"/>
    </row>
    <row r="104" spans="1:6" x14ac:dyDescent="0.25">
      <c r="A104" s="7"/>
      <c r="B104" s="7"/>
      <c r="F104" s="8"/>
    </row>
    <row r="105" spans="1:6" x14ac:dyDescent="0.25">
      <c r="A105" s="7"/>
      <c r="B105" s="7"/>
      <c r="F105" s="8"/>
    </row>
    <row r="106" spans="1:6" x14ac:dyDescent="0.25">
      <c r="A106" s="7"/>
      <c r="B106" s="7"/>
      <c r="F106" s="8"/>
    </row>
    <row r="107" spans="1:6" x14ac:dyDescent="0.25">
      <c r="A107" s="7"/>
      <c r="B107" s="7"/>
      <c r="F107" s="8"/>
    </row>
    <row r="108" spans="1:6" x14ac:dyDescent="0.25">
      <c r="A108" s="7"/>
      <c r="B108" s="7"/>
      <c r="F108" s="8"/>
    </row>
    <row r="109" spans="1:6" x14ac:dyDescent="0.25">
      <c r="A109" s="7"/>
      <c r="B109" s="7"/>
      <c r="F109" s="8"/>
    </row>
    <row r="110" spans="1:6" x14ac:dyDescent="0.25">
      <c r="A110" s="7"/>
      <c r="B110" s="7"/>
      <c r="F110" s="8"/>
    </row>
    <row r="111" spans="1:6" x14ac:dyDescent="0.25">
      <c r="A111" s="7"/>
      <c r="B111" s="7"/>
      <c r="F111" s="8"/>
    </row>
    <row r="112" spans="1:6" x14ac:dyDescent="0.25">
      <c r="A112" s="7"/>
      <c r="B112" s="7"/>
      <c r="F112" s="8"/>
    </row>
    <row r="113" spans="1:6" x14ac:dyDescent="0.25">
      <c r="A113" s="7"/>
      <c r="B113" s="7"/>
      <c r="F113" s="8"/>
    </row>
    <row r="114" spans="1:6" x14ac:dyDescent="0.25">
      <c r="A114" s="7"/>
      <c r="B114" s="7"/>
      <c r="F114" s="8"/>
    </row>
    <row r="115" spans="1:6" x14ac:dyDescent="0.25">
      <c r="A115" s="7"/>
      <c r="B115" s="7"/>
      <c r="F115" s="8"/>
    </row>
    <row r="116" spans="1:6" x14ac:dyDescent="0.25">
      <c r="A116" s="7"/>
      <c r="B116" s="7"/>
      <c r="F116" s="8"/>
    </row>
    <row r="117" spans="1:6" x14ac:dyDescent="0.25">
      <c r="A117" s="7"/>
      <c r="B117" s="7"/>
      <c r="F117" s="8"/>
    </row>
    <row r="118" spans="1:6" x14ac:dyDescent="0.25">
      <c r="A118" s="7"/>
      <c r="B118" s="7"/>
      <c r="F118" s="8"/>
    </row>
    <row r="119" spans="1:6" x14ac:dyDescent="0.25">
      <c r="A119" s="7"/>
      <c r="B119" s="7"/>
      <c r="F119" s="8"/>
    </row>
    <row r="120" spans="1:6" x14ac:dyDescent="0.25">
      <c r="A120" s="7"/>
      <c r="B120" s="7"/>
      <c r="F120" s="8"/>
    </row>
    <row r="121" spans="1:6" x14ac:dyDescent="0.25">
      <c r="A121" s="7"/>
      <c r="B121" s="7"/>
      <c r="F121" s="8"/>
    </row>
    <row r="122" spans="1:6" x14ac:dyDescent="0.25">
      <c r="A122" s="7"/>
      <c r="B122" s="7"/>
      <c r="F122" s="8"/>
    </row>
    <row r="123" spans="1:6" x14ac:dyDescent="0.25">
      <c r="A123" s="7"/>
      <c r="B123" s="7"/>
      <c r="F123" s="8"/>
    </row>
    <row r="124" spans="1:6" x14ac:dyDescent="0.25">
      <c r="A124" s="7"/>
      <c r="B124" s="7"/>
      <c r="F124" s="8"/>
    </row>
    <row r="125" spans="1:6" x14ac:dyDescent="0.25">
      <c r="A125" s="7"/>
      <c r="B125" s="7"/>
      <c r="F125" s="8"/>
    </row>
    <row r="126" spans="1:6" x14ac:dyDescent="0.25">
      <c r="A126" s="7"/>
      <c r="B126" s="7"/>
      <c r="F126" s="8"/>
    </row>
    <row r="127" spans="1:6" x14ac:dyDescent="0.25">
      <c r="A127" s="7"/>
      <c r="B127" s="7"/>
      <c r="F127" s="8"/>
    </row>
    <row r="128" spans="1:6" x14ac:dyDescent="0.25">
      <c r="A128" s="7"/>
      <c r="B128" s="7"/>
      <c r="F128" s="8"/>
    </row>
    <row r="129" spans="1:6" x14ac:dyDescent="0.25">
      <c r="A129" s="7"/>
      <c r="B129" s="7"/>
      <c r="F129" s="8"/>
    </row>
    <row r="130" spans="1:6" x14ac:dyDescent="0.25">
      <c r="A130" s="7"/>
      <c r="B130" s="7"/>
      <c r="F130" s="8"/>
    </row>
    <row r="131" spans="1:6" x14ac:dyDescent="0.25">
      <c r="A131" s="7"/>
      <c r="B131" s="7"/>
      <c r="F131" s="8"/>
    </row>
    <row r="132" spans="1:6" x14ac:dyDescent="0.25">
      <c r="A132" s="7"/>
      <c r="B132" s="7"/>
      <c r="F132" s="8"/>
    </row>
    <row r="133" spans="1:6" x14ac:dyDescent="0.25">
      <c r="A133" s="7"/>
      <c r="B133" s="7"/>
      <c r="F133" s="8"/>
    </row>
    <row r="134" spans="1:6" x14ac:dyDescent="0.25">
      <c r="A134" s="7"/>
      <c r="B134" s="7"/>
      <c r="F134" s="8"/>
    </row>
    <row r="135" spans="1:6" x14ac:dyDescent="0.25">
      <c r="A135" s="7"/>
      <c r="B135" s="7"/>
      <c r="F135" s="8"/>
    </row>
    <row r="136" spans="1:6" x14ac:dyDescent="0.25">
      <c r="A136" s="7"/>
      <c r="B136" s="7"/>
      <c r="F136" s="8"/>
    </row>
    <row r="137" spans="1:6" x14ac:dyDescent="0.25">
      <c r="A137" s="7"/>
      <c r="B137" s="7"/>
      <c r="F137" s="8"/>
    </row>
    <row r="138" spans="1:6" x14ac:dyDescent="0.25">
      <c r="A138" s="7"/>
      <c r="B138" s="7"/>
      <c r="F138" s="8"/>
    </row>
    <row r="139" spans="1:6" x14ac:dyDescent="0.25">
      <c r="A139" s="7"/>
      <c r="B139" s="7"/>
      <c r="F139" s="8"/>
    </row>
    <row r="140" spans="1:6" x14ac:dyDescent="0.25">
      <c r="A140" s="7"/>
      <c r="B140" s="7"/>
      <c r="F140" s="8"/>
    </row>
    <row r="141" spans="1:6" x14ac:dyDescent="0.25">
      <c r="A141" s="7"/>
      <c r="B141" s="7"/>
      <c r="F141" s="8"/>
    </row>
    <row r="142" spans="1:6" x14ac:dyDescent="0.25">
      <c r="A142" s="7"/>
      <c r="B142" s="7"/>
      <c r="F142" s="8"/>
    </row>
    <row r="143" spans="1:6" x14ac:dyDescent="0.25">
      <c r="A143" s="7"/>
      <c r="B143" s="7"/>
      <c r="F143" s="8"/>
    </row>
    <row r="144" spans="1:6" x14ac:dyDescent="0.25">
      <c r="A144" s="6"/>
      <c r="B144" s="6"/>
      <c r="F144" s="8"/>
    </row>
    <row r="145" spans="1:6" x14ac:dyDescent="0.25">
      <c r="A145" s="6"/>
      <c r="B145" s="6"/>
      <c r="F145" s="8"/>
    </row>
    <row r="146" spans="1:6" x14ac:dyDescent="0.25">
      <c r="A146" s="6"/>
      <c r="B146" s="6"/>
      <c r="F146" s="8"/>
    </row>
    <row r="147" spans="1:6" x14ac:dyDescent="0.25">
      <c r="A147" s="5"/>
      <c r="B147" s="5"/>
    </row>
  </sheetData>
  <mergeCells count="11">
    <mergeCell ref="F54:I54"/>
    <mergeCell ref="A6:K6"/>
    <mergeCell ref="A7:K7"/>
    <mergeCell ref="A8:A9"/>
    <mergeCell ref="A1:K1"/>
    <mergeCell ref="A2:K2"/>
    <mergeCell ref="A3:K3"/>
    <mergeCell ref="A4:K4"/>
    <mergeCell ref="A5:K5"/>
    <mergeCell ref="B8:C8"/>
    <mergeCell ref="B9:C9"/>
  </mergeCells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115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46481338.200000003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1650087.5060999999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1673347.71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2091.6846375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1669545.95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12521.594625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25">
      <c r="A38" s="2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25">
      <c r="A39" s="2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25">
      <c r="A40" s="2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25">
      <c r="A41" s="2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25">
      <c r="A42" s="2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25">
      <c r="A43" s="2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25">
      <c r="A44" s="2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566666.84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895833.3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652777.84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173432577.84999999</v>
      </c>
      <c r="G52" s="21"/>
      <c r="H52" s="21"/>
      <c r="I52" s="21"/>
      <c r="J52" s="21"/>
      <c r="K52" s="18">
        <f t="shared" ref="K52" si="1">SUM(K10:K51)</f>
        <v>5185398.4565079007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2.9898641424754104E-2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46249093.229999997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1641842.8096649998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1661294.39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2076.6179874999998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1657875.2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12434.063999999998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558333.51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885416.63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645833.4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.75" thickBot="1" x14ac:dyDescent="0.3">
      <c r="A51" s="14"/>
      <c r="B51" s="14"/>
      <c r="C51" s="14"/>
      <c r="D51" s="14"/>
      <c r="E51" s="16" t="s">
        <v>91</v>
      </c>
      <c r="F51" s="18">
        <f>SUM(F10:F50)</f>
        <v>172879440.62999997</v>
      </c>
      <c r="G51" s="21"/>
      <c r="H51" s="21"/>
      <c r="I51" s="21"/>
      <c r="J51" s="21"/>
      <c r="K51" s="18">
        <f t="shared" ref="K51" si="1">SUM(K10:K50)</f>
        <v>5162634.4674129002</v>
      </c>
    </row>
    <row r="52" spans="1:11" ht="15.75" thickTop="1" x14ac:dyDescent="0.25"/>
    <row r="53" spans="1:11" x14ac:dyDescent="0.25">
      <c r="F53" s="35" t="s">
        <v>92</v>
      </c>
      <c r="G53" s="35"/>
      <c r="H53" s="35"/>
      <c r="I53" s="35"/>
      <c r="K53" s="13">
        <f>K51/F51</f>
        <v>2.9862628248908289E-2</v>
      </c>
    </row>
  </sheetData>
  <mergeCells count="11">
    <mergeCell ref="A7:K7"/>
    <mergeCell ref="A8:A9"/>
    <mergeCell ref="B8:C8"/>
    <mergeCell ref="B9:C9"/>
    <mergeCell ref="F53:I53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117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46016151.659999996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1633573.3839299998</v>
      </c>
    </row>
    <row r="11" spans="1:14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1649268.36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2061.58545</v>
      </c>
    </row>
    <row r="12" spans="1:14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1646368.07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12347.760525</v>
      </c>
    </row>
    <row r="13" spans="1:14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4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4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4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550000.18000000005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874999.96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638888.95999999996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174892299.34999999</v>
      </c>
      <c r="G52" s="21"/>
      <c r="H52" s="21"/>
      <c r="I52" s="21"/>
      <c r="J52" s="21"/>
      <c r="K52" s="18">
        <f t="shared" ref="K52" si="1">SUM(K10:K51)</f>
        <v>5132964.6190434005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2.9349288894482139E-2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118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45782511.399999999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1625279.1546999998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1637224.03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2046.5300375000002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1634751.64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12260.637299999999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541666.85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864583.29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631944.52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174609303.88999999</v>
      </c>
      <c r="G52" s="21"/>
      <c r="H52" s="21"/>
      <c r="I52" s="21"/>
      <c r="J52" s="21"/>
      <c r="K52" s="18">
        <f t="shared" ref="K52" si="1">SUM(K10:K51)</f>
        <v>5124568.2111759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2.9348769492857408E-2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24" sqref="G24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119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45548170.350000001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1616960.047425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1625167.24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2031.4590499999999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1623060.87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12172.956525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0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0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406204.21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25387.763125000001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493366.24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30835.39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904141.05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60125.379825000004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2050291.87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137369.55529000002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149326.84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6495.7175399999996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2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533333.52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854166.62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625000.07999999996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174050443.44000003</v>
      </c>
      <c r="G52" s="21"/>
      <c r="H52" s="21"/>
      <c r="I52" s="21"/>
      <c r="J52" s="21"/>
      <c r="K52" s="18">
        <f t="shared" ref="K52" si="1">SUM(K10:K51)</f>
        <v>5101530.8328983989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2.9310645420199902E-2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M25" sqref="M25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120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45313126.409999996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1608615.9875549998</v>
      </c>
    </row>
    <row r="11" spans="1:14" x14ac:dyDescent="0.2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1613137.13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2016.4214124999999</v>
      </c>
    </row>
    <row r="12" spans="1:14" x14ac:dyDescent="0.2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1611530.13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2014.4126624999999</v>
      </c>
    </row>
    <row r="13" spans="1:14" x14ac:dyDescent="0.2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4" x14ac:dyDescent="0.2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4" x14ac:dyDescent="0.2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4" x14ac:dyDescent="0.2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2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2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2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2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2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2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2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2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2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2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2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2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2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2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2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2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2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2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2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2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2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2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2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2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2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25">
      <c r="A48" s="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525000.18999999994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843749.95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618055.64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.75" thickBot="1" x14ac:dyDescent="0.3">
      <c r="A51" s="14"/>
      <c r="B51" s="14"/>
      <c r="C51" s="14"/>
      <c r="D51" s="14"/>
      <c r="E51" s="16" t="s">
        <v>91</v>
      </c>
      <c r="F51" s="18">
        <f>SUM(F10:F50)</f>
        <v>172976463.04999998</v>
      </c>
      <c r="G51" s="21"/>
      <c r="H51" s="21"/>
      <c r="I51" s="21"/>
      <c r="J51" s="21"/>
      <c r="K51" s="18">
        <f t="shared" ref="K51" si="1">SUM(K10:K50)</f>
        <v>5060270.6915280987</v>
      </c>
    </row>
    <row r="52" spans="1:11" ht="15.75" thickTop="1" x14ac:dyDescent="0.25"/>
    <row r="53" spans="1:11" x14ac:dyDescent="0.25">
      <c r="F53" s="35" t="s">
        <v>92</v>
      </c>
      <c r="G53" s="35"/>
      <c r="H53" s="35"/>
      <c r="I53" s="35"/>
      <c r="K53" s="13">
        <f>K51/F51</f>
        <v>2.9254099675199128E-2</v>
      </c>
    </row>
  </sheetData>
  <mergeCells count="11">
    <mergeCell ref="A7:K7"/>
    <mergeCell ref="A8:A9"/>
    <mergeCell ref="B8:C8"/>
    <mergeCell ref="B9:C9"/>
    <mergeCell ref="F53:I53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121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45077377.479999997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1600246.9005399998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1601089.08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2001.3613500000001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1599494.12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1999.3676500000001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2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2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2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2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516666.86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833333.28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611111.19999999995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.75" thickBot="1" x14ac:dyDescent="0.3">
      <c r="A51" s="14"/>
      <c r="B51" s="14"/>
      <c r="C51" s="14"/>
      <c r="D51" s="14"/>
      <c r="E51" s="16" t="s">
        <v>91</v>
      </c>
      <c r="F51" s="18">
        <f>SUM(F10:F50)</f>
        <v>172690935.62</v>
      </c>
      <c r="G51" s="21"/>
      <c r="H51" s="21"/>
      <c r="I51" s="21"/>
      <c r="J51" s="21"/>
      <c r="K51" s="18">
        <f>SUM(K10:K50)</f>
        <v>5051871.4994380977</v>
      </c>
    </row>
    <row r="52" spans="1:11" ht="15.75" thickTop="1" x14ac:dyDescent="0.25"/>
    <row r="53" spans="1:11" x14ac:dyDescent="0.25">
      <c r="F53" s="35" t="s">
        <v>92</v>
      </c>
      <c r="G53" s="35"/>
      <c r="H53" s="35"/>
      <c r="I53" s="35"/>
      <c r="K53" s="13">
        <f>K51/F51</f>
        <v>2.9253831310257959E-2</v>
      </c>
    </row>
  </sheetData>
  <mergeCells count="11">
    <mergeCell ref="A7:K7"/>
    <mergeCell ref="A8:A9"/>
    <mergeCell ref="B8:C8"/>
    <mergeCell ref="B9:C9"/>
    <mergeCell ref="F53:I53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workbookViewId="0">
      <selection activeCell="G24" sqref="G24:I24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122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44840921.439999998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1591852.7111199999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1589050.76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1986.3134500000001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1587467.83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1984.3347875000002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2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0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0</v>
      </c>
    </row>
    <row r="43" spans="1:11" x14ac:dyDescent="0.2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2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2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508333.53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822916.61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604166.76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.75" thickBot="1" x14ac:dyDescent="0.3">
      <c r="A51" s="14"/>
      <c r="B51" s="14"/>
      <c r="C51" s="14"/>
      <c r="D51" s="14"/>
      <c r="E51" s="16" t="s">
        <v>91</v>
      </c>
      <c r="F51" s="18">
        <f>SUM(F10:F50)</f>
        <v>172150497.92999995</v>
      </c>
      <c r="G51" s="21"/>
      <c r="H51" s="21"/>
      <c r="I51" s="21"/>
      <c r="J51" s="21"/>
      <c r="K51" s="18">
        <f t="shared" ref="K51" si="1">SUM(K10:K50)</f>
        <v>5030149.5505855996</v>
      </c>
    </row>
    <row r="52" spans="1:11" ht="15.75" thickTop="1" x14ac:dyDescent="0.25"/>
    <row r="53" spans="1:11" x14ac:dyDescent="0.25">
      <c r="F53" s="35" t="s">
        <v>92</v>
      </c>
      <c r="G53" s="35"/>
      <c r="H53" s="35"/>
      <c r="I53" s="35"/>
      <c r="K53" s="13">
        <f>K51/F51</f>
        <v>2.9219488825591229E-2</v>
      </c>
    </row>
  </sheetData>
  <mergeCells count="11">
    <mergeCell ref="A7:K7"/>
    <mergeCell ref="A8:A9"/>
    <mergeCell ref="B8:C8"/>
    <mergeCell ref="B9:C9"/>
    <mergeCell ref="F53:I53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workbookViewId="0">
      <selection activeCell="G24" sqref="G24:I24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123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44603756.170000002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1583433.3440349998</v>
      </c>
    </row>
    <row r="11" spans="1:14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1577000.24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1971.2502999999999</v>
      </c>
    </row>
    <row r="12" spans="1:14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1575429.35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1969.2866875000002</v>
      </c>
    </row>
    <row r="13" spans="1:14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2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2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2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2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25">
      <c r="A46" s="29" t="s">
        <v>54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3087600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25">
      <c r="A47" s="29" t="s">
        <v>55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500000.2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812499.94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597222.31999999995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.75" thickBot="1" x14ac:dyDescent="0.3">
      <c r="A50" s="14"/>
      <c r="B50" s="14"/>
      <c r="C50" s="14"/>
      <c r="D50" s="14"/>
      <c r="E50" s="16" t="s">
        <v>91</v>
      </c>
      <c r="F50" s="18">
        <f>SUM(F10:F49)</f>
        <v>171076920.88999993</v>
      </c>
      <c r="G50" s="21"/>
      <c r="H50" s="21"/>
      <c r="I50" s="21"/>
      <c r="J50" s="21"/>
      <c r="K50" s="18">
        <f t="shared" ref="K50" si="1">SUM(K10:K49)</f>
        <v>5001117.1316317022</v>
      </c>
    </row>
    <row r="51" spans="1:11" ht="15.75" thickTop="1" x14ac:dyDescent="0.25"/>
    <row r="52" spans="1:11" x14ac:dyDescent="0.25">
      <c r="F52" s="35" t="s">
        <v>92</v>
      </c>
      <c r="G52" s="35"/>
      <c r="H52" s="35"/>
      <c r="I52" s="35"/>
      <c r="K52" s="13">
        <f>K50/F50</f>
        <v>2.9233149074779939E-2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5" x14ac:dyDescent="0.25"/>
  <cols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107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48540537.619999997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1723189.0855099997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1777190.1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17771.901000000002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1772294.53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28799.786112500002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117047.01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7256.9146199999996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541893.43999999994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33868.339999999997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583902.31999999995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36493.894999999997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1026087.2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68234.798800000004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2202027.2400000002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147535.82508000001</v>
      </c>
    </row>
    <row r="43" spans="1:11" x14ac:dyDescent="0.2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263576.52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11202.002100000002</v>
      </c>
    </row>
    <row r="44" spans="1:11" x14ac:dyDescent="0.2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2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2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2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2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2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19400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641666.81000000006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989583.33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715277.8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.75" thickBot="1" x14ac:dyDescent="0.3">
      <c r="A53" s="14"/>
      <c r="B53" s="14"/>
      <c r="C53" s="14"/>
      <c r="D53" s="14"/>
      <c r="E53" s="16" t="s">
        <v>91</v>
      </c>
      <c r="F53" s="18">
        <f>SUM(F10:F52)</f>
        <v>179176244.17000002</v>
      </c>
      <c r="G53" s="21"/>
      <c r="H53" s="21"/>
      <c r="I53" s="21"/>
      <c r="J53" s="21"/>
      <c r="K53" s="18">
        <f t="shared" ref="K53" si="1">SUM(K10:K52)</f>
        <v>5401284.8857376995</v>
      </c>
    </row>
    <row r="54" spans="1:11" ht="15.75" thickTop="1" x14ac:dyDescent="0.25"/>
    <row r="55" spans="1:11" x14ac:dyDescent="0.25">
      <c r="F55" s="35" t="s">
        <v>92</v>
      </c>
      <c r="G55" s="35"/>
      <c r="H55" s="35"/>
      <c r="I55" s="35"/>
      <c r="K55" s="13">
        <f>K53/F53</f>
        <v>3.0145094907855267E-2</v>
      </c>
    </row>
  </sheetData>
  <mergeCells count="11">
    <mergeCell ref="A7:K7"/>
    <mergeCell ref="A8:A9"/>
    <mergeCell ref="B8:C8"/>
    <mergeCell ref="B9:C9"/>
    <mergeCell ref="F55:I5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1" workbookViewId="0">
      <selection activeCell="A50" sqref="A50"/>
    </sheetView>
  </sheetViews>
  <sheetFormatPr defaultRowHeight="15" x14ac:dyDescent="0.25"/>
  <cols>
    <col min="1" max="1" width="8.28515625" bestFit="1" customWidth="1"/>
    <col min="2" max="2" width="32" bestFit="1" customWidth="1"/>
    <col min="3" max="3" width="11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44365879.539999999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1574988.7236699997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1564943.08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1956.1788500000002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1563384.23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1954.2302875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2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2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2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2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25">
      <c r="A46" s="29" t="s">
        <v>54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25">
      <c r="A47" s="29" t="s">
        <v>55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491666.87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802083.27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590277.88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.75" thickBot="1" x14ac:dyDescent="0.3">
      <c r="A50" s="14"/>
      <c r="B50" s="14"/>
      <c r="C50" s="14"/>
      <c r="D50" s="14"/>
      <c r="E50" s="16" t="s">
        <v>91</v>
      </c>
      <c r="F50" s="18">
        <f>SUM(F10:F49)</f>
        <v>167701647.53999996</v>
      </c>
      <c r="G50" s="21"/>
      <c r="H50" s="21"/>
      <c r="I50" s="21"/>
      <c r="J50" s="21"/>
      <c r="K50" s="18">
        <f t="shared" ref="K50" si="1">SUM(K10:K49)</f>
        <v>4992642.3834167011</v>
      </c>
    </row>
    <row r="51" spans="1:11" ht="15.75" thickTop="1" x14ac:dyDescent="0.25"/>
    <row r="52" spans="1:11" x14ac:dyDescent="0.25">
      <c r="F52" s="35" t="s">
        <v>92</v>
      </c>
      <c r="G52" s="35"/>
      <c r="H52" s="35"/>
      <c r="I52" s="35"/>
      <c r="K52" s="13">
        <f>K50/F50</f>
        <v>2.977097993164237E-2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8" workbookViewId="0">
      <selection activeCell="A49" sqref="A49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125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44127289.409999996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1566518.7740549997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1552900.8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1941.1260000000002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1551353.98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1939.1924750000001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348913.94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21807.12125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455140.39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28446.274375000001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852477.1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56689.727149999999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1985979.93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133060.65531</v>
      </c>
    </row>
    <row r="42" spans="1:11" x14ac:dyDescent="0.2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319765.74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14069.69256</v>
      </c>
    </row>
    <row r="43" spans="1:11" x14ac:dyDescent="0.2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2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2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25">
      <c r="A46" s="29" t="s">
        <v>54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483333.54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25">
      <c r="A47" s="29" t="s">
        <v>55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791666.6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583333.43999999994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5.75" thickBot="1" x14ac:dyDescent="0.3">
      <c r="A49" s="14"/>
      <c r="B49" s="14"/>
      <c r="C49" s="14"/>
      <c r="D49" s="14"/>
      <c r="E49" s="16" t="s">
        <v>91</v>
      </c>
      <c r="F49" s="18">
        <f>SUM(F10:F48)</f>
        <v>167202416.58999994</v>
      </c>
      <c r="G49" s="21"/>
      <c r="H49" s="21"/>
      <c r="I49" s="21"/>
      <c r="J49" s="21"/>
      <c r="K49" s="18">
        <f t="shared" ref="K49" si="1">SUM(K10:K48)</f>
        <v>4972641.7797142006</v>
      </c>
    </row>
    <row r="50" spans="1:11" ht="15.75" thickTop="1" x14ac:dyDescent="0.25"/>
    <row r="51" spans="1:11" x14ac:dyDescent="0.25">
      <c r="F51" s="35" t="s">
        <v>92</v>
      </c>
      <c r="G51" s="35"/>
      <c r="H51" s="35"/>
      <c r="I51" s="35"/>
      <c r="K51" s="13">
        <f>K49/F49</f>
        <v>2.9740250656231274E-2</v>
      </c>
    </row>
  </sheetData>
  <mergeCells count="11">
    <mergeCell ref="A7:K7"/>
    <mergeCell ref="A8:A9"/>
    <mergeCell ref="B8:C8"/>
    <mergeCell ref="B9:C9"/>
    <mergeCell ref="F51:I51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44" sqref="F44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126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43887983.649999999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1558023.4195749997</v>
      </c>
    </row>
    <row r="11" spans="1:14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1540851.88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1926.06485</v>
      </c>
    </row>
    <row r="12" spans="1:14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1539317.1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1924.1463750000003</v>
      </c>
    </row>
    <row r="13" spans="1:14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2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348913.94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21807.12125</v>
      </c>
    </row>
    <row r="39" spans="1:11" x14ac:dyDescent="0.2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455140.39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28446.274375000001</v>
      </c>
    </row>
    <row r="40" spans="1:11" x14ac:dyDescent="0.2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852477.1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56689.727149999999</v>
      </c>
    </row>
    <row r="41" spans="1:11" x14ac:dyDescent="0.2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1985979.93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133060.65531</v>
      </c>
    </row>
    <row r="42" spans="1:11" x14ac:dyDescent="0.2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319765.74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14069.69256</v>
      </c>
    </row>
    <row r="43" spans="1:11" x14ac:dyDescent="0.2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2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2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2346666.7599999998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111466.67109999999</v>
      </c>
    </row>
    <row r="46" spans="1:11" x14ac:dyDescent="0.25">
      <c r="A46" s="29" t="s">
        <v>54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475000.21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25">
      <c r="A47" s="29" t="s">
        <v>55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781249.93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576389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5.75" thickBot="1" x14ac:dyDescent="0.3">
      <c r="A49" s="14"/>
      <c r="B49" s="14"/>
      <c r="C49" s="14"/>
      <c r="D49" s="14"/>
      <c r="E49" s="16" t="s">
        <v>91</v>
      </c>
      <c r="F49" s="18">
        <f>SUM(F10:F48)</f>
        <v>166766663.92999998</v>
      </c>
      <c r="G49" s="21"/>
      <c r="H49" s="21"/>
      <c r="I49" s="21"/>
      <c r="J49" s="21"/>
      <c r="K49" s="18">
        <f t="shared" ref="K49" si="1">SUM(K10:K48)</f>
        <v>4957149.6516342014</v>
      </c>
    </row>
    <row r="50" spans="1:11" ht="15.75" thickTop="1" x14ac:dyDescent="0.25"/>
    <row r="51" spans="1:11" x14ac:dyDescent="0.25">
      <c r="F51" s="35" t="s">
        <v>92</v>
      </c>
      <c r="G51" s="35"/>
      <c r="H51" s="35"/>
      <c r="I51" s="35"/>
      <c r="K51" s="13">
        <f>K49/F49</f>
        <v>2.9725063359874827E-2</v>
      </c>
    </row>
  </sheetData>
  <mergeCells count="11">
    <mergeCell ref="A7:K7"/>
    <mergeCell ref="A8:A9"/>
    <mergeCell ref="B8:C8"/>
    <mergeCell ref="B9:C9"/>
    <mergeCell ref="F51:I51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workbookViewId="0">
      <selection activeCell="K55" sqref="K55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12.570312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14062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134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135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32" t="s">
        <v>5</v>
      </c>
      <c r="E8" s="32" t="s">
        <v>6</v>
      </c>
      <c r="F8" s="32" t="s">
        <v>7</v>
      </c>
      <c r="G8" s="32" t="s">
        <v>130</v>
      </c>
      <c r="H8" s="32" t="s">
        <v>131</v>
      </c>
      <c r="I8" s="32" t="s">
        <v>132</v>
      </c>
      <c r="J8" s="32" t="s">
        <v>8</v>
      </c>
      <c r="K8" s="32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43647960.109999999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1549502.5839049998</v>
      </c>
    </row>
    <row r="11" spans="1:11" x14ac:dyDescent="0.2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1528801.68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1911.0020999999999</v>
      </c>
    </row>
    <row r="12" spans="1:11" x14ac:dyDescent="0.2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1527278.94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1909.098675</v>
      </c>
    </row>
    <row r="13" spans="1:11" x14ac:dyDescent="0.2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4009039.42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138512.311961</v>
      </c>
    </row>
    <row r="14" spans="1:11" x14ac:dyDescent="0.2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2477065.66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90388.125933400006</v>
      </c>
    </row>
    <row r="15" spans="1:11" x14ac:dyDescent="0.2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13176362.57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487393.65146430006</v>
      </c>
    </row>
    <row r="16" spans="1:11" x14ac:dyDescent="0.2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10479950.890000001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340493.60441610002</v>
      </c>
    </row>
    <row r="17" spans="1:11" x14ac:dyDescent="0.2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12095475.09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321376.77314130001</v>
      </c>
    </row>
    <row r="18" spans="1:11" x14ac:dyDescent="0.2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5249286.78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186349.68068999998</v>
      </c>
    </row>
    <row r="19" spans="1:11" x14ac:dyDescent="0.2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2370916.5099999998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52326.127375699994</v>
      </c>
    </row>
    <row r="20" spans="1:11" x14ac:dyDescent="0.2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2407586.33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53135.430303100002</v>
      </c>
    </row>
    <row r="21" spans="1:11" x14ac:dyDescent="0.2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8448541.1999999993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242473.13243999999</v>
      </c>
    </row>
    <row r="22" spans="1:11" x14ac:dyDescent="0.2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836244.09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18614.793443399998</v>
      </c>
    </row>
    <row r="23" spans="1:11" x14ac:dyDescent="0.2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836254.19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18615.018269399996</v>
      </c>
    </row>
    <row r="24" spans="1:11" x14ac:dyDescent="0.2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821091.45</v>
      </c>
      <c r="G24" s="19">
        <v>4.6000000000000001E-4</v>
      </c>
      <c r="H24" s="19">
        <v>4.6000000000000001E-4</v>
      </c>
      <c r="I24" s="19">
        <v>4.6000000000000001E-4</v>
      </c>
      <c r="J24" s="9" t="s">
        <v>101</v>
      </c>
      <c r="K24" s="20">
        <f t="shared" si="0"/>
        <v>377.702067</v>
      </c>
    </row>
    <row r="25" spans="1:11" x14ac:dyDescent="0.2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3002760.64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78101.804246400003</v>
      </c>
    </row>
    <row r="26" spans="1:11" x14ac:dyDescent="0.2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821040.19</v>
      </c>
      <c r="G26" s="19">
        <v>4.6000000000000001E-4</v>
      </c>
      <c r="H26" s="19">
        <v>4.6000000000000001E-4</v>
      </c>
      <c r="I26" s="19">
        <v>4.6000000000000001E-4</v>
      </c>
      <c r="J26" s="9" t="s">
        <v>101</v>
      </c>
      <c r="K26" s="20">
        <f t="shared" si="0"/>
        <v>377.67848739999999</v>
      </c>
    </row>
    <row r="27" spans="1:11" x14ac:dyDescent="0.2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821040.19</v>
      </c>
      <c r="G27" s="19">
        <v>4.6000000000000001E-4</v>
      </c>
      <c r="H27" s="19">
        <v>4.6000000000000001E-4</v>
      </c>
      <c r="I27" s="19">
        <v>4.6000000000000001E-4</v>
      </c>
      <c r="J27" s="9" t="s">
        <v>101</v>
      </c>
      <c r="K27" s="20">
        <f t="shared" si="0"/>
        <v>377.67848739999999</v>
      </c>
    </row>
    <row r="28" spans="1:11" x14ac:dyDescent="0.2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2568762.14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59261.342569800006</v>
      </c>
    </row>
    <row r="29" spans="1:11" x14ac:dyDescent="0.2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854603.53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18997.836471900002</v>
      </c>
    </row>
    <row r="30" spans="1:11" x14ac:dyDescent="0.2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1110984.57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24697.186991099999</v>
      </c>
    </row>
    <row r="31" spans="1:11" x14ac:dyDescent="0.2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1865201.17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47954.322080699996</v>
      </c>
    </row>
    <row r="32" spans="1:11" x14ac:dyDescent="0.2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1863889.8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46839.550673999998</v>
      </c>
    </row>
    <row r="33" spans="1:11" x14ac:dyDescent="0.2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4678352.96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133239.49230079999</v>
      </c>
    </row>
    <row r="34" spans="1:11" x14ac:dyDescent="0.2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4685328.6399999997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139482.23361279999</v>
      </c>
    </row>
    <row r="35" spans="1:11" x14ac:dyDescent="0.2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8494996.3499999996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257738.18925899998</v>
      </c>
    </row>
    <row r="36" spans="1:11" x14ac:dyDescent="0.2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4789017.4400000004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92811.157987200015</v>
      </c>
    </row>
    <row r="37" spans="1:11" x14ac:dyDescent="0.2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11425630.720000001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127738.55144960001</v>
      </c>
    </row>
    <row r="38" spans="1:11" x14ac:dyDescent="0.2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2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348913.94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21807.12125</v>
      </c>
    </row>
    <row r="40" spans="1:11" x14ac:dyDescent="0.2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455140.39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28446.274375000001</v>
      </c>
    </row>
    <row r="41" spans="1:11" x14ac:dyDescent="0.2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852477.1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56689.727149999999</v>
      </c>
    </row>
    <row r="42" spans="1:11" x14ac:dyDescent="0.2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1985979.93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133060.65531</v>
      </c>
    </row>
    <row r="43" spans="1:11" x14ac:dyDescent="0.2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319765.74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14069.69256</v>
      </c>
    </row>
    <row r="44" spans="1:11" x14ac:dyDescent="0.2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111466.67109999999</v>
      </c>
    </row>
    <row r="47" spans="1:11" x14ac:dyDescent="0.2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466666.88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770833.26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569444.56000000006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.75" thickBot="1" x14ac:dyDescent="0.3">
      <c r="A50" s="14"/>
      <c r="B50" s="14"/>
      <c r="C50" s="14"/>
      <c r="D50" s="14"/>
      <c r="E50" s="16" t="s">
        <v>91</v>
      </c>
      <c r="F50" s="18">
        <f>SUM(F10:F49)</f>
        <v>175709549.92999995</v>
      </c>
      <c r="G50" s="21"/>
      <c r="H50" s="21"/>
      <c r="I50" s="21"/>
      <c r="J50" s="21"/>
      <c r="K50" s="18">
        <f t="shared" ref="K50" si="1">SUM(K10:K49)</f>
        <v>5137982.5341577996</v>
      </c>
    </row>
    <row r="51" spans="1:11" ht="15.75" thickTop="1" x14ac:dyDescent="0.25"/>
    <row r="52" spans="1:11" x14ac:dyDescent="0.25">
      <c r="F52" s="35" t="s">
        <v>92</v>
      </c>
      <c r="G52" s="35"/>
      <c r="H52" s="35"/>
      <c r="I52" s="35"/>
      <c r="K52" s="13">
        <f>K50/F50</f>
        <v>2.9241339108800262E-2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F11" sqref="F11"/>
    </sheetView>
  </sheetViews>
  <sheetFormatPr defaultRowHeight="15" x14ac:dyDescent="0.25"/>
  <cols>
    <col min="2" max="2" width="29.140625" bestFit="1" customWidth="1"/>
    <col min="3" max="3" width="12.570312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14062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134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137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33" t="s">
        <v>5</v>
      </c>
      <c r="E8" s="33" t="s">
        <v>6</v>
      </c>
      <c r="F8" s="33" t="s">
        <v>7</v>
      </c>
      <c r="G8" s="33" t="s">
        <v>130</v>
      </c>
      <c r="H8" s="33" t="s">
        <v>131</v>
      </c>
      <c r="I8" s="33" t="s">
        <v>132</v>
      </c>
      <c r="J8" s="33" t="s">
        <v>8</v>
      </c>
      <c r="K8" s="33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43407216.640000001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1540956.1907199998</v>
      </c>
    </row>
    <row r="11" spans="1:11" x14ac:dyDescent="0.2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1516734.5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1895.9181250000001</v>
      </c>
    </row>
    <row r="12" spans="1:11" x14ac:dyDescent="0.2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1515223.81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1894.0297625000001</v>
      </c>
    </row>
    <row r="13" spans="1:11" x14ac:dyDescent="0.2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4009039.42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138512.311961</v>
      </c>
    </row>
    <row r="14" spans="1:11" x14ac:dyDescent="0.2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2477065.66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90388.125933400006</v>
      </c>
    </row>
    <row r="15" spans="1:11" x14ac:dyDescent="0.2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13176362.57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487393.65146430006</v>
      </c>
    </row>
    <row r="16" spans="1:11" x14ac:dyDescent="0.2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10479950.890000001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340493.60441610002</v>
      </c>
    </row>
    <row r="17" spans="1:11" x14ac:dyDescent="0.2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12095475.09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321376.77314130001</v>
      </c>
    </row>
    <row r="18" spans="1:11" x14ac:dyDescent="0.2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5249286.78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186349.68068999998</v>
      </c>
    </row>
    <row r="19" spans="1:11" x14ac:dyDescent="0.2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2370916.5099999998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52326.127375699994</v>
      </c>
    </row>
    <row r="20" spans="1:11" x14ac:dyDescent="0.2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2407586.33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53135.430303100002</v>
      </c>
    </row>
    <row r="21" spans="1:11" x14ac:dyDescent="0.2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8448541.1999999993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242473.13243999999</v>
      </c>
    </row>
    <row r="22" spans="1:11" x14ac:dyDescent="0.2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836244.09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18614.793443399998</v>
      </c>
    </row>
    <row r="23" spans="1:11" x14ac:dyDescent="0.2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836254.19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18615.018269399996</v>
      </c>
    </row>
    <row r="24" spans="1:11" x14ac:dyDescent="0.2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821091.45</v>
      </c>
      <c r="G24" s="19">
        <v>4.6000000000000001E-4</v>
      </c>
      <c r="H24" s="19">
        <v>4.6000000000000001E-4</v>
      </c>
      <c r="I24" s="19">
        <v>4.6000000000000001E-4</v>
      </c>
      <c r="J24" s="9" t="s">
        <v>101</v>
      </c>
      <c r="K24" s="20">
        <f t="shared" si="0"/>
        <v>377.702067</v>
      </c>
    </row>
    <row r="25" spans="1:11" x14ac:dyDescent="0.2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3002760.64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78101.804246400003</v>
      </c>
    </row>
    <row r="26" spans="1:11" x14ac:dyDescent="0.2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821040.19</v>
      </c>
      <c r="G26" s="19">
        <v>4.6000000000000001E-4</v>
      </c>
      <c r="H26" s="19">
        <v>4.6000000000000001E-4</v>
      </c>
      <c r="I26" s="19">
        <v>4.6000000000000001E-4</v>
      </c>
      <c r="J26" s="9" t="s">
        <v>101</v>
      </c>
      <c r="K26" s="20">
        <f t="shared" si="0"/>
        <v>377.67848739999999</v>
      </c>
    </row>
    <row r="27" spans="1:11" x14ac:dyDescent="0.2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821040.19</v>
      </c>
      <c r="G27" s="19">
        <v>4.6000000000000001E-4</v>
      </c>
      <c r="H27" s="19">
        <v>4.6000000000000001E-4</v>
      </c>
      <c r="I27" s="19">
        <v>4.6000000000000001E-4</v>
      </c>
      <c r="J27" s="9" t="s">
        <v>101</v>
      </c>
      <c r="K27" s="20">
        <f t="shared" si="0"/>
        <v>377.67848739999999</v>
      </c>
    </row>
    <row r="28" spans="1:11" x14ac:dyDescent="0.2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2568762.14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59261.342569800006</v>
      </c>
    </row>
    <row r="29" spans="1:11" x14ac:dyDescent="0.2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854603.53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18997.836471900002</v>
      </c>
    </row>
    <row r="30" spans="1:11" x14ac:dyDescent="0.2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1110984.57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24697.186991099999</v>
      </c>
    </row>
    <row r="31" spans="1:11" x14ac:dyDescent="0.2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1865201.17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47954.322080699996</v>
      </c>
    </row>
    <row r="32" spans="1:11" x14ac:dyDescent="0.2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1863889.8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46839.550673999998</v>
      </c>
    </row>
    <row r="33" spans="1:11" x14ac:dyDescent="0.2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4678352.96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133239.49230079999</v>
      </c>
    </row>
    <row r="34" spans="1:11" x14ac:dyDescent="0.2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4685328.6399999997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139482.23361279999</v>
      </c>
    </row>
    <row r="35" spans="1:11" x14ac:dyDescent="0.2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8494996.3499999996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257738.18925899998</v>
      </c>
    </row>
    <row r="36" spans="1:11" x14ac:dyDescent="0.2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4789017.4400000004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92811.157987200015</v>
      </c>
    </row>
    <row r="37" spans="1:11" x14ac:dyDescent="0.2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11425630.720000001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127738.55144960001</v>
      </c>
    </row>
    <row r="38" spans="1:11" x14ac:dyDescent="0.2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2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319595.7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19974.731250000001</v>
      </c>
    </row>
    <row r="40" spans="1:11" x14ac:dyDescent="0.2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435578.35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27223.646874999999</v>
      </c>
    </row>
    <row r="41" spans="1:11" x14ac:dyDescent="0.2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825999.17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54928.944805000006</v>
      </c>
    </row>
    <row r="42" spans="1:11" x14ac:dyDescent="0.2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1953013.8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130851.92460000001</v>
      </c>
    </row>
    <row r="43" spans="1:11" x14ac:dyDescent="0.2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214341.08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9431.0075199999992</v>
      </c>
    </row>
    <row r="44" spans="1:11" x14ac:dyDescent="0.2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111466.67109999999</v>
      </c>
    </row>
    <row r="47" spans="1:11" x14ac:dyDescent="0.2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458333.55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760416.59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562500.12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.75" thickBot="1" x14ac:dyDescent="0.3">
      <c r="A50" s="14"/>
      <c r="B50" s="14"/>
      <c r="C50" s="14"/>
      <c r="D50" s="14"/>
      <c r="E50" s="16" t="s">
        <v>91</v>
      </c>
      <c r="F50" s="18">
        <f>SUM(F10:F49)</f>
        <v>175205240.70999998</v>
      </c>
      <c r="G50" s="21"/>
      <c r="H50" s="21"/>
      <c r="I50" s="21"/>
      <c r="J50" s="21"/>
      <c r="K50" s="18">
        <f t="shared" ref="K50" si="1">SUM(K10:K49)</f>
        <v>5117742.7724902993</v>
      </c>
    </row>
    <row r="51" spans="1:11" ht="15.75" thickTop="1" x14ac:dyDescent="0.25"/>
    <row r="52" spans="1:11" x14ac:dyDescent="0.25">
      <c r="F52" s="35" t="s">
        <v>92</v>
      </c>
      <c r="G52" s="35"/>
      <c r="H52" s="35"/>
      <c r="I52" s="35"/>
      <c r="K52" s="13">
        <f>K50/F50</f>
        <v>2.9209986823174976E-2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G28" sqref="G2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12.5703125" bestFit="1" customWidth="1"/>
    <col min="4" max="5" width="10.7109375" bestFit="1" customWidth="1"/>
    <col min="6" max="6" width="15.28515625" bestFit="1" customWidth="1"/>
    <col min="7" max="7" width="8" bestFit="1" customWidth="1"/>
    <col min="8" max="8" width="8.14062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134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138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34" t="s">
        <v>5</v>
      </c>
      <c r="E8" s="34" t="s">
        <v>6</v>
      </c>
      <c r="F8" s="34" t="s">
        <v>7</v>
      </c>
      <c r="G8" s="34" t="s">
        <v>130</v>
      </c>
      <c r="H8" s="34" t="s">
        <v>131</v>
      </c>
      <c r="I8" s="34" t="s">
        <v>132</v>
      </c>
      <c r="J8" s="34" t="s">
        <v>8</v>
      </c>
      <c r="K8" s="34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43165751.079999998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1532384.1633399997</v>
      </c>
    </row>
    <row r="11" spans="1:11" x14ac:dyDescent="0.2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1504681.74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1880.852175</v>
      </c>
    </row>
    <row r="12" spans="1:11" x14ac:dyDescent="0.2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1503183.09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1878.9788625000001</v>
      </c>
    </row>
    <row r="13" spans="1:11" x14ac:dyDescent="0.2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3972462.25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137248.57073749998</v>
      </c>
    </row>
    <row r="14" spans="1:11" x14ac:dyDescent="0.2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2454864.94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89578.021660600003</v>
      </c>
    </row>
    <row r="15" spans="1:11" x14ac:dyDescent="0.2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13066324.300000001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483323.33585700003</v>
      </c>
    </row>
    <row r="16" spans="1:11" x14ac:dyDescent="0.2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10388545.539999999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337523.84459459997</v>
      </c>
    </row>
    <row r="17" spans="1:11" x14ac:dyDescent="0.2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12001304.949999999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318874.67252149998</v>
      </c>
    </row>
    <row r="18" spans="1:11" x14ac:dyDescent="0.2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5212259.07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185035.19698499999</v>
      </c>
    </row>
    <row r="19" spans="1:11" x14ac:dyDescent="0.2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2351515.8199999998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51897.954147399993</v>
      </c>
    </row>
    <row r="20" spans="1:11" x14ac:dyDescent="0.2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2387885.58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52700.634750600002</v>
      </c>
    </row>
    <row r="21" spans="1:11" x14ac:dyDescent="0.2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8384296.2699999996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240629.30294899998</v>
      </c>
    </row>
    <row r="22" spans="1:11" x14ac:dyDescent="0.2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829415.64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18462.792146399999</v>
      </c>
    </row>
    <row r="23" spans="1:11" x14ac:dyDescent="0.2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829425.65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18463.014969</v>
      </c>
    </row>
    <row r="24" spans="1:11" x14ac:dyDescent="0.2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812580.69</v>
      </c>
      <c r="G24" s="19">
        <v>4.6000000000000001E-4</v>
      </c>
      <c r="H24" s="19">
        <v>4.6000000000000001E-4</v>
      </c>
      <c r="I24" s="19">
        <v>4.6000000000000001E-4</v>
      </c>
      <c r="J24" s="9" t="s">
        <v>101</v>
      </c>
      <c r="K24" s="20">
        <f t="shared" si="0"/>
        <v>373.7871174</v>
      </c>
    </row>
    <row r="25" spans="1:11" x14ac:dyDescent="0.2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2979237.18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77489.959051800004</v>
      </c>
    </row>
    <row r="26" spans="1:11" x14ac:dyDescent="0.2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812529.95</v>
      </c>
      <c r="G26" s="19">
        <v>4.6000000000000001E-4</v>
      </c>
      <c r="H26" s="19">
        <v>4.6000000000000001E-4</v>
      </c>
      <c r="I26" s="19">
        <v>4.6000000000000001E-4</v>
      </c>
      <c r="J26" s="9" t="s">
        <v>101</v>
      </c>
      <c r="K26" s="20">
        <f t="shared" si="0"/>
        <v>373.763777</v>
      </c>
    </row>
    <row r="27" spans="1:11" x14ac:dyDescent="0.2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812529.95</v>
      </c>
      <c r="G27" s="19">
        <v>4.6000000000000001E-4</v>
      </c>
      <c r="H27" s="19">
        <v>4.6000000000000001E-4</v>
      </c>
      <c r="I27" s="19">
        <v>4.6000000000000001E-4</v>
      </c>
      <c r="J27" s="9" t="s">
        <v>101</v>
      </c>
      <c r="K27" s="20">
        <f t="shared" si="0"/>
        <v>373.763777</v>
      </c>
    </row>
    <row r="28" spans="1:11" x14ac:dyDescent="0.2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2547973.56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58781.750029200004</v>
      </c>
    </row>
    <row r="29" spans="1:11" x14ac:dyDescent="0.2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847622.85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18842.655955499999</v>
      </c>
    </row>
    <row r="30" spans="1:11" x14ac:dyDescent="0.2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1101909.69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24495.452408699999</v>
      </c>
    </row>
    <row r="31" spans="1:11" x14ac:dyDescent="0.2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1853775.49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47660.567847899998</v>
      </c>
    </row>
    <row r="32" spans="1:11" x14ac:dyDescent="0.2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1852383.09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46550.387051700003</v>
      </c>
    </row>
    <row r="33" spans="1:11" x14ac:dyDescent="0.2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4650737.9800000004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132453.0176704</v>
      </c>
    </row>
    <row r="34" spans="1:11" x14ac:dyDescent="0.2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4658145.3600000003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138672.98736720002</v>
      </c>
    </row>
    <row r="35" spans="1:11" x14ac:dyDescent="0.2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8446084.0199999996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256254.18916679997</v>
      </c>
    </row>
    <row r="36" spans="1:11" x14ac:dyDescent="0.2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4757084.24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92192.292571200014</v>
      </c>
    </row>
    <row r="37" spans="1:11" x14ac:dyDescent="0.2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11340627.359999999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126788.2138848</v>
      </c>
    </row>
    <row r="38" spans="1:11" x14ac:dyDescent="0.2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2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319595.7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19974.731250000001</v>
      </c>
    </row>
    <row r="40" spans="1:11" x14ac:dyDescent="0.2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435578.35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27223.646874999999</v>
      </c>
    </row>
    <row r="41" spans="1:11" x14ac:dyDescent="0.2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825999.17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54928.944805000006</v>
      </c>
    </row>
    <row r="42" spans="1:11" x14ac:dyDescent="0.2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1953013.8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130851.92460000001</v>
      </c>
    </row>
    <row r="43" spans="1:11" x14ac:dyDescent="0.2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214341.08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9431.0075199999992</v>
      </c>
    </row>
    <row r="44" spans="1:11" x14ac:dyDescent="0.2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2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2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>F46*I46</f>
        <v>111466.67109999999</v>
      </c>
    </row>
    <row r="47" spans="1:11" x14ac:dyDescent="0.2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450000.22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2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749999.92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555555.68000000005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.75" thickBot="1" x14ac:dyDescent="0.3">
      <c r="A50" s="14"/>
      <c r="B50" s="14"/>
      <c r="C50" s="14"/>
      <c r="D50" s="14"/>
      <c r="E50" s="16" t="s">
        <v>91</v>
      </c>
      <c r="F50" s="18">
        <f>SUM(F10:F49)</f>
        <v>174076086.13</v>
      </c>
      <c r="G50" s="21"/>
      <c r="H50" s="21"/>
      <c r="I50" s="21"/>
      <c r="J50" s="21"/>
      <c r="K50" s="18">
        <f>SUM(K10:K49)</f>
        <v>5086507.3811327005</v>
      </c>
    </row>
    <row r="51" spans="1:11" ht="15.75" thickTop="1" x14ac:dyDescent="0.25"/>
    <row r="52" spans="1:11" x14ac:dyDescent="0.25">
      <c r="F52" s="35" t="s">
        <v>92</v>
      </c>
      <c r="G52" s="35"/>
      <c r="H52" s="35"/>
      <c r="I52" s="35"/>
      <c r="K52" s="13">
        <f>K50/F50</f>
        <v>2.9220023808061133E-2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8" max="8" width="7.1406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108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48314469.049999997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1715163.6512749998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1765844.82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17658.448200000003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1761429.83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28623.234737500003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2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2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2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2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2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2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2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16974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633333.48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979166.66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708333.36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.75" thickBot="1" x14ac:dyDescent="0.3">
      <c r="A53" s="14"/>
      <c r="B53" s="14"/>
      <c r="C53" s="14"/>
      <c r="D53" s="14"/>
      <c r="E53" s="16" t="s">
        <v>91</v>
      </c>
      <c r="F53" s="18">
        <f>SUM(F10:F52)</f>
        <v>178649266.29999998</v>
      </c>
      <c r="G53" s="21"/>
      <c r="H53" s="21"/>
      <c r="I53" s="21"/>
      <c r="J53" s="21"/>
      <c r="K53" s="18">
        <f t="shared" ref="K53" si="1">SUM(K10:K52)</f>
        <v>5379715.0219876999</v>
      </c>
    </row>
    <row r="54" spans="1:11" ht="15.75" thickTop="1" x14ac:dyDescent="0.25"/>
    <row r="55" spans="1:11" x14ac:dyDescent="0.25">
      <c r="F55" s="35" t="s">
        <v>92</v>
      </c>
      <c r="G55" s="35"/>
      <c r="H55" s="35"/>
      <c r="I55" s="35"/>
      <c r="K55" s="13">
        <f>K53/F53</f>
        <v>3.0113278007835292E-2</v>
      </c>
    </row>
  </sheetData>
  <mergeCells count="11">
    <mergeCell ref="A7:K7"/>
    <mergeCell ref="A8:A9"/>
    <mergeCell ref="B8:C8"/>
    <mergeCell ref="B9:C9"/>
    <mergeCell ref="F55:I5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8" max="8" width="7.1406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109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48087722.409999996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1707114.1455549998</v>
      </c>
    </row>
    <row r="11" spans="1:14" x14ac:dyDescent="0.2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1754441.68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17544.416799999999</v>
      </c>
    </row>
    <row r="12" spans="1:14" x14ac:dyDescent="0.2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1750471.97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13128.539774999999</v>
      </c>
    </row>
    <row r="13" spans="1:14" x14ac:dyDescent="0.2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4" x14ac:dyDescent="0.2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4" x14ac:dyDescent="0.2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4" x14ac:dyDescent="0.2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2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2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2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2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2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2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2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2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2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2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2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2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2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2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2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2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2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2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2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2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2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2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2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2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2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2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2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2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14548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625000.15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968749.99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701388.92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.75" thickBot="1" x14ac:dyDescent="0.3">
      <c r="A53" s="14"/>
      <c r="B53" s="14"/>
      <c r="C53" s="14"/>
      <c r="D53" s="14"/>
      <c r="E53" s="16" t="s">
        <v>91</v>
      </c>
      <c r="F53" s="18">
        <f>SUM(F10:F52)</f>
        <v>177603856.61999995</v>
      </c>
      <c r="G53" s="21"/>
      <c r="H53" s="21"/>
      <c r="I53" s="21"/>
      <c r="J53" s="21"/>
      <c r="K53" s="18">
        <f t="shared" ref="K53" si="1">SUM(K10:K52)</f>
        <v>5335970.2811181014</v>
      </c>
    </row>
    <row r="54" spans="1:11" ht="15.75" thickTop="1" x14ac:dyDescent="0.25"/>
    <row r="55" spans="1:11" x14ac:dyDescent="0.25">
      <c r="F55" s="35" t="s">
        <v>92</v>
      </c>
      <c r="G55" s="35"/>
      <c r="H55" s="35"/>
      <c r="I55" s="35"/>
      <c r="K55" s="13">
        <f>K53/F53</f>
        <v>3.0044225292556053E-2</v>
      </c>
    </row>
  </sheetData>
  <mergeCells count="11">
    <mergeCell ref="A7:K7"/>
    <mergeCell ref="A8:A9"/>
    <mergeCell ref="B8:C8"/>
    <mergeCell ref="B9:C9"/>
    <mergeCell ref="F55:I5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110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47860295.659999996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1699040.4959299997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1743077.13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17430.7713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1738952.64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13042.144799999998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2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2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2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2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2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2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2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12122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616666.81999999995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958333.32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694444.78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.75" thickBot="1" x14ac:dyDescent="0.3">
      <c r="A53" s="14"/>
      <c r="B53" s="14"/>
      <c r="C53" s="14"/>
      <c r="D53" s="14"/>
      <c r="E53" s="16" t="s">
        <v>91</v>
      </c>
      <c r="F53" s="18">
        <f>SUM(F10:F52)</f>
        <v>177325425.84999993</v>
      </c>
      <c r="G53" s="21"/>
      <c r="H53" s="21"/>
      <c r="I53" s="21"/>
      <c r="J53" s="21"/>
      <c r="K53" s="18">
        <f t="shared" ref="K53" si="1">SUM(K10:K52)</f>
        <v>5327696.5910181003</v>
      </c>
    </row>
    <row r="54" spans="1:11" ht="15.75" thickTop="1" x14ac:dyDescent="0.25"/>
    <row r="55" spans="1:11" x14ac:dyDescent="0.25">
      <c r="F55" s="35" t="s">
        <v>92</v>
      </c>
      <c r="G55" s="35"/>
      <c r="H55" s="35"/>
      <c r="I55" s="35"/>
      <c r="K55" s="13">
        <f>K53/F53</f>
        <v>3.0044741556266238E-2</v>
      </c>
    </row>
  </sheetData>
  <mergeCells count="11">
    <mergeCell ref="A7:K7"/>
    <mergeCell ref="A8:A9"/>
    <mergeCell ref="B8:C8"/>
    <mergeCell ref="B9:C9"/>
    <mergeCell ref="F55:I5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111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47632186.759999998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1690942.6299799997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1731702.96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17317.029600000002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1727425.99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12955.694925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2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0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0</v>
      </c>
    </row>
    <row r="44" spans="1:11" x14ac:dyDescent="0.2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2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2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2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2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2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9696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608333.49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947916.65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2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687500.04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.75" thickBot="1" x14ac:dyDescent="0.3">
      <c r="A53" s="14"/>
      <c r="B53" s="14"/>
      <c r="C53" s="14"/>
      <c r="D53" s="14"/>
      <c r="E53" s="16" t="s">
        <v>91</v>
      </c>
      <c r="F53" s="18">
        <f>SUM(F10:F52)</f>
        <v>176792402.91999996</v>
      </c>
      <c r="G53" s="21"/>
      <c r="H53" s="21"/>
      <c r="I53" s="21"/>
      <c r="J53" s="21"/>
      <c r="K53" s="18">
        <f t="shared" ref="K53" si="1">SUM(K10:K52)</f>
        <v>5305961.2605581004</v>
      </c>
    </row>
    <row r="54" spans="1:11" ht="15.75" thickTop="1" x14ac:dyDescent="0.25"/>
    <row r="55" spans="1:11" x14ac:dyDescent="0.25">
      <c r="F55" s="35" t="s">
        <v>92</v>
      </c>
      <c r="G55" s="35"/>
      <c r="H55" s="35"/>
      <c r="I55" s="35"/>
      <c r="K55" s="13">
        <f>K53/F53</f>
        <v>3.0012382732074138E-2</v>
      </c>
    </row>
  </sheetData>
  <mergeCells count="11">
    <mergeCell ref="A7:K7"/>
    <mergeCell ref="A8:A9"/>
    <mergeCell ref="B8:C8"/>
    <mergeCell ref="B9:C9"/>
    <mergeCell ref="F55:I5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4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30"/>
      <c r="M1" s="30"/>
      <c r="N1" s="30"/>
    </row>
    <row r="2" spans="1:14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4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4" x14ac:dyDescent="0.25">
      <c r="A6" s="44" t="s">
        <v>112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30"/>
      <c r="M6" s="30"/>
      <c r="N6" s="30"/>
    </row>
    <row r="7" spans="1:14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4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47403393.670000002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1682820.4752849999</v>
      </c>
    </row>
    <row r="11" spans="1:14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1720271.84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17202.718400000002</v>
      </c>
    </row>
    <row r="12" spans="1:14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1715856.62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12868.924650000001</v>
      </c>
    </row>
    <row r="13" spans="1:14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4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4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4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2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7270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600000.16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937499.98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680555.6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175745162.30000004</v>
      </c>
      <c r="G52" s="21"/>
      <c r="H52" s="21"/>
      <c r="I52" s="21"/>
      <c r="J52" s="21"/>
      <c r="K52" s="18">
        <f t="shared" ref="K52" si="1">SUM(K10:K51)</f>
        <v>5275745.7084388994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3.0019294069859571E-2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113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47173914.329999998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1674673.9587149997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1708831.35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17088.3135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1704280.14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12782.101049999999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2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4844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591666.82999999996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927083.31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673611.16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175464545.55000007</v>
      </c>
      <c r="G52" s="21"/>
      <c r="H52" s="21"/>
      <c r="I52" s="21"/>
      <c r="J52" s="21"/>
      <c r="K52" s="18">
        <f t="shared" ref="K52" si="1">SUM(K10:K51)</f>
        <v>5267397.9633688992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3.0019728184164193E-2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9.7109375" bestFit="1" customWidth="1"/>
    <col min="4" max="5" width="10.7109375" bestFit="1" customWidth="1"/>
    <col min="6" max="6" width="15.28515625" bestFit="1" customWidth="1"/>
    <col min="7" max="7" width="8" bestFit="1" customWidth="1"/>
    <col min="8" max="8" width="7.7109375" bestFit="1" customWidth="1"/>
    <col min="9" max="9" width="8.5703125" bestFit="1" customWidth="1"/>
    <col min="10" max="10" width="29.140625" bestFit="1" customWidth="1"/>
    <col min="11" max="11" width="13.28515625" bestFit="1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 t="s">
        <v>129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114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5" x14ac:dyDescent="0.25">
      <c r="A8" s="36" t="s">
        <v>3</v>
      </c>
      <c r="B8" s="50" t="s">
        <v>4</v>
      </c>
      <c r="C8" s="51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25">
      <c r="A9" s="37"/>
      <c r="B9" s="47" t="s">
        <v>10</v>
      </c>
      <c r="C9" s="49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2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46943746.68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1666503.0071399999</v>
      </c>
    </row>
    <row r="11" spans="1:11" x14ac:dyDescent="0.2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1697428.17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16974.2817</v>
      </c>
    </row>
    <row r="12" spans="1:11" x14ac:dyDescent="0.2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1692731.47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12695.486025</v>
      </c>
    </row>
    <row r="13" spans="1:11" x14ac:dyDescent="0.2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2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2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2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2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2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2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2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2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2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2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2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2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2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2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2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2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2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2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2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2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2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2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2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2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2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2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2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2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2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2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2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2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2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25">
      <c r="A47" s="29" t="s">
        <v>58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25">
      <c r="A48" s="29" t="s">
        <v>59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25">
      <c r="A49" s="29" t="s">
        <v>94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583333.5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25">
      <c r="A50" s="29" t="s">
        <v>95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916666.64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25">
      <c r="A51" s="29" t="s">
        <v>96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666666.72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.75" thickBot="1" x14ac:dyDescent="0.3">
      <c r="A52" s="14"/>
      <c r="B52" s="14"/>
      <c r="C52" s="14"/>
      <c r="D52" s="14"/>
      <c r="E52" s="16" t="s">
        <v>91</v>
      </c>
      <c r="F52" s="18">
        <f>SUM(F10:F51)</f>
        <v>174915387.03999999</v>
      </c>
      <c r="G52" s="21"/>
      <c r="H52" s="21"/>
      <c r="I52" s="21"/>
      <c r="J52" s="21"/>
      <c r="K52" s="18">
        <f t="shared" ref="K52" si="1">SUM(K10:K51)</f>
        <v>5244805.7250588993</v>
      </c>
    </row>
    <row r="53" spans="1:11" ht="15.75" thickTop="1" x14ac:dyDescent="0.25"/>
    <row r="54" spans="1:11" x14ac:dyDescent="0.25">
      <c r="F54" s="35" t="s">
        <v>92</v>
      </c>
      <c r="G54" s="35"/>
      <c r="H54" s="35"/>
      <c r="I54" s="35"/>
      <c r="K54" s="13">
        <f>K52/F52</f>
        <v>2.9984816166341653E-2</v>
      </c>
    </row>
  </sheetData>
  <mergeCells count="11">
    <mergeCell ref="A7:K7"/>
    <mergeCell ref="A8:A9"/>
    <mergeCell ref="B8:C8"/>
    <mergeCell ref="B9:C9"/>
    <mergeCell ref="F54:I5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'03.2020'!Print_Area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2021-12-13T21:58:03Z</cp:lastPrinted>
  <dcterms:created xsi:type="dcterms:W3CDTF">2021-12-07T14:25:42Z</dcterms:created>
  <dcterms:modified xsi:type="dcterms:W3CDTF">2022-04-04T13:29:40Z</dcterms:modified>
</cp:coreProperties>
</file>