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1 Rate Increase Application\Data Requests\Continuing Requests\PSC\Question 37, item C Monthly Updates\Through 03.10.2022\"/>
    </mc:Choice>
  </mc:AlternateContent>
  <bookViews>
    <workbookView xWindow="0" yWindow="0" windowWidth="20490" windowHeight="7020"/>
  </bookViews>
  <sheets>
    <sheet name="listItem" sheetId="1" r:id="rId1"/>
  </sheets>
  <definedNames>
    <definedName name="listItem">listItem!$H$7:$W$104</definedName>
    <definedName name="_xlnm.Print_Area" localSheetId="0">listItem!$A$1:$P$103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3" i="1" l="1"/>
  <c r="M103" i="1"/>
  <c r="P103" i="1" l="1"/>
  <c r="P102" i="1"/>
  <c r="O103" i="1" l="1"/>
  <c r="L103" i="1"/>
  <c r="K103" i="1"/>
  <c r="J103" i="1"/>
  <c r="P101" i="1"/>
  <c r="P100" i="1"/>
  <c r="P99" i="1"/>
  <c r="P98" i="1"/>
  <c r="P97" i="1"/>
  <c r="P96" i="1"/>
  <c r="P95" i="1"/>
  <c r="P94" i="1"/>
  <c r="P92" i="1" l="1"/>
  <c r="P67" i="1" l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3" i="1"/>
  <c r="P52" i="1" l="1"/>
  <c r="P36" i="1"/>
  <c r="P29" i="1"/>
  <c r="P27" i="1"/>
  <c r="P25" i="1"/>
  <c r="P26" i="1"/>
  <c r="P21" i="1"/>
  <c r="P66" i="1"/>
  <c r="P65" i="1"/>
  <c r="P64" i="1"/>
  <c r="P57" i="1"/>
  <c r="P56" i="1"/>
  <c r="P55" i="1"/>
  <c r="P54" i="1"/>
  <c r="P53" i="1"/>
  <c r="P44" i="1"/>
  <c r="P43" i="1"/>
  <c r="P37" i="1"/>
  <c r="P34" i="1"/>
  <c r="P32" i="1"/>
  <c r="P30" i="1"/>
  <c r="P28" i="1"/>
  <c r="P22" i="1"/>
  <c r="P20" i="1"/>
  <c r="P19" i="1"/>
  <c r="P18" i="1"/>
  <c r="P16" i="1"/>
  <c r="P14" i="1"/>
  <c r="P12" i="1"/>
  <c r="P11" i="1"/>
  <c r="P10" i="1"/>
</calcChain>
</file>

<file path=xl/sharedStrings.xml><?xml version="1.0" encoding="utf-8"?>
<sst xmlns="http://schemas.openxmlformats.org/spreadsheetml/2006/main" count="222" uniqueCount="91">
  <si>
    <t>R-ACCT</t>
  </si>
  <si>
    <t>South Kentucky RECC</t>
  </si>
  <si>
    <t>Case No. 2021-00407</t>
  </si>
  <si>
    <t>Line No.</t>
  </si>
  <si>
    <t>1</t>
  </si>
  <si>
    <t>193142</t>
  </si>
  <si>
    <t>The Prime Group LLC</t>
  </si>
  <si>
    <t>Cost of Service Study</t>
  </si>
  <si>
    <t>$200.00-$230.00</t>
  </si>
  <si>
    <t>$170.00-$230.00</t>
  </si>
  <si>
    <t>$170.00-$200.00</t>
  </si>
  <si>
    <t>Proforma Adjustmnents</t>
  </si>
  <si>
    <t>Rate Design</t>
  </si>
  <si>
    <t>Rate Design for Seasonal Members</t>
  </si>
  <si>
    <t>Reconciling Load Data</t>
  </si>
  <si>
    <t>Revenue Requirements</t>
  </si>
  <si>
    <t>Revenue Requirement Analysis</t>
  </si>
  <si>
    <t>FAC Calculation Review</t>
  </si>
  <si>
    <t>EKPC Passthrough Rate</t>
  </si>
  <si>
    <t>Identifying Seasonal Members</t>
  </si>
  <si>
    <t>Rate Design for Two Part Rates</t>
  </si>
  <si>
    <t>Rate Design and Analysis</t>
  </si>
  <si>
    <t>Rate Design for Potential Seasonal Members</t>
  </si>
  <si>
    <t>Depreciation Study</t>
  </si>
  <si>
    <t>Rate Case Conference Call</t>
  </si>
  <si>
    <t>Determination of Revenue Requirement</t>
  </si>
  <si>
    <t>Proforma Adjustments</t>
  </si>
  <si>
    <t>KU Rate Comparison</t>
  </si>
  <si>
    <t>Draft Testimony</t>
  </si>
  <si>
    <t>Rate Case Preparations</t>
  </si>
  <si>
    <t>Testimony Review</t>
  </si>
  <si>
    <t xml:space="preserve">Draft Testimony </t>
  </si>
  <si>
    <t>Rate Development</t>
  </si>
  <si>
    <t>Customer Notice</t>
  </si>
  <si>
    <t xml:space="preserve">Scenarios for Spreading a Rate Increase </t>
  </si>
  <si>
    <t>Item 37-Rate Case Costs</t>
  </si>
  <si>
    <t>(a)</t>
  </si>
  <si>
    <t>(b)</t>
  </si>
  <si>
    <t>(c)</t>
  </si>
  <si>
    <t>(d)</t>
  </si>
  <si>
    <t xml:space="preserve">(e) </t>
  </si>
  <si>
    <t>(g)</t>
  </si>
  <si>
    <t>(h)</t>
  </si>
  <si>
    <t>(i)</t>
  </si>
  <si>
    <t xml:space="preserve">Date of Invoice </t>
  </si>
  <si>
    <t>Check Number</t>
  </si>
  <si>
    <t>Vendor Name</t>
  </si>
  <si>
    <t>Hours Worked</t>
  </si>
  <si>
    <t>Rates/Hour</t>
  </si>
  <si>
    <t>Incurred to Date</t>
  </si>
  <si>
    <t>Estimate of Remaining Work</t>
  </si>
  <si>
    <t>Legal</t>
  </si>
  <si>
    <t>Consultants</t>
  </si>
  <si>
    <t>(j)</t>
  </si>
  <si>
    <t xml:space="preserve">Description of Service </t>
  </si>
  <si>
    <t>(k)</t>
  </si>
  <si>
    <t>Account Number</t>
  </si>
  <si>
    <t>(l)</t>
  </si>
  <si>
    <t>Work on Testimony</t>
  </si>
  <si>
    <t>Rate Case Preparation</t>
  </si>
  <si>
    <t xml:space="preserve">(f) </t>
  </si>
  <si>
    <t>2.00</t>
  </si>
  <si>
    <t>Labor-Regular</t>
  </si>
  <si>
    <t>Other Expenses</t>
  </si>
  <si>
    <t>(m)</t>
  </si>
  <si>
    <t>(n)</t>
  </si>
  <si>
    <t>EXP Coop Part of Employee Benefits</t>
  </si>
  <si>
    <t>Transportation Expense</t>
  </si>
  <si>
    <t>Staff Time on Rate Case</t>
  </si>
  <si>
    <t>Accrued Labor-Month End</t>
  </si>
  <si>
    <t>(i to n)</t>
  </si>
  <si>
    <t>Total Sum</t>
  </si>
  <si>
    <t>Goss Samford Attorneys at Law PLLC</t>
  </si>
  <si>
    <t>2021 General Rate Adjustment</t>
  </si>
  <si>
    <t>$265.00-$315.00</t>
  </si>
  <si>
    <t>Rate Case Support                                                             Working on Rate Case</t>
  </si>
  <si>
    <t>Kentucky Living</t>
  </si>
  <si>
    <t>8 Page Insert for Magazine</t>
  </si>
  <si>
    <t>51,779.00 qty ordered</t>
  </si>
  <si>
    <t>Staff Time on Rate Case-Acct.</t>
  </si>
  <si>
    <t>Staff Time on Rate Case-HR</t>
  </si>
  <si>
    <t>Staff Time on Rate Case-VP ENGR &amp; OP</t>
  </si>
  <si>
    <t>Staff Time on Rate Case-Mem Serv. &amp; MRKT</t>
  </si>
  <si>
    <t>Staff Time on Rate Case-Service Center Reps.</t>
  </si>
  <si>
    <t>Staff Time on Rate Case-CEO</t>
  </si>
  <si>
    <t>Staff Time on Rate Case-VP Finance/Mem. Serv.</t>
  </si>
  <si>
    <t>Accrued OT Labor-Month End</t>
  </si>
  <si>
    <t>Rate Case Support                                                   Working on Rate Case                                                     Customer Charge Benchmarking</t>
  </si>
  <si>
    <t>$265.00-$3.1500</t>
  </si>
  <si>
    <t>Rate Case Support                                                          Working on Rate Case                                              Data Request Assistance</t>
  </si>
  <si>
    <t xml:space="preserve">*Updated Estimate of Remaining Work total amounts*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</si>
</sst>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.00"/>
    <numFmt numFmtId="165" formatCode="############.00"/>
    <numFmt numFmtId="166" formatCode="###,###,###,###.00"/>
    <numFmt numFmtId="167" formatCode="&quot;$&quot;#,##0.00"/>
  </numFmts>
  <fonts count="3" x14ac:knownFonts="1">
    <font>
      <sz val="10"/>
      <name val="MS Sans Serif"/>
    </font>
    <font>
      <b/>
      <sz val="10"/>
      <name val="MS Sans Serif"/>
    </font>
    <font>
      <b/>
      <sz val="11"/>
      <name val="MS Sans Serif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quotePrefix="1" applyNumberFormat="1"/>
    <xf numFmtId="165" fontId="0" fillId="0" borderId="0" xfId="0" applyNumberFormat="1"/>
    <xf numFmtId="166" fontId="0" fillId="0" borderId="0" xfId="0" quotePrefix="1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0" fillId="0" borderId="1" xfId="0" quotePrefix="1" applyNumberFormat="1" applyBorder="1" applyAlignment="1">
      <alignment horizontal="center" vertical="center"/>
    </xf>
    <xf numFmtId="167" fontId="0" fillId="0" borderId="1" xfId="0" applyNumberFormat="1" applyBorder="1"/>
    <xf numFmtId="167" fontId="0" fillId="0" borderId="2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167" fontId="1" fillId="0" borderId="5" xfId="0" quotePrefix="1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quotePrefix="1" applyNumberForma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167" fontId="0" fillId="0" borderId="1" xfId="0" applyNumberFormat="1" applyFill="1" applyBorder="1"/>
    <xf numFmtId="167" fontId="0" fillId="0" borderId="1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67" fontId="0" fillId="0" borderId="2" xfId="0" quotePrefix="1" applyNumberFormat="1" applyFill="1" applyBorder="1" applyAlignment="1">
      <alignment horizontal="center" vertical="center"/>
    </xf>
    <xf numFmtId="167" fontId="0" fillId="0" borderId="2" xfId="0" quotePrefix="1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2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7" fontId="0" fillId="0" borderId="2" xfId="0" quotePrefix="1" applyNumberFormat="1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7" fontId="0" fillId="0" borderId="1" xfId="0" quotePrefix="1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167" fontId="0" fillId="0" borderId="2" xfId="0" quotePrefix="1" applyNumberFormat="1" applyFill="1" applyBorder="1" applyAlignment="1">
      <alignment horizontal="center" vertical="center"/>
    </xf>
    <xf numFmtId="0" fontId="0" fillId="0" borderId="4" xfId="0" quotePrefix="1" applyNumberFormat="1" applyFill="1" applyBorder="1" applyAlignment="1">
      <alignment horizontal="center" vertical="center"/>
    </xf>
    <xf numFmtId="0" fontId="0" fillId="0" borderId="3" xfId="0" quotePrefix="1" applyNumberFormat="1" applyFill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7" fontId="0" fillId="0" borderId="2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2" fontId="0" fillId="0" borderId="1" xfId="0" quotePrefix="1" applyNumberFormat="1" applyFill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 wrapText="1"/>
    </xf>
    <xf numFmtId="164" fontId="1" fillId="0" borderId="3" xfId="0" quotePrefix="1" applyNumberFormat="1" applyFont="1" applyBorder="1" applyAlignment="1">
      <alignment horizontal="center" wrapText="1"/>
    </xf>
    <xf numFmtId="164" fontId="1" fillId="0" borderId="2" xfId="0" quotePrefix="1" applyNumberFormat="1" applyFont="1" applyBorder="1" applyAlignment="1">
      <alignment horizontal="center"/>
    </xf>
    <xf numFmtId="164" fontId="1" fillId="0" borderId="3" xfId="0" quotePrefix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 vertical="center" wrapText="1"/>
    </xf>
    <xf numFmtId="167" fontId="0" fillId="0" borderId="2" xfId="0" applyNumberFormat="1" applyFill="1" applyBorder="1" applyAlignment="1">
      <alignment horizontal="center" vertical="center"/>
    </xf>
    <xf numFmtId="167" fontId="0" fillId="0" borderId="4" xfId="0" applyNumberForma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4"/>
  <sheetViews>
    <sheetView tabSelected="1" topLeftCell="A73" zoomScaleNormal="100" workbookViewId="0">
      <selection activeCell="A104" sqref="A104"/>
    </sheetView>
  </sheetViews>
  <sheetFormatPr defaultRowHeight="12.75" x14ac:dyDescent="0.2"/>
  <cols>
    <col min="2" max="2" width="10.140625" bestFit="1" customWidth="1"/>
    <col min="4" max="4" width="33" bestFit="1" customWidth="1"/>
    <col min="5" max="5" width="43.42578125" bestFit="1" customWidth="1"/>
    <col min="6" max="6" width="28.28515625" customWidth="1"/>
    <col min="7" max="7" width="14.5703125" bestFit="1" customWidth="1"/>
    <col min="8" max="8" width="10.42578125" style="1" bestFit="1" customWidth="1"/>
    <col min="9" max="9" width="8.7109375" style="1" customWidth="1"/>
    <col min="10" max="11" width="14.5703125" customWidth="1"/>
    <col min="12" max="12" width="16.42578125" customWidth="1"/>
    <col min="13" max="14" width="14.5703125" customWidth="1"/>
    <col min="15" max="15" width="18.28515625" customWidth="1"/>
    <col min="16" max="16" width="12.7109375" style="3" bestFit="1" customWidth="1"/>
    <col min="17" max="17" width="10.85546875" style="5" bestFit="1" customWidth="1"/>
    <col min="18" max="18" width="8.85546875" style="7" bestFit="1" customWidth="1"/>
    <col min="19" max="19" width="8.140625" style="7" bestFit="1" customWidth="1"/>
    <col min="20" max="20" width="15.5703125" style="3" bestFit="1" customWidth="1"/>
    <col min="21" max="21" width="35.5703125" style="3" bestFit="1" customWidth="1"/>
    <col min="22" max="22" width="9.85546875" style="7" bestFit="1" customWidth="1"/>
    <col min="23" max="23" width="13.28515625" style="3" bestFit="1" customWidth="1"/>
  </cols>
  <sheetData>
    <row r="1" spans="1:23" x14ac:dyDescent="0.2">
      <c r="A1" s="26" t="s">
        <v>1</v>
      </c>
      <c r="B1" s="1"/>
      <c r="C1" s="1"/>
      <c r="D1" s="1"/>
      <c r="E1" s="1"/>
      <c r="F1" s="1"/>
      <c r="G1" s="1"/>
      <c r="I1" s="3"/>
      <c r="J1" s="1"/>
      <c r="K1" s="1"/>
      <c r="L1" s="1"/>
      <c r="M1" s="1"/>
      <c r="N1" s="1"/>
    </row>
    <row r="2" spans="1:23" x14ac:dyDescent="0.2">
      <c r="A2" s="26" t="s">
        <v>2</v>
      </c>
      <c r="B2" s="1"/>
      <c r="C2" s="1"/>
      <c r="D2" s="1"/>
      <c r="E2" s="1"/>
      <c r="F2" s="1"/>
      <c r="G2" s="1"/>
      <c r="I2" s="3"/>
      <c r="J2" s="1"/>
      <c r="K2" s="1"/>
      <c r="L2" s="1"/>
      <c r="M2" s="1"/>
      <c r="N2" s="1"/>
    </row>
    <row r="3" spans="1:23" x14ac:dyDescent="0.2">
      <c r="A3" s="26" t="s">
        <v>35</v>
      </c>
      <c r="B3" s="1"/>
      <c r="C3" s="1"/>
      <c r="D3" s="1"/>
      <c r="E3" s="1"/>
      <c r="F3" s="1"/>
      <c r="G3" s="1"/>
      <c r="I3" s="3"/>
      <c r="J3" s="1"/>
      <c r="K3" s="1"/>
      <c r="L3" s="1"/>
      <c r="M3" s="1"/>
      <c r="N3" s="1"/>
    </row>
    <row r="7" spans="1:23" ht="38.25" customHeight="1" x14ac:dyDescent="0.2">
      <c r="A7" s="129" t="s">
        <v>3</v>
      </c>
      <c r="B7" s="107" t="s">
        <v>44</v>
      </c>
      <c r="C7" s="107" t="s">
        <v>45</v>
      </c>
      <c r="D7" s="107" t="s">
        <v>46</v>
      </c>
      <c r="E7" s="107" t="s">
        <v>54</v>
      </c>
      <c r="F7" s="107" t="s">
        <v>47</v>
      </c>
      <c r="G7" s="107" t="s">
        <v>48</v>
      </c>
      <c r="H7" s="132" t="s">
        <v>56</v>
      </c>
      <c r="I7" s="134" t="s">
        <v>0</v>
      </c>
      <c r="J7" s="125" t="s">
        <v>49</v>
      </c>
      <c r="K7" s="126"/>
      <c r="L7" s="127"/>
      <c r="M7" s="128" t="s">
        <v>50</v>
      </c>
      <c r="N7" s="128"/>
      <c r="O7" s="128"/>
      <c r="P7" s="104" t="s">
        <v>71</v>
      </c>
      <c r="Q7" s="4"/>
      <c r="R7" s="6"/>
      <c r="S7" s="6"/>
      <c r="T7" s="2"/>
      <c r="U7" s="2"/>
      <c r="V7" s="6"/>
      <c r="W7" s="2"/>
    </row>
    <row r="8" spans="1:23" ht="25.5" x14ac:dyDescent="0.2">
      <c r="A8" s="130"/>
      <c r="B8" s="108"/>
      <c r="C8" s="108"/>
      <c r="D8" s="108"/>
      <c r="E8" s="108"/>
      <c r="F8" s="108"/>
      <c r="G8" s="108"/>
      <c r="H8" s="133"/>
      <c r="I8" s="135"/>
      <c r="J8" s="27" t="s">
        <v>51</v>
      </c>
      <c r="K8" s="27" t="s">
        <v>52</v>
      </c>
      <c r="L8" s="27" t="s">
        <v>63</v>
      </c>
      <c r="M8" s="33" t="s">
        <v>51</v>
      </c>
      <c r="N8" s="33" t="s">
        <v>52</v>
      </c>
      <c r="O8" s="34" t="s">
        <v>63</v>
      </c>
      <c r="P8" s="104"/>
      <c r="Q8" s="4"/>
      <c r="R8" s="6"/>
      <c r="S8" s="6"/>
      <c r="T8" s="2"/>
      <c r="U8" s="2"/>
      <c r="V8" s="6"/>
      <c r="W8" s="2"/>
    </row>
    <row r="9" spans="1:23" x14ac:dyDescent="0.2">
      <c r="A9" s="131"/>
      <c r="B9" s="27" t="s">
        <v>36</v>
      </c>
      <c r="C9" s="27" t="s">
        <v>37</v>
      </c>
      <c r="D9" s="27" t="s">
        <v>38</v>
      </c>
      <c r="E9" s="27" t="s">
        <v>39</v>
      </c>
      <c r="F9" s="27" t="s">
        <v>40</v>
      </c>
      <c r="G9" s="27" t="s">
        <v>60</v>
      </c>
      <c r="H9" s="28" t="s">
        <v>41</v>
      </c>
      <c r="I9" s="29" t="s">
        <v>42</v>
      </c>
      <c r="J9" s="27" t="s">
        <v>43</v>
      </c>
      <c r="K9" s="27" t="s">
        <v>53</v>
      </c>
      <c r="L9" s="27" t="s">
        <v>55</v>
      </c>
      <c r="M9" s="27" t="s">
        <v>57</v>
      </c>
      <c r="N9" s="27" t="s">
        <v>64</v>
      </c>
      <c r="O9" s="34" t="s">
        <v>65</v>
      </c>
      <c r="P9" s="45" t="s">
        <v>70</v>
      </c>
      <c r="Q9" s="4"/>
      <c r="R9" s="6"/>
      <c r="S9" s="6"/>
      <c r="T9" s="2"/>
      <c r="U9" s="2"/>
      <c r="V9" s="6"/>
      <c r="W9" s="2"/>
    </row>
    <row r="10" spans="1:23" x14ac:dyDescent="0.2">
      <c r="A10" s="11" t="s">
        <v>4</v>
      </c>
      <c r="B10" s="12">
        <v>43952</v>
      </c>
      <c r="C10" s="11" t="s">
        <v>5</v>
      </c>
      <c r="D10" s="11" t="s">
        <v>6</v>
      </c>
      <c r="E10" s="16" t="s">
        <v>7</v>
      </c>
      <c r="F10" s="30" t="s">
        <v>61</v>
      </c>
      <c r="G10" s="38">
        <v>230</v>
      </c>
      <c r="H10" s="43">
        <v>928</v>
      </c>
      <c r="I10" s="43">
        <v>232</v>
      </c>
      <c r="J10" s="38"/>
      <c r="K10" s="38">
        <v>460</v>
      </c>
      <c r="L10" s="38"/>
      <c r="M10" s="38"/>
      <c r="N10" s="38"/>
      <c r="O10" s="40"/>
      <c r="P10" s="39">
        <f>SUM(J10:O10)</f>
        <v>460</v>
      </c>
      <c r="Q10" s="4"/>
      <c r="R10" s="6"/>
      <c r="S10" s="6"/>
      <c r="T10" s="2"/>
      <c r="U10" s="2"/>
      <c r="V10" s="6"/>
      <c r="W10" s="2"/>
    </row>
    <row r="11" spans="1:23" x14ac:dyDescent="0.2">
      <c r="A11" s="13">
        <v>2</v>
      </c>
      <c r="B11" s="12">
        <v>43983</v>
      </c>
      <c r="C11" s="13">
        <v>193403</v>
      </c>
      <c r="D11" s="13" t="s">
        <v>6</v>
      </c>
      <c r="E11" s="14" t="s">
        <v>7</v>
      </c>
      <c r="F11" s="30">
        <v>26.5</v>
      </c>
      <c r="G11" s="38" t="s">
        <v>8</v>
      </c>
      <c r="H11" s="43">
        <v>928</v>
      </c>
      <c r="I11" s="43">
        <v>232</v>
      </c>
      <c r="J11" s="38"/>
      <c r="K11" s="38">
        <v>5420</v>
      </c>
      <c r="L11" s="38"/>
      <c r="M11" s="38"/>
      <c r="N11" s="38"/>
      <c r="O11" s="40"/>
      <c r="P11" s="39">
        <f>SUM(J11:O11)</f>
        <v>5420</v>
      </c>
      <c r="Q11" s="4"/>
      <c r="R11" s="6"/>
      <c r="S11" s="6"/>
      <c r="T11" s="2"/>
      <c r="U11" s="2"/>
      <c r="V11" s="6"/>
      <c r="W11" s="2"/>
    </row>
    <row r="12" spans="1:23" x14ac:dyDescent="0.2">
      <c r="A12" s="120">
        <v>3</v>
      </c>
      <c r="B12" s="124">
        <v>44013</v>
      </c>
      <c r="C12" s="120">
        <v>193863</v>
      </c>
      <c r="D12" s="120" t="s">
        <v>6</v>
      </c>
      <c r="E12" s="17" t="s">
        <v>15</v>
      </c>
      <c r="F12" s="122">
        <v>42</v>
      </c>
      <c r="G12" s="121" t="s">
        <v>9</v>
      </c>
      <c r="H12" s="116">
        <v>928</v>
      </c>
      <c r="I12" s="116">
        <v>232</v>
      </c>
      <c r="J12" s="109"/>
      <c r="K12" s="109">
        <v>8520</v>
      </c>
      <c r="L12" s="109"/>
      <c r="M12" s="109"/>
      <c r="N12" s="109"/>
      <c r="O12" s="105"/>
      <c r="P12" s="99">
        <f>SUM(J12:O13)</f>
        <v>8520</v>
      </c>
      <c r="Q12" s="4"/>
      <c r="R12" s="6"/>
      <c r="S12" s="6"/>
      <c r="T12" s="2"/>
      <c r="U12" s="2"/>
      <c r="V12" s="6"/>
      <c r="W12" s="2"/>
    </row>
    <row r="13" spans="1:23" x14ac:dyDescent="0.2">
      <c r="A13" s="120"/>
      <c r="B13" s="124"/>
      <c r="C13" s="120"/>
      <c r="D13" s="120"/>
      <c r="E13" s="21" t="s">
        <v>7</v>
      </c>
      <c r="F13" s="123"/>
      <c r="G13" s="121"/>
      <c r="H13" s="116"/>
      <c r="I13" s="116"/>
      <c r="J13" s="111"/>
      <c r="K13" s="111"/>
      <c r="L13" s="111"/>
      <c r="M13" s="111"/>
      <c r="N13" s="111"/>
      <c r="O13" s="105"/>
      <c r="P13" s="100"/>
      <c r="Q13" s="4"/>
      <c r="R13" s="6"/>
      <c r="S13" s="6"/>
      <c r="T13" s="2"/>
      <c r="U13" s="2"/>
      <c r="V13" s="6"/>
      <c r="W13" s="2"/>
    </row>
    <row r="14" spans="1:23" x14ac:dyDescent="0.2">
      <c r="A14" s="120">
        <v>4</v>
      </c>
      <c r="B14" s="124">
        <v>44044</v>
      </c>
      <c r="C14" s="120">
        <v>194125</v>
      </c>
      <c r="D14" s="120" t="s">
        <v>6</v>
      </c>
      <c r="E14" s="17" t="s">
        <v>7</v>
      </c>
      <c r="F14" s="122">
        <v>14.05</v>
      </c>
      <c r="G14" s="121" t="s">
        <v>10</v>
      </c>
      <c r="H14" s="116">
        <v>928</v>
      </c>
      <c r="I14" s="116">
        <v>232</v>
      </c>
      <c r="J14" s="109"/>
      <c r="K14" s="109">
        <v>2720</v>
      </c>
      <c r="L14" s="109"/>
      <c r="M14" s="109"/>
      <c r="N14" s="109"/>
      <c r="O14" s="105"/>
      <c r="P14" s="99">
        <f>SUM(J14:O15)</f>
        <v>2720</v>
      </c>
      <c r="Q14" s="4"/>
      <c r="R14" s="6"/>
      <c r="S14" s="6"/>
      <c r="T14" s="2"/>
      <c r="U14" s="2"/>
      <c r="V14" s="6"/>
      <c r="W14" s="2"/>
    </row>
    <row r="15" spans="1:23" x14ac:dyDescent="0.2">
      <c r="A15" s="120"/>
      <c r="B15" s="124"/>
      <c r="C15" s="120"/>
      <c r="D15" s="120"/>
      <c r="E15" s="21" t="s">
        <v>14</v>
      </c>
      <c r="F15" s="123"/>
      <c r="G15" s="121"/>
      <c r="H15" s="116"/>
      <c r="I15" s="116"/>
      <c r="J15" s="111"/>
      <c r="K15" s="111"/>
      <c r="L15" s="111"/>
      <c r="M15" s="111"/>
      <c r="N15" s="111"/>
      <c r="O15" s="105"/>
      <c r="P15" s="100"/>
      <c r="Q15" s="4"/>
      <c r="R15" s="6"/>
      <c r="S15" s="6"/>
      <c r="T15" s="2"/>
      <c r="U15" s="2"/>
      <c r="V15" s="6"/>
      <c r="W15" s="2"/>
    </row>
    <row r="16" spans="1:23" x14ac:dyDescent="0.2">
      <c r="A16" s="120">
        <v>5</v>
      </c>
      <c r="B16" s="124">
        <v>44075</v>
      </c>
      <c r="C16" s="120">
        <v>194462</v>
      </c>
      <c r="D16" s="120" t="s">
        <v>6</v>
      </c>
      <c r="E16" s="17" t="s">
        <v>17</v>
      </c>
      <c r="F16" s="122">
        <v>2</v>
      </c>
      <c r="G16" s="121" t="s">
        <v>8</v>
      </c>
      <c r="H16" s="116">
        <v>928</v>
      </c>
      <c r="I16" s="116">
        <v>232</v>
      </c>
      <c r="J16" s="109"/>
      <c r="K16" s="109">
        <v>430</v>
      </c>
      <c r="L16" s="109"/>
      <c r="M16" s="109"/>
      <c r="N16" s="109"/>
      <c r="O16" s="105"/>
      <c r="P16" s="99">
        <f>SUM(J16:O17)</f>
        <v>430</v>
      </c>
      <c r="Q16" s="4"/>
      <c r="R16" s="6"/>
      <c r="S16" s="6"/>
      <c r="T16" s="2"/>
      <c r="U16" s="2"/>
      <c r="V16" s="6"/>
      <c r="W16" s="2"/>
    </row>
    <row r="17" spans="1:23" x14ac:dyDescent="0.2">
      <c r="A17" s="120"/>
      <c r="B17" s="124"/>
      <c r="C17" s="120"/>
      <c r="D17" s="120"/>
      <c r="E17" s="22" t="s">
        <v>16</v>
      </c>
      <c r="F17" s="123"/>
      <c r="G17" s="121"/>
      <c r="H17" s="116"/>
      <c r="I17" s="116"/>
      <c r="J17" s="111"/>
      <c r="K17" s="111"/>
      <c r="L17" s="111"/>
      <c r="M17" s="111"/>
      <c r="N17" s="111"/>
      <c r="O17" s="105"/>
      <c r="P17" s="100"/>
      <c r="Q17" s="4"/>
      <c r="R17" s="6"/>
      <c r="S17" s="6"/>
      <c r="T17" s="2"/>
      <c r="U17" s="2"/>
      <c r="V17" s="6"/>
      <c r="W17" s="2"/>
    </row>
    <row r="18" spans="1:23" x14ac:dyDescent="0.2">
      <c r="A18" s="13">
        <v>6</v>
      </c>
      <c r="B18" s="12">
        <v>44136</v>
      </c>
      <c r="C18" s="13">
        <v>194968</v>
      </c>
      <c r="D18" s="13" t="s">
        <v>6</v>
      </c>
      <c r="E18" s="14" t="s">
        <v>11</v>
      </c>
      <c r="F18" s="30">
        <v>2.5</v>
      </c>
      <c r="G18" s="38">
        <v>200</v>
      </c>
      <c r="H18" s="43">
        <v>928</v>
      </c>
      <c r="I18" s="43">
        <v>232</v>
      </c>
      <c r="J18" s="38"/>
      <c r="K18" s="38">
        <v>500</v>
      </c>
      <c r="L18" s="38"/>
      <c r="M18" s="38"/>
      <c r="N18" s="38"/>
      <c r="O18" s="40"/>
      <c r="P18" s="39">
        <f>SUM(J18:O18)</f>
        <v>500</v>
      </c>
      <c r="Q18" s="4"/>
      <c r="R18" s="6"/>
      <c r="S18" s="6"/>
      <c r="T18" s="2"/>
      <c r="U18" s="2"/>
      <c r="V18" s="6"/>
      <c r="W18" s="2"/>
    </row>
    <row r="19" spans="1:23" x14ac:dyDescent="0.2">
      <c r="A19" s="13">
        <v>7</v>
      </c>
      <c r="B19" s="12">
        <v>44166</v>
      </c>
      <c r="C19" s="13">
        <v>195243</v>
      </c>
      <c r="D19" s="13" t="s">
        <v>6</v>
      </c>
      <c r="E19" s="14" t="s">
        <v>11</v>
      </c>
      <c r="F19" s="30">
        <v>0.5</v>
      </c>
      <c r="G19" s="38">
        <v>200</v>
      </c>
      <c r="H19" s="43">
        <v>928</v>
      </c>
      <c r="I19" s="43">
        <v>232</v>
      </c>
      <c r="J19" s="38"/>
      <c r="K19" s="38">
        <v>100</v>
      </c>
      <c r="L19" s="38"/>
      <c r="M19" s="38"/>
      <c r="N19" s="38"/>
      <c r="O19" s="40"/>
      <c r="P19" s="39">
        <f>SUM(J19:O19)</f>
        <v>100</v>
      </c>
      <c r="Q19" s="4"/>
      <c r="R19" s="6"/>
      <c r="S19" s="6"/>
      <c r="T19" s="2"/>
      <c r="U19" s="2"/>
      <c r="V19" s="6"/>
      <c r="W19" s="2"/>
    </row>
    <row r="20" spans="1:23" x14ac:dyDescent="0.2">
      <c r="A20" s="13">
        <v>8</v>
      </c>
      <c r="B20" s="12">
        <v>44197</v>
      </c>
      <c r="C20" s="13">
        <v>195564</v>
      </c>
      <c r="D20" s="13" t="s">
        <v>6</v>
      </c>
      <c r="E20" s="14" t="s">
        <v>11</v>
      </c>
      <c r="F20" s="30">
        <v>2</v>
      </c>
      <c r="G20" s="38">
        <v>200</v>
      </c>
      <c r="H20" s="43">
        <v>928</v>
      </c>
      <c r="I20" s="43">
        <v>232</v>
      </c>
      <c r="J20" s="38"/>
      <c r="K20" s="38">
        <v>400</v>
      </c>
      <c r="L20" s="38"/>
      <c r="M20" s="38"/>
      <c r="N20" s="38"/>
      <c r="O20" s="40"/>
      <c r="P20" s="39">
        <f>SUM(J20:O20)</f>
        <v>400</v>
      </c>
      <c r="Q20" s="4"/>
      <c r="R20" s="6"/>
      <c r="S20" s="6"/>
      <c r="T20" s="2"/>
      <c r="U20" s="2"/>
      <c r="V20" s="6"/>
      <c r="W20" s="2"/>
    </row>
    <row r="21" spans="1:23" x14ac:dyDescent="0.2">
      <c r="A21" s="13">
        <v>9</v>
      </c>
      <c r="B21" s="12">
        <v>44266</v>
      </c>
      <c r="C21" s="13">
        <v>5351</v>
      </c>
      <c r="D21" s="13" t="s">
        <v>72</v>
      </c>
      <c r="E21" s="37" t="s">
        <v>73</v>
      </c>
      <c r="F21" s="47">
        <v>0.4</v>
      </c>
      <c r="G21" s="48">
        <v>315</v>
      </c>
      <c r="H21" s="43">
        <v>923</v>
      </c>
      <c r="I21" s="43">
        <v>232</v>
      </c>
      <c r="J21" s="46">
        <v>126</v>
      </c>
      <c r="K21" s="46"/>
      <c r="L21" s="46"/>
      <c r="M21" s="46"/>
      <c r="N21" s="46"/>
      <c r="O21" s="40"/>
      <c r="P21" s="39">
        <f>SUM(J21:O21)</f>
        <v>126</v>
      </c>
      <c r="Q21" s="4"/>
      <c r="R21" s="6"/>
      <c r="S21" s="6"/>
      <c r="T21" s="2"/>
      <c r="U21" s="2"/>
      <c r="V21" s="6"/>
      <c r="W21" s="2"/>
    </row>
    <row r="22" spans="1:23" x14ac:dyDescent="0.2">
      <c r="A22" s="120">
        <v>10</v>
      </c>
      <c r="B22" s="124">
        <v>44287</v>
      </c>
      <c r="C22" s="120">
        <v>196480</v>
      </c>
      <c r="D22" s="120" t="s">
        <v>6</v>
      </c>
      <c r="E22" s="23" t="s">
        <v>34</v>
      </c>
      <c r="F22" s="117">
        <v>26</v>
      </c>
      <c r="G22" s="114" t="s">
        <v>8</v>
      </c>
      <c r="H22" s="116">
        <v>928</v>
      </c>
      <c r="I22" s="116">
        <v>232</v>
      </c>
      <c r="J22" s="109"/>
      <c r="K22" s="109">
        <v>5290</v>
      </c>
      <c r="L22" s="109"/>
      <c r="M22" s="109"/>
      <c r="N22" s="109"/>
      <c r="O22" s="105"/>
      <c r="P22" s="99">
        <f>SUM(J22:O24)</f>
        <v>5290</v>
      </c>
      <c r="Q22" s="4"/>
      <c r="R22" s="6"/>
      <c r="S22" s="6"/>
      <c r="T22" s="2"/>
      <c r="U22" s="2"/>
      <c r="V22" s="6"/>
      <c r="W22" s="2"/>
    </row>
    <row r="23" spans="1:23" x14ac:dyDescent="0.2">
      <c r="A23" s="120"/>
      <c r="B23" s="124"/>
      <c r="C23" s="120"/>
      <c r="D23" s="120"/>
      <c r="E23" s="24" t="s">
        <v>12</v>
      </c>
      <c r="F23" s="118"/>
      <c r="G23" s="114"/>
      <c r="H23" s="116"/>
      <c r="I23" s="116"/>
      <c r="J23" s="110"/>
      <c r="K23" s="110"/>
      <c r="L23" s="110"/>
      <c r="M23" s="110"/>
      <c r="N23" s="110"/>
      <c r="O23" s="105"/>
      <c r="P23" s="100"/>
      <c r="Q23" s="4"/>
      <c r="R23" s="6"/>
      <c r="S23" s="6"/>
      <c r="T23" s="2"/>
      <c r="U23" s="2"/>
      <c r="V23" s="6"/>
      <c r="W23" s="2"/>
    </row>
    <row r="24" spans="1:23" x14ac:dyDescent="0.2">
      <c r="A24" s="120"/>
      <c r="B24" s="124"/>
      <c r="C24" s="120"/>
      <c r="D24" s="120"/>
      <c r="E24" s="18" t="s">
        <v>18</v>
      </c>
      <c r="F24" s="119"/>
      <c r="G24" s="114"/>
      <c r="H24" s="116"/>
      <c r="I24" s="116"/>
      <c r="J24" s="111"/>
      <c r="K24" s="111"/>
      <c r="L24" s="111"/>
      <c r="M24" s="111"/>
      <c r="N24" s="111"/>
      <c r="O24" s="105"/>
      <c r="P24" s="100"/>
      <c r="Q24" s="4"/>
      <c r="R24" s="6"/>
      <c r="S24" s="6"/>
      <c r="T24" s="2"/>
      <c r="U24" s="2"/>
      <c r="V24" s="6"/>
      <c r="W24" s="2"/>
    </row>
    <row r="25" spans="1:23" x14ac:dyDescent="0.2">
      <c r="A25" s="14">
        <v>11</v>
      </c>
      <c r="B25" s="15">
        <v>44299</v>
      </c>
      <c r="C25" s="14">
        <v>5406</v>
      </c>
      <c r="D25" s="14" t="s">
        <v>72</v>
      </c>
      <c r="E25" s="18" t="s">
        <v>73</v>
      </c>
      <c r="F25" s="49">
        <v>3.4</v>
      </c>
      <c r="G25" s="50" t="s">
        <v>74</v>
      </c>
      <c r="H25" s="43">
        <v>923</v>
      </c>
      <c r="I25" s="43">
        <v>232</v>
      </c>
      <c r="J25" s="35">
        <v>1016.96</v>
      </c>
      <c r="K25" s="35"/>
      <c r="L25" s="35"/>
      <c r="M25" s="35"/>
      <c r="N25" s="35"/>
      <c r="O25" s="38"/>
      <c r="P25" s="39">
        <f>SUM(J25:O25)</f>
        <v>1016.96</v>
      </c>
      <c r="Q25" s="4"/>
      <c r="R25" s="6"/>
      <c r="S25" s="6"/>
      <c r="T25" s="2"/>
      <c r="U25" s="2"/>
      <c r="V25" s="6"/>
      <c r="W25" s="2"/>
    </row>
    <row r="26" spans="1:23" x14ac:dyDescent="0.2">
      <c r="A26" s="13">
        <v>12</v>
      </c>
      <c r="B26" s="12">
        <v>44317</v>
      </c>
      <c r="C26" s="13">
        <v>196751</v>
      </c>
      <c r="D26" s="13" t="s">
        <v>6</v>
      </c>
      <c r="E26" s="14" t="s">
        <v>12</v>
      </c>
      <c r="F26" s="51">
        <v>7</v>
      </c>
      <c r="G26" s="48" t="s">
        <v>8</v>
      </c>
      <c r="H26" s="43">
        <v>928</v>
      </c>
      <c r="I26" s="43">
        <v>232</v>
      </c>
      <c r="J26" s="38"/>
      <c r="K26" s="38">
        <v>1430</v>
      </c>
      <c r="L26" s="38"/>
      <c r="M26" s="38"/>
      <c r="N26" s="38"/>
      <c r="O26" s="40"/>
      <c r="P26" s="39">
        <f>SUM(J26:O26)</f>
        <v>1430</v>
      </c>
      <c r="Q26" s="4"/>
      <c r="R26" s="6"/>
      <c r="S26" s="6"/>
      <c r="T26" s="2"/>
      <c r="U26" s="2"/>
      <c r="V26" s="6"/>
      <c r="W26" s="2"/>
    </row>
    <row r="27" spans="1:23" x14ac:dyDescent="0.2">
      <c r="A27" s="13">
        <v>13</v>
      </c>
      <c r="B27" s="12">
        <v>44326</v>
      </c>
      <c r="C27" s="13">
        <v>5469</v>
      </c>
      <c r="D27" s="13" t="s">
        <v>72</v>
      </c>
      <c r="E27" s="14" t="s">
        <v>73</v>
      </c>
      <c r="F27" s="51">
        <v>0.2</v>
      </c>
      <c r="G27" s="48">
        <v>315</v>
      </c>
      <c r="H27" s="43">
        <v>923</v>
      </c>
      <c r="I27" s="43">
        <v>232</v>
      </c>
      <c r="J27" s="38">
        <v>63</v>
      </c>
      <c r="K27" s="38"/>
      <c r="L27" s="38"/>
      <c r="M27" s="38"/>
      <c r="N27" s="38"/>
      <c r="O27" s="40"/>
      <c r="P27" s="39">
        <f>SUM(J27:O27)</f>
        <v>63</v>
      </c>
      <c r="Q27" s="4"/>
      <c r="R27" s="6"/>
      <c r="S27" s="6"/>
      <c r="T27" s="2"/>
      <c r="U27" s="2"/>
      <c r="V27" s="6"/>
      <c r="W27" s="2"/>
    </row>
    <row r="28" spans="1:23" x14ac:dyDescent="0.2">
      <c r="A28" s="13">
        <v>14</v>
      </c>
      <c r="B28" s="12">
        <v>44348</v>
      </c>
      <c r="C28" s="13">
        <v>197035</v>
      </c>
      <c r="D28" s="13" t="s">
        <v>6</v>
      </c>
      <c r="E28" s="20" t="s">
        <v>13</v>
      </c>
      <c r="F28" s="52">
        <v>11</v>
      </c>
      <c r="G28" s="48" t="s">
        <v>10</v>
      </c>
      <c r="H28" s="43">
        <v>928</v>
      </c>
      <c r="I28" s="43">
        <v>232</v>
      </c>
      <c r="J28" s="38"/>
      <c r="K28" s="36">
        <v>1900</v>
      </c>
      <c r="L28" s="36"/>
      <c r="M28" s="38"/>
      <c r="N28" s="38"/>
      <c r="O28" s="40"/>
      <c r="P28" s="39">
        <f>SUM(J28:O28)</f>
        <v>1900</v>
      </c>
      <c r="Q28" s="4"/>
      <c r="R28" s="6"/>
      <c r="S28" s="6"/>
      <c r="T28" s="2"/>
      <c r="U28" s="2"/>
      <c r="V28" s="6"/>
      <c r="W28" s="2"/>
    </row>
    <row r="29" spans="1:23" x14ac:dyDescent="0.2">
      <c r="A29" s="13">
        <v>15</v>
      </c>
      <c r="B29" s="12">
        <v>44358</v>
      </c>
      <c r="C29" s="13">
        <v>5527</v>
      </c>
      <c r="D29" s="13" t="s">
        <v>72</v>
      </c>
      <c r="E29" s="17" t="s">
        <v>73</v>
      </c>
      <c r="F29" s="53">
        <v>0.2</v>
      </c>
      <c r="G29" s="48">
        <v>315</v>
      </c>
      <c r="H29" s="43">
        <v>923</v>
      </c>
      <c r="I29" s="43">
        <v>232</v>
      </c>
      <c r="J29" s="46">
        <v>63</v>
      </c>
      <c r="K29" s="41"/>
      <c r="L29" s="41"/>
      <c r="M29" s="46"/>
      <c r="N29" s="46"/>
      <c r="O29" s="40"/>
      <c r="P29" s="39">
        <f>SUM(J29:O29)</f>
        <v>63</v>
      </c>
      <c r="Q29" s="4"/>
      <c r="R29" s="6"/>
      <c r="S29" s="6"/>
      <c r="T29" s="2"/>
      <c r="U29" s="2"/>
      <c r="V29" s="6"/>
      <c r="W29" s="2"/>
    </row>
    <row r="30" spans="1:23" x14ac:dyDescent="0.2">
      <c r="A30" s="120">
        <v>16</v>
      </c>
      <c r="B30" s="124">
        <v>44378</v>
      </c>
      <c r="C30" s="120">
        <v>197436</v>
      </c>
      <c r="D30" s="120" t="s">
        <v>6</v>
      </c>
      <c r="E30" s="17" t="s">
        <v>20</v>
      </c>
      <c r="F30" s="122">
        <v>5</v>
      </c>
      <c r="G30" s="121">
        <v>200</v>
      </c>
      <c r="H30" s="116">
        <v>928</v>
      </c>
      <c r="I30" s="116">
        <v>232</v>
      </c>
      <c r="J30" s="109"/>
      <c r="K30" s="109">
        <v>1000</v>
      </c>
      <c r="L30" s="109"/>
      <c r="M30" s="109"/>
      <c r="N30" s="109"/>
      <c r="O30" s="105"/>
      <c r="P30" s="99">
        <f>SUM(J30:O31)</f>
        <v>1000</v>
      </c>
      <c r="Q30" s="4"/>
      <c r="R30" s="6"/>
      <c r="S30" s="6"/>
      <c r="T30" s="2"/>
      <c r="U30" s="2"/>
      <c r="V30" s="6"/>
      <c r="W30" s="2"/>
    </row>
    <row r="31" spans="1:23" x14ac:dyDescent="0.2">
      <c r="A31" s="120"/>
      <c r="B31" s="124"/>
      <c r="C31" s="120"/>
      <c r="D31" s="120"/>
      <c r="E31" s="21" t="s">
        <v>19</v>
      </c>
      <c r="F31" s="123"/>
      <c r="G31" s="121"/>
      <c r="H31" s="116"/>
      <c r="I31" s="116"/>
      <c r="J31" s="111"/>
      <c r="K31" s="111"/>
      <c r="L31" s="111"/>
      <c r="M31" s="111"/>
      <c r="N31" s="111"/>
      <c r="O31" s="105"/>
      <c r="P31" s="100"/>
      <c r="Q31" s="4"/>
      <c r="R31" s="6"/>
      <c r="S31" s="6"/>
      <c r="T31" s="2"/>
      <c r="U31" s="2"/>
      <c r="V31" s="6"/>
      <c r="W31" s="2"/>
    </row>
    <row r="32" spans="1:23" x14ac:dyDescent="0.2">
      <c r="A32" s="120">
        <v>17</v>
      </c>
      <c r="B32" s="124">
        <v>44409</v>
      </c>
      <c r="C32" s="120">
        <v>197755</v>
      </c>
      <c r="D32" s="120" t="s">
        <v>6</v>
      </c>
      <c r="E32" s="17" t="s">
        <v>22</v>
      </c>
      <c r="F32" s="122">
        <v>15</v>
      </c>
      <c r="G32" s="121" t="s">
        <v>9</v>
      </c>
      <c r="H32" s="116">
        <v>928</v>
      </c>
      <c r="I32" s="116">
        <v>232</v>
      </c>
      <c r="J32" s="109"/>
      <c r="K32" s="109">
        <v>2940</v>
      </c>
      <c r="L32" s="109"/>
      <c r="M32" s="109"/>
      <c r="N32" s="109"/>
      <c r="O32" s="105"/>
      <c r="P32" s="99">
        <f>SUM(J32:O33)</f>
        <v>2940</v>
      </c>
      <c r="Q32" s="4"/>
      <c r="R32" s="6"/>
      <c r="S32" s="6"/>
      <c r="T32" s="2"/>
      <c r="U32" s="2"/>
      <c r="V32" s="6"/>
      <c r="W32" s="2"/>
    </row>
    <row r="33" spans="1:23" x14ac:dyDescent="0.2">
      <c r="A33" s="120"/>
      <c r="B33" s="124"/>
      <c r="C33" s="120"/>
      <c r="D33" s="120"/>
      <c r="E33" s="21" t="s">
        <v>21</v>
      </c>
      <c r="F33" s="123"/>
      <c r="G33" s="121"/>
      <c r="H33" s="116"/>
      <c r="I33" s="116"/>
      <c r="J33" s="111"/>
      <c r="K33" s="111"/>
      <c r="L33" s="111"/>
      <c r="M33" s="111"/>
      <c r="N33" s="111"/>
      <c r="O33" s="105"/>
      <c r="P33" s="100"/>
      <c r="Q33" s="4"/>
      <c r="R33" s="6"/>
      <c r="S33" s="6"/>
      <c r="T33" s="2"/>
      <c r="U33" s="2"/>
      <c r="V33" s="6"/>
      <c r="W33" s="2"/>
    </row>
    <row r="34" spans="1:23" x14ac:dyDescent="0.2">
      <c r="A34" s="120">
        <v>18</v>
      </c>
      <c r="B34" s="124">
        <v>44440</v>
      </c>
      <c r="C34" s="120">
        <v>198141</v>
      </c>
      <c r="D34" s="120" t="s">
        <v>6</v>
      </c>
      <c r="E34" s="23" t="s">
        <v>24</v>
      </c>
      <c r="F34" s="122">
        <v>47</v>
      </c>
      <c r="G34" s="121" t="s">
        <v>9</v>
      </c>
      <c r="H34" s="116">
        <v>928</v>
      </c>
      <c r="I34" s="116">
        <v>232</v>
      </c>
      <c r="J34" s="109"/>
      <c r="K34" s="109">
        <v>10240</v>
      </c>
      <c r="L34" s="109"/>
      <c r="M34" s="109"/>
      <c r="N34" s="109"/>
      <c r="O34" s="105"/>
      <c r="P34" s="99">
        <f>SUM(J34:O35)</f>
        <v>10240</v>
      </c>
      <c r="Q34" s="4"/>
      <c r="R34" s="6"/>
      <c r="S34" s="6"/>
      <c r="T34" s="2"/>
      <c r="U34" s="2"/>
      <c r="V34" s="6"/>
      <c r="W34" s="2"/>
    </row>
    <row r="35" spans="1:23" x14ac:dyDescent="0.2">
      <c r="A35" s="120"/>
      <c r="B35" s="124"/>
      <c r="C35" s="120"/>
      <c r="D35" s="120"/>
      <c r="E35" s="18" t="s">
        <v>23</v>
      </c>
      <c r="F35" s="123"/>
      <c r="G35" s="121"/>
      <c r="H35" s="116"/>
      <c r="I35" s="116"/>
      <c r="J35" s="111"/>
      <c r="K35" s="111"/>
      <c r="L35" s="111"/>
      <c r="M35" s="111"/>
      <c r="N35" s="111"/>
      <c r="O35" s="105"/>
      <c r="P35" s="100"/>
      <c r="Q35" s="4"/>
      <c r="R35" s="6"/>
      <c r="S35" s="6"/>
      <c r="T35" s="2"/>
      <c r="U35" s="2"/>
      <c r="V35" s="6"/>
      <c r="W35" s="2"/>
    </row>
    <row r="36" spans="1:23" x14ac:dyDescent="0.2">
      <c r="A36" s="14">
        <v>19</v>
      </c>
      <c r="B36" s="15">
        <v>44453</v>
      </c>
      <c r="C36" s="14">
        <v>5709</v>
      </c>
      <c r="D36" s="14" t="s">
        <v>72</v>
      </c>
      <c r="E36" s="19" t="s">
        <v>73</v>
      </c>
      <c r="F36" s="54">
        <v>1.6</v>
      </c>
      <c r="G36" s="50" t="s">
        <v>74</v>
      </c>
      <c r="H36" s="43">
        <v>923</v>
      </c>
      <c r="I36" s="43">
        <v>232</v>
      </c>
      <c r="J36" s="42">
        <v>474</v>
      </c>
      <c r="K36" s="42"/>
      <c r="L36" s="42"/>
      <c r="M36" s="42"/>
      <c r="N36" s="42"/>
      <c r="O36" s="38"/>
      <c r="P36" s="39">
        <f>SUM(J36:O36)</f>
        <v>474</v>
      </c>
      <c r="Q36" s="4"/>
      <c r="R36" s="6"/>
      <c r="S36" s="6"/>
      <c r="T36" s="2"/>
      <c r="U36" s="2"/>
      <c r="V36" s="6"/>
      <c r="W36" s="2"/>
    </row>
    <row r="37" spans="1:23" x14ac:dyDescent="0.2">
      <c r="A37" s="120">
        <v>20</v>
      </c>
      <c r="B37" s="124">
        <v>44470</v>
      </c>
      <c r="C37" s="120">
        <v>198531</v>
      </c>
      <c r="D37" s="120" t="s">
        <v>6</v>
      </c>
      <c r="E37" s="23" t="s">
        <v>29</v>
      </c>
      <c r="F37" s="122">
        <v>36.5</v>
      </c>
      <c r="G37" s="121" t="s">
        <v>8</v>
      </c>
      <c r="H37" s="116">
        <v>928</v>
      </c>
      <c r="I37" s="116">
        <v>232</v>
      </c>
      <c r="J37" s="109"/>
      <c r="K37" s="109">
        <v>8020</v>
      </c>
      <c r="L37" s="109"/>
      <c r="M37" s="109"/>
      <c r="N37" s="109"/>
      <c r="O37" s="105"/>
      <c r="P37" s="99">
        <f>SUM(J37:O42)</f>
        <v>8020</v>
      </c>
      <c r="Q37" s="4"/>
      <c r="R37" s="6"/>
      <c r="S37" s="6"/>
      <c r="T37" s="2"/>
      <c r="U37" s="2"/>
      <c r="V37" s="6"/>
      <c r="W37" s="2"/>
    </row>
    <row r="38" spans="1:23" x14ac:dyDescent="0.2">
      <c r="A38" s="120"/>
      <c r="B38" s="124"/>
      <c r="C38" s="120"/>
      <c r="D38" s="120"/>
      <c r="E38" s="19" t="s">
        <v>25</v>
      </c>
      <c r="F38" s="136"/>
      <c r="G38" s="121"/>
      <c r="H38" s="116"/>
      <c r="I38" s="116"/>
      <c r="J38" s="110"/>
      <c r="K38" s="110"/>
      <c r="L38" s="110"/>
      <c r="M38" s="110"/>
      <c r="N38" s="110"/>
      <c r="O38" s="105"/>
      <c r="P38" s="100"/>
      <c r="Q38" s="4"/>
      <c r="R38" s="6"/>
      <c r="S38" s="6"/>
      <c r="T38" s="2"/>
      <c r="U38" s="2"/>
      <c r="V38" s="6"/>
      <c r="W38" s="2"/>
    </row>
    <row r="39" spans="1:23" x14ac:dyDescent="0.2">
      <c r="A39" s="120"/>
      <c r="B39" s="124"/>
      <c r="C39" s="120"/>
      <c r="D39" s="120"/>
      <c r="E39" s="24" t="s">
        <v>26</v>
      </c>
      <c r="F39" s="136"/>
      <c r="G39" s="121"/>
      <c r="H39" s="116"/>
      <c r="I39" s="116"/>
      <c r="J39" s="110"/>
      <c r="K39" s="110"/>
      <c r="L39" s="110"/>
      <c r="M39" s="110"/>
      <c r="N39" s="110"/>
      <c r="O39" s="105"/>
      <c r="P39" s="100"/>
      <c r="Q39" s="4"/>
      <c r="R39" s="6"/>
      <c r="S39" s="6"/>
      <c r="T39" s="2"/>
      <c r="U39" s="2"/>
      <c r="V39" s="6"/>
      <c r="W39" s="2"/>
    </row>
    <row r="40" spans="1:23" x14ac:dyDescent="0.2">
      <c r="A40" s="120"/>
      <c r="B40" s="124"/>
      <c r="C40" s="120"/>
      <c r="D40" s="120"/>
      <c r="E40" s="24" t="s">
        <v>27</v>
      </c>
      <c r="F40" s="136"/>
      <c r="G40" s="121"/>
      <c r="H40" s="116"/>
      <c r="I40" s="116"/>
      <c r="J40" s="110"/>
      <c r="K40" s="110"/>
      <c r="L40" s="110"/>
      <c r="M40" s="110"/>
      <c r="N40" s="110"/>
      <c r="O40" s="105"/>
      <c r="P40" s="100"/>
      <c r="Q40" s="4"/>
      <c r="R40" s="6"/>
      <c r="S40" s="6"/>
      <c r="T40" s="2"/>
      <c r="U40" s="2"/>
      <c r="V40" s="6"/>
      <c r="W40" s="2"/>
    </row>
    <row r="41" spans="1:23" x14ac:dyDescent="0.2">
      <c r="A41" s="120"/>
      <c r="B41" s="124"/>
      <c r="C41" s="120"/>
      <c r="D41" s="120"/>
      <c r="E41" s="19" t="s">
        <v>23</v>
      </c>
      <c r="F41" s="136"/>
      <c r="G41" s="121"/>
      <c r="H41" s="116"/>
      <c r="I41" s="116"/>
      <c r="J41" s="110"/>
      <c r="K41" s="110"/>
      <c r="L41" s="110"/>
      <c r="M41" s="110"/>
      <c r="N41" s="110"/>
      <c r="O41" s="105"/>
      <c r="P41" s="100"/>
      <c r="Q41" s="4"/>
      <c r="R41" s="6"/>
      <c r="S41" s="6"/>
      <c r="T41" s="2"/>
      <c r="U41" s="2"/>
      <c r="V41" s="6"/>
      <c r="W41" s="2"/>
    </row>
    <row r="42" spans="1:23" x14ac:dyDescent="0.2">
      <c r="A42" s="120"/>
      <c r="B42" s="124"/>
      <c r="C42" s="120"/>
      <c r="D42" s="120"/>
      <c r="E42" s="21" t="s">
        <v>28</v>
      </c>
      <c r="F42" s="123"/>
      <c r="G42" s="121"/>
      <c r="H42" s="116"/>
      <c r="I42" s="116"/>
      <c r="J42" s="111"/>
      <c r="K42" s="111"/>
      <c r="L42" s="111"/>
      <c r="M42" s="111"/>
      <c r="N42" s="111"/>
      <c r="O42" s="105"/>
      <c r="P42" s="100"/>
      <c r="Q42" s="4"/>
      <c r="R42" s="6"/>
      <c r="S42" s="6"/>
      <c r="T42" s="2"/>
      <c r="U42" s="2"/>
      <c r="V42" s="6"/>
      <c r="W42" s="2"/>
    </row>
    <row r="43" spans="1:23" x14ac:dyDescent="0.2">
      <c r="A43" s="14">
        <v>21</v>
      </c>
      <c r="B43" s="15">
        <v>44484</v>
      </c>
      <c r="C43" s="14"/>
      <c r="D43" s="14" t="s">
        <v>62</v>
      </c>
      <c r="E43" s="19" t="s">
        <v>68</v>
      </c>
      <c r="F43" s="31">
        <v>5</v>
      </c>
      <c r="G43" s="36">
        <v>88.68</v>
      </c>
      <c r="H43" s="43">
        <v>928</v>
      </c>
      <c r="I43" s="43">
        <v>131.15</v>
      </c>
      <c r="J43" s="42"/>
      <c r="K43" s="42"/>
      <c r="L43" s="42">
        <v>443.4</v>
      </c>
      <c r="M43" s="42"/>
      <c r="N43" s="42"/>
      <c r="O43" s="40"/>
      <c r="P43" s="39">
        <f>SUM(J43:O43)</f>
        <v>443.4</v>
      </c>
      <c r="Q43" s="4"/>
      <c r="R43" s="6"/>
      <c r="S43" s="6"/>
      <c r="T43" s="2"/>
      <c r="U43" s="2"/>
      <c r="V43" s="6"/>
      <c r="W43" s="2"/>
    </row>
    <row r="44" spans="1:23" x14ac:dyDescent="0.2">
      <c r="A44" s="120">
        <v>22</v>
      </c>
      <c r="B44" s="124">
        <v>44501</v>
      </c>
      <c r="C44" s="120">
        <v>198972</v>
      </c>
      <c r="D44" s="120" t="s">
        <v>6</v>
      </c>
      <c r="E44" s="17" t="s">
        <v>29</v>
      </c>
      <c r="F44" s="122">
        <v>58</v>
      </c>
      <c r="G44" s="121" t="s">
        <v>9</v>
      </c>
      <c r="H44" s="116">
        <v>928</v>
      </c>
      <c r="I44" s="116">
        <v>232</v>
      </c>
      <c r="J44" s="109"/>
      <c r="K44" s="109">
        <v>12200</v>
      </c>
      <c r="L44" s="109"/>
      <c r="M44" s="109"/>
      <c r="N44" s="109"/>
      <c r="O44" s="105"/>
      <c r="P44" s="99">
        <f>SUM(J44:O51)</f>
        <v>12200</v>
      </c>
      <c r="Q44" s="4"/>
      <c r="R44" s="6"/>
      <c r="S44" s="6"/>
      <c r="T44" s="2"/>
      <c r="U44" s="2"/>
      <c r="V44" s="6"/>
      <c r="W44" s="2"/>
    </row>
    <row r="45" spans="1:23" x14ac:dyDescent="0.2">
      <c r="A45" s="120"/>
      <c r="B45" s="124"/>
      <c r="C45" s="120"/>
      <c r="D45" s="120"/>
      <c r="E45" s="25" t="s">
        <v>25</v>
      </c>
      <c r="F45" s="136"/>
      <c r="G45" s="121"/>
      <c r="H45" s="116"/>
      <c r="I45" s="116"/>
      <c r="J45" s="110"/>
      <c r="K45" s="110"/>
      <c r="L45" s="110"/>
      <c r="M45" s="110"/>
      <c r="N45" s="110"/>
      <c r="O45" s="105"/>
      <c r="P45" s="100"/>
      <c r="Q45" s="4"/>
      <c r="R45" s="6"/>
      <c r="S45" s="6"/>
      <c r="T45" s="2"/>
      <c r="U45" s="2"/>
      <c r="V45" s="6"/>
      <c r="W45" s="2"/>
    </row>
    <row r="46" spans="1:23" x14ac:dyDescent="0.2">
      <c r="A46" s="120"/>
      <c r="B46" s="124"/>
      <c r="C46" s="120"/>
      <c r="D46" s="120"/>
      <c r="E46" s="24" t="s">
        <v>26</v>
      </c>
      <c r="F46" s="136"/>
      <c r="G46" s="121"/>
      <c r="H46" s="116"/>
      <c r="I46" s="116"/>
      <c r="J46" s="110"/>
      <c r="K46" s="110"/>
      <c r="L46" s="110"/>
      <c r="M46" s="110"/>
      <c r="N46" s="110"/>
      <c r="O46" s="105"/>
      <c r="P46" s="100"/>
      <c r="Q46" s="4"/>
      <c r="R46" s="6"/>
      <c r="S46" s="6"/>
      <c r="T46" s="2"/>
      <c r="U46" s="2"/>
      <c r="V46" s="6"/>
      <c r="W46" s="2"/>
    </row>
    <row r="47" spans="1:23" x14ac:dyDescent="0.2">
      <c r="A47" s="120"/>
      <c r="B47" s="124"/>
      <c r="C47" s="120"/>
      <c r="D47" s="120"/>
      <c r="E47" s="24" t="s">
        <v>12</v>
      </c>
      <c r="F47" s="136"/>
      <c r="G47" s="121"/>
      <c r="H47" s="116"/>
      <c r="I47" s="116"/>
      <c r="J47" s="110"/>
      <c r="K47" s="110"/>
      <c r="L47" s="110"/>
      <c r="M47" s="110"/>
      <c r="N47" s="110"/>
      <c r="O47" s="105"/>
      <c r="P47" s="100"/>
      <c r="Q47" s="4"/>
      <c r="R47" s="6"/>
      <c r="S47" s="6"/>
      <c r="T47" s="2"/>
      <c r="U47" s="2"/>
      <c r="V47" s="6"/>
      <c r="W47" s="2"/>
    </row>
    <row r="48" spans="1:23" x14ac:dyDescent="0.2">
      <c r="A48" s="120"/>
      <c r="B48" s="124"/>
      <c r="C48" s="120"/>
      <c r="D48" s="120"/>
      <c r="E48" s="19" t="s">
        <v>30</v>
      </c>
      <c r="F48" s="136"/>
      <c r="G48" s="121"/>
      <c r="H48" s="116"/>
      <c r="I48" s="116"/>
      <c r="J48" s="110"/>
      <c r="K48" s="110"/>
      <c r="L48" s="110"/>
      <c r="M48" s="110"/>
      <c r="N48" s="110"/>
      <c r="O48" s="105"/>
      <c r="P48" s="100"/>
      <c r="Q48" s="4"/>
      <c r="R48" s="6"/>
      <c r="S48" s="6"/>
      <c r="T48" s="2"/>
      <c r="U48" s="2"/>
      <c r="V48" s="6"/>
      <c r="W48" s="2"/>
    </row>
    <row r="49" spans="1:23" x14ac:dyDescent="0.2">
      <c r="A49" s="120"/>
      <c r="B49" s="124"/>
      <c r="C49" s="120"/>
      <c r="D49" s="120"/>
      <c r="E49" s="24" t="s">
        <v>31</v>
      </c>
      <c r="F49" s="136"/>
      <c r="G49" s="121"/>
      <c r="H49" s="116"/>
      <c r="I49" s="116"/>
      <c r="J49" s="110"/>
      <c r="K49" s="110"/>
      <c r="L49" s="110"/>
      <c r="M49" s="110"/>
      <c r="N49" s="110"/>
      <c r="O49" s="105"/>
      <c r="P49" s="100"/>
      <c r="Q49" s="4"/>
      <c r="R49" s="6"/>
      <c r="S49" s="6"/>
      <c r="T49" s="2"/>
      <c r="U49" s="2"/>
      <c r="V49" s="6"/>
      <c r="W49" s="2"/>
    </row>
    <row r="50" spans="1:23" x14ac:dyDescent="0.2">
      <c r="A50" s="120"/>
      <c r="B50" s="124"/>
      <c r="C50" s="120"/>
      <c r="D50" s="120"/>
      <c r="E50" s="24" t="s">
        <v>32</v>
      </c>
      <c r="F50" s="136"/>
      <c r="G50" s="121"/>
      <c r="H50" s="116"/>
      <c r="I50" s="116"/>
      <c r="J50" s="110"/>
      <c r="K50" s="110"/>
      <c r="L50" s="110"/>
      <c r="M50" s="110"/>
      <c r="N50" s="110"/>
      <c r="O50" s="105"/>
      <c r="P50" s="100"/>
      <c r="Q50" s="4"/>
      <c r="R50" s="6"/>
      <c r="S50" s="6"/>
      <c r="T50" s="2"/>
      <c r="U50" s="2"/>
      <c r="V50" s="6"/>
      <c r="W50" s="2"/>
    </row>
    <row r="51" spans="1:23" x14ac:dyDescent="0.2">
      <c r="A51" s="120"/>
      <c r="B51" s="124"/>
      <c r="C51" s="120"/>
      <c r="D51" s="120"/>
      <c r="E51" s="18" t="s">
        <v>33</v>
      </c>
      <c r="F51" s="123"/>
      <c r="G51" s="121"/>
      <c r="H51" s="116"/>
      <c r="I51" s="116"/>
      <c r="J51" s="111"/>
      <c r="K51" s="111"/>
      <c r="L51" s="111"/>
      <c r="M51" s="111"/>
      <c r="N51" s="111"/>
      <c r="O51" s="105"/>
      <c r="P51" s="100"/>
      <c r="Q51" s="4"/>
      <c r="R51" s="6"/>
      <c r="S51" s="6"/>
      <c r="T51" s="2"/>
      <c r="U51" s="2"/>
      <c r="V51" s="6"/>
      <c r="W51" s="2"/>
    </row>
    <row r="52" spans="1:23" x14ac:dyDescent="0.2">
      <c r="A52" s="14">
        <v>23</v>
      </c>
      <c r="B52" s="15">
        <v>44511</v>
      </c>
      <c r="C52" s="14">
        <v>5840</v>
      </c>
      <c r="D52" s="14" t="s">
        <v>72</v>
      </c>
      <c r="E52" s="18" t="s">
        <v>73</v>
      </c>
      <c r="F52" s="49">
        <v>21.2</v>
      </c>
      <c r="G52" s="50" t="s">
        <v>74</v>
      </c>
      <c r="H52" s="43">
        <v>923</v>
      </c>
      <c r="I52" s="43">
        <v>232</v>
      </c>
      <c r="J52" s="35">
        <v>6365.04</v>
      </c>
      <c r="K52" s="35"/>
      <c r="L52" s="35"/>
      <c r="M52" s="35"/>
      <c r="N52" s="35"/>
      <c r="O52" s="38"/>
      <c r="P52" s="39">
        <f>SUM(J52:O52)</f>
        <v>6365.04</v>
      </c>
      <c r="Q52" s="4"/>
      <c r="R52" s="6"/>
      <c r="S52" s="6"/>
      <c r="T52" s="2"/>
      <c r="U52" s="2"/>
      <c r="V52" s="6"/>
      <c r="W52" s="2"/>
    </row>
    <row r="53" spans="1:23" x14ac:dyDescent="0.2">
      <c r="A53" s="14">
        <v>24</v>
      </c>
      <c r="B53" s="15">
        <v>44517</v>
      </c>
      <c r="C53" s="14"/>
      <c r="D53" s="14" t="s">
        <v>66</v>
      </c>
      <c r="E53" s="20" t="s">
        <v>68</v>
      </c>
      <c r="F53" s="32">
        <v>0</v>
      </c>
      <c r="G53" s="36"/>
      <c r="H53" s="43">
        <v>928</v>
      </c>
      <c r="I53" s="43">
        <v>184.22</v>
      </c>
      <c r="J53" s="35"/>
      <c r="K53" s="35"/>
      <c r="L53" s="35">
        <v>48.93</v>
      </c>
      <c r="M53" s="35"/>
      <c r="N53" s="35"/>
      <c r="O53" s="40"/>
      <c r="P53" s="39">
        <f>SUM(J53:O53)</f>
        <v>48.93</v>
      </c>
      <c r="Q53" s="4"/>
      <c r="R53" s="6"/>
      <c r="S53" s="6"/>
      <c r="T53" s="2"/>
      <c r="U53" s="2"/>
      <c r="V53" s="6"/>
      <c r="W53" s="2"/>
    </row>
    <row r="54" spans="1:23" x14ac:dyDescent="0.2">
      <c r="A54" s="14">
        <v>25</v>
      </c>
      <c r="B54" s="15">
        <v>44517</v>
      </c>
      <c r="C54" s="14"/>
      <c r="D54" s="14" t="s">
        <v>66</v>
      </c>
      <c r="E54" s="20" t="s">
        <v>68</v>
      </c>
      <c r="F54" s="32">
        <v>0</v>
      </c>
      <c r="G54" s="36"/>
      <c r="H54" s="43">
        <v>928</v>
      </c>
      <c r="I54" s="43">
        <v>184.22</v>
      </c>
      <c r="J54" s="35"/>
      <c r="K54" s="35"/>
      <c r="L54" s="35">
        <v>286.39</v>
      </c>
      <c r="M54" s="35"/>
      <c r="N54" s="35"/>
      <c r="O54" s="40"/>
      <c r="P54" s="39">
        <f>SUM(J54:O54)</f>
        <v>286.39</v>
      </c>
      <c r="Q54" s="4"/>
      <c r="R54" s="6"/>
      <c r="S54" s="6"/>
      <c r="T54" s="2"/>
      <c r="U54" s="2"/>
      <c r="V54" s="6"/>
      <c r="W54" s="2"/>
    </row>
    <row r="55" spans="1:23" x14ac:dyDescent="0.2">
      <c r="A55" s="14">
        <v>26</v>
      </c>
      <c r="B55" s="15">
        <v>44517</v>
      </c>
      <c r="C55" s="14"/>
      <c r="D55" s="14" t="s">
        <v>67</v>
      </c>
      <c r="E55" s="20" t="s">
        <v>68</v>
      </c>
      <c r="F55" s="32">
        <v>5</v>
      </c>
      <c r="G55" s="36">
        <v>0.54</v>
      </c>
      <c r="H55" s="43">
        <v>928</v>
      </c>
      <c r="I55" s="43">
        <v>184.4</v>
      </c>
      <c r="J55" s="35"/>
      <c r="K55" s="35"/>
      <c r="L55" s="35">
        <v>2.7</v>
      </c>
      <c r="M55" s="35"/>
      <c r="N55" s="35"/>
      <c r="O55" s="40"/>
      <c r="P55" s="39">
        <f>SUM(J55:O55)</f>
        <v>2.7</v>
      </c>
      <c r="Q55" s="4"/>
      <c r="R55" s="6"/>
      <c r="S55" s="6"/>
      <c r="T55" s="2"/>
      <c r="U55" s="2"/>
      <c r="V55" s="6"/>
      <c r="W55" s="2"/>
    </row>
    <row r="56" spans="1:23" x14ac:dyDescent="0.2">
      <c r="A56" s="55">
        <v>27</v>
      </c>
      <c r="B56" s="56">
        <v>44524</v>
      </c>
      <c r="C56" s="55"/>
      <c r="D56" s="55" t="s">
        <v>62</v>
      </c>
      <c r="E56" s="57" t="s">
        <v>68</v>
      </c>
      <c r="F56" s="52">
        <v>10.5</v>
      </c>
      <c r="G56" s="50">
        <v>88.68</v>
      </c>
      <c r="H56" s="58">
        <v>928</v>
      </c>
      <c r="I56" s="58">
        <v>131.15</v>
      </c>
      <c r="J56" s="59"/>
      <c r="K56" s="59"/>
      <c r="L56" s="59">
        <v>931.14</v>
      </c>
      <c r="M56" s="59"/>
      <c r="N56" s="59"/>
      <c r="O56" s="60"/>
      <c r="P56" s="61">
        <f>SUM(J56:O56)</f>
        <v>931.14</v>
      </c>
      <c r="Q56" s="4"/>
      <c r="R56" s="6"/>
      <c r="S56" s="6"/>
      <c r="T56" s="2"/>
      <c r="U56" s="2"/>
      <c r="V56" s="6"/>
      <c r="W56" s="2"/>
    </row>
    <row r="57" spans="1:23" x14ac:dyDescent="0.2">
      <c r="A57" s="113">
        <v>28</v>
      </c>
      <c r="B57" s="112">
        <v>44531</v>
      </c>
      <c r="C57" s="113">
        <v>199197</v>
      </c>
      <c r="D57" s="113" t="s">
        <v>6</v>
      </c>
      <c r="E57" s="62" t="s">
        <v>29</v>
      </c>
      <c r="F57" s="117">
        <v>30</v>
      </c>
      <c r="G57" s="114" t="s">
        <v>9</v>
      </c>
      <c r="H57" s="115">
        <v>928</v>
      </c>
      <c r="I57" s="115">
        <v>232</v>
      </c>
      <c r="J57" s="114"/>
      <c r="K57" s="114">
        <v>6465</v>
      </c>
      <c r="L57" s="137"/>
      <c r="M57" s="114"/>
      <c r="N57" s="114"/>
      <c r="O57" s="106"/>
      <c r="P57" s="101">
        <f>SUM(J57:O63)</f>
        <v>6465</v>
      </c>
      <c r="Q57" s="4"/>
      <c r="R57" s="6"/>
      <c r="S57" s="6"/>
      <c r="T57" s="2"/>
      <c r="U57" s="2"/>
      <c r="V57" s="6"/>
      <c r="W57" s="2"/>
    </row>
    <row r="58" spans="1:23" x14ac:dyDescent="0.2">
      <c r="A58" s="113"/>
      <c r="B58" s="112"/>
      <c r="C58" s="113"/>
      <c r="D58" s="113"/>
      <c r="E58" s="63" t="s">
        <v>25</v>
      </c>
      <c r="F58" s="118"/>
      <c r="G58" s="114"/>
      <c r="H58" s="115"/>
      <c r="I58" s="115"/>
      <c r="J58" s="114"/>
      <c r="K58" s="114"/>
      <c r="L58" s="138"/>
      <c r="M58" s="114"/>
      <c r="N58" s="114"/>
      <c r="O58" s="106"/>
      <c r="P58" s="102"/>
      <c r="Q58" s="4"/>
      <c r="R58" s="6"/>
      <c r="S58" s="6"/>
      <c r="T58" s="2"/>
      <c r="U58" s="2"/>
      <c r="V58" s="6"/>
      <c r="W58" s="2"/>
    </row>
    <row r="59" spans="1:23" x14ac:dyDescent="0.2">
      <c r="A59" s="113"/>
      <c r="B59" s="112"/>
      <c r="C59" s="113"/>
      <c r="D59" s="113"/>
      <c r="E59" s="63" t="s">
        <v>26</v>
      </c>
      <c r="F59" s="118"/>
      <c r="G59" s="114"/>
      <c r="H59" s="115"/>
      <c r="I59" s="115"/>
      <c r="J59" s="114"/>
      <c r="K59" s="114"/>
      <c r="L59" s="138"/>
      <c r="M59" s="114"/>
      <c r="N59" s="114"/>
      <c r="O59" s="106"/>
      <c r="P59" s="102"/>
      <c r="Q59" s="4"/>
      <c r="R59" s="6"/>
      <c r="S59" s="6"/>
      <c r="T59" s="2"/>
      <c r="U59" s="2"/>
      <c r="V59" s="6"/>
      <c r="W59" s="2"/>
    </row>
    <row r="60" spans="1:23" x14ac:dyDescent="0.2">
      <c r="A60" s="113"/>
      <c r="B60" s="112"/>
      <c r="C60" s="113"/>
      <c r="D60" s="113"/>
      <c r="E60" s="64" t="s">
        <v>12</v>
      </c>
      <c r="F60" s="118"/>
      <c r="G60" s="114"/>
      <c r="H60" s="115"/>
      <c r="I60" s="115"/>
      <c r="J60" s="114"/>
      <c r="K60" s="114"/>
      <c r="L60" s="138"/>
      <c r="M60" s="114"/>
      <c r="N60" s="114"/>
      <c r="O60" s="106"/>
      <c r="P60" s="102"/>
      <c r="Q60" s="4"/>
      <c r="R60" s="6"/>
      <c r="S60" s="6"/>
      <c r="T60" s="2"/>
      <c r="U60" s="2"/>
      <c r="V60" s="6"/>
      <c r="W60" s="2"/>
    </row>
    <row r="61" spans="1:23" x14ac:dyDescent="0.2">
      <c r="A61" s="113"/>
      <c r="B61" s="112"/>
      <c r="C61" s="113"/>
      <c r="D61" s="113"/>
      <c r="E61" s="63" t="s">
        <v>30</v>
      </c>
      <c r="F61" s="118"/>
      <c r="G61" s="114"/>
      <c r="H61" s="115"/>
      <c r="I61" s="115"/>
      <c r="J61" s="114"/>
      <c r="K61" s="114"/>
      <c r="L61" s="138"/>
      <c r="M61" s="114"/>
      <c r="N61" s="114"/>
      <c r="O61" s="106"/>
      <c r="P61" s="102"/>
      <c r="Q61" s="4"/>
      <c r="R61" s="6"/>
      <c r="S61" s="6"/>
      <c r="T61" s="2"/>
      <c r="U61" s="2"/>
      <c r="V61" s="6"/>
      <c r="W61" s="2"/>
    </row>
    <row r="62" spans="1:23" x14ac:dyDescent="0.2">
      <c r="A62" s="113"/>
      <c r="B62" s="112"/>
      <c r="C62" s="113"/>
      <c r="D62" s="113"/>
      <c r="E62" s="64" t="s">
        <v>58</v>
      </c>
      <c r="F62" s="118"/>
      <c r="G62" s="114"/>
      <c r="H62" s="115"/>
      <c r="I62" s="115"/>
      <c r="J62" s="114"/>
      <c r="K62" s="114"/>
      <c r="L62" s="138"/>
      <c r="M62" s="114"/>
      <c r="N62" s="114"/>
      <c r="O62" s="106"/>
      <c r="P62" s="102"/>
      <c r="Q62" s="4"/>
      <c r="R62" s="6"/>
      <c r="S62" s="6"/>
      <c r="T62" s="2"/>
      <c r="U62" s="2"/>
      <c r="V62" s="6"/>
      <c r="W62" s="2"/>
    </row>
    <row r="63" spans="1:23" x14ac:dyDescent="0.2">
      <c r="A63" s="113"/>
      <c r="B63" s="112"/>
      <c r="C63" s="113"/>
      <c r="D63" s="113"/>
      <c r="E63" s="65" t="s">
        <v>59</v>
      </c>
      <c r="F63" s="119"/>
      <c r="G63" s="114"/>
      <c r="H63" s="115"/>
      <c r="I63" s="115"/>
      <c r="J63" s="114"/>
      <c r="K63" s="114"/>
      <c r="L63" s="139"/>
      <c r="M63" s="114"/>
      <c r="N63" s="114"/>
      <c r="O63" s="106"/>
      <c r="P63" s="103"/>
      <c r="Q63" s="4"/>
      <c r="R63" s="6"/>
      <c r="S63" s="6"/>
      <c r="T63" s="2"/>
      <c r="U63" s="2"/>
      <c r="V63" s="6"/>
      <c r="W63" s="2"/>
    </row>
    <row r="64" spans="1:23" x14ac:dyDescent="0.2">
      <c r="A64" s="55">
        <v>29</v>
      </c>
      <c r="B64" s="56">
        <v>44530</v>
      </c>
      <c r="C64" s="55"/>
      <c r="D64" s="55" t="s">
        <v>69</v>
      </c>
      <c r="E64" s="55" t="s">
        <v>68</v>
      </c>
      <c r="F64" s="51">
        <v>32</v>
      </c>
      <c r="G64" s="50">
        <v>88.68</v>
      </c>
      <c r="H64" s="58">
        <v>928</v>
      </c>
      <c r="I64" s="58">
        <v>242.2</v>
      </c>
      <c r="J64" s="61"/>
      <c r="K64" s="61"/>
      <c r="L64" s="61">
        <v>2837.76</v>
      </c>
      <c r="M64" s="61"/>
      <c r="N64" s="61"/>
      <c r="O64" s="61"/>
      <c r="P64" s="61">
        <f>SUM(J64:O64)</f>
        <v>2837.76</v>
      </c>
    </row>
    <row r="65" spans="1:25" x14ac:dyDescent="0.2">
      <c r="A65" s="55">
        <v>30</v>
      </c>
      <c r="B65" s="56">
        <v>44540</v>
      </c>
      <c r="C65" s="55"/>
      <c r="D65" s="55" t="s">
        <v>62</v>
      </c>
      <c r="E65" s="55" t="s">
        <v>68</v>
      </c>
      <c r="F65" s="51">
        <v>20</v>
      </c>
      <c r="G65" s="50">
        <v>88.68</v>
      </c>
      <c r="H65" s="58">
        <v>928</v>
      </c>
      <c r="I65" s="58">
        <v>131.15</v>
      </c>
      <c r="J65" s="61"/>
      <c r="K65" s="61"/>
      <c r="L65" s="61">
        <v>1773.6</v>
      </c>
      <c r="M65" s="61"/>
      <c r="N65" s="61"/>
      <c r="O65" s="61"/>
      <c r="P65" s="61">
        <f>SUM(J65:O65)</f>
        <v>1773.6</v>
      </c>
    </row>
    <row r="66" spans="1:25" x14ac:dyDescent="0.2">
      <c r="A66" s="55">
        <v>31</v>
      </c>
      <c r="B66" s="56">
        <v>44540</v>
      </c>
      <c r="C66" s="55">
        <v>5903</v>
      </c>
      <c r="D66" s="55" t="s">
        <v>72</v>
      </c>
      <c r="E66" s="55" t="s">
        <v>73</v>
      </c>
      <c r="F66" s="51">
        <v>71.8</v>
      </c>
      <c r="G66" s="50" t="s">
        <v>74</v>
      </c>
      <c r="H66" s="58">
        <v>923</v>
      </c>
      <c r="I66" s="58">
        <v>232</v>
      </c>
      <c r="J66" s="66">
        <v>21621.84</v>
      </c>
      <c r="K66" s="66"/>
      <c r="L66" s="66"/>
      <c r="M66" s="66"/>
      <c r="N66" s="66"/>
      <c r="O66" s="66"/>
      <c r="P66" s="61">
        <f>SUM(J66:O66)</f>
        <v>21621.84</v>
      </c>
    </row>
    <row r="67" spans="1:25" x14ac:dyDescent="0.2">
      <c r="A67" s="91">
        <v>32</v>
      </c>
      <c r="B67" s="70">
        <v>44552</v>
      </c>
      <c r="C67" s="71"/>
      <c r="D67" s="71" t="s">
        <v>62</v>
      </c>
      <c r="E67" s="71" t="s">
        <v>68</v>
      </c>
      <c r="F67" s="51">
        <v>62</v>
      </c>
      <c r="G67" s="72">
        <v>88.68</v>
      </c>
      <c r="H67" s="73">
        <v>928</v>
      </c>
      <c r="I67" s="73">
        <v>131.15</v>
      </c>
      <c r="J67" s="67"/>
      <c r="K67" s="67"/>
      <c r="L67" s="67">
        <v>5498.16</v>
      </c>
      <c r="M67" s="68"/>
      <c r="N67" s="67"/>
      <c r="O67" s="67"/>
      <c r="P67" s="61">
        <f t="shared" ref="P67:P102" si="0">SUM(J67:O67)</f>
        <v>5498.16</v>
      </c>
      <c r="Q67" s="6"/>
      <c r="R67" s="3"/>
      <c r="S67" s="5"/>
      <c r="T67" s="7"/>
      <c r="U67" s="7"/>
      <c r="V67" s="3"/>
      <c r="X67" s="7"/>
      <c r="Y67" s="3"/>
    </row>
    <row r="68" spans="1:25" x14ac:dyDescent="0.2">
      <c r="A68" s="91">
        <v>33</v>
      </c>
      <c r="B68" s="70">
        <v>44561</v>
      </c>
      <c r="C68" s="71"/>
      <c r="D68" s="71" t="s">
        <v>69</v>
      </c>
      <c r="E68" s="71" t="s">
        <v>68</v>
      </c>
      <c r="F68" s="51">
        <v>27.25</v>
      </c>
      <c r="G68" s="72">
        <v>81.540000000000006</v>
      </c>
      <c r="H68" s="73">
        <v>928</v>
      </c>
      <c r="I68" s="73">
        <v>242.2</v>
      </c>
      <c r="J68" s="67"/>
      <c r="K68" s="67"/>
      <c r="L68" s="67">
        <v>2221.9499999999998</v>
      </c>
      <c r="M68" s="68"/>
      <c r="N68" s="67"/>
      <c r="O68" s="67"/>
      <c r="P68" s="61">
        <f t="shared" si="0"/>
        <v>2221.9499999999998</v>
      </c>
      <c r="Q68" s="6"/>
      <c r="R68" s="3"/>
      <c r="S68" s="5"/>
      <c r="T68" s="7"/>
      <c r="U68" s="7"/>
      <c r="V68" s="3"/>
      <c r="X68" s="7"/>
      <c r="Y68" s="3"/>
    </row>
    <row r="69" spans="1:25" ht="25.5" x14ac:dyDescent="0.2">
      <c r="A69" s="91">
        <v>34</v>
      </c>
      <c r="B69" s="70">
        <v>44561</v>
      </c>
      <c r="C69" s="71">
        <v>199538</v>
      </c>
      <c r="D69" s="71" t="s">
        <v>6</v>
      </c>
      <c r="E69" s="57" t="s">
        <v>75</v>
      </c>
      <c r="F69" s="51">
        <v>21</v>
      </c>
      <c r="G69" s="72" t="s">
        <v>9</v>
      </c>
      <c r="H69" s="73">
        <v>928</v>
      </c>
      <c r="I69" s="73">
        <v>232</v>
      </c>
      <c r="J69" s="67"/>
      <c r="K69" s="67">
        <v>4305</v>
      </c>
      <c r="L69" s="67"/>
      <c r="M69" s="75"/>
      <c r="N69" s="67"/>
      <c r="O69" s="67"/>
      <c r="P69" s="61">
        <f t="shared" si="0"/>
        <v>4305</v>
      </c>
      <c r="Q69" s="6"/>
      <c r="R69" s="3"/>
      <c r="S69" s="5"/>
      <c r="T69" s="7"/>
      <c r="U69" s="7"/>
      <c r="V69" s="3"/>
      <c r="X69" s="7"/>
      <c r="Y69" s="3"/>
    </row>
    <row r="70" spans="1:25" x14ac:dyDescent="0.2">
      <c r="A70" s="91">
        <v>35</v>
      </c>
      <c r="B70" s="70">
        <v>44561</v>
      </c>
      <c r="C70" s="71">
        <v>5949</v>
      </c>
      <c r="D70" s="71" t="s">
        <v>76</v>
      </c>
      <c r="E70" s="71" t="s">
        <v>77</v>
      </c>
      <c r="F70" s="51" t="s">
        <v>78</v>
      </c>
      <c r="G70" s="72">
        <v>0.14000000000000001</v>
      </c>
      <c r="H70" s="73">
        <v>928</v>
      </c>
      <c r="I70" s="73">
        <v>232</v>
      </c>
      <c r="J70" s="67"/>
      <c r="K70" s="67"/>
      <c r="L70" s="67">
        <v>7645.3</v>
      </c>
      <c r="M70" s="68"/>
      <c r="N70" s="67"/>
      <c r="O70" s="67"/>
      <c r="P70" s="61">
        <f t="shared" si="0"/>
        <v>7645.3</v>
      </c>
      <c r="Q70" s="6"/>
      <c r="R70" s="3"/>
      <c r="S70" s="5"/>
      <c r="T70" s="7"/>
      <c r="U70" s="7"/>
      <c r="V70" s="3"/>
      <c r="X70" s="7"/>
      <c r="Y70" s="3"/>
    </row>
    <row r="71" spans="1:25" x14ac:dyDescent="0.2">
      <c r="A71" s="91">
        <v>36</v>
      </c>
      <c r="B71" s="70">
        <v>44561</v>
      </c>
      <c r="C71" s="71">
        <v>5968</v>
      </c>
      <c r="D71" s="71" t="s">
        <v>72</v>
      </c>
      <c r="E71" s="71" t="s">
        <v>73</v>
      </c>
      <c r="F71" s="51">
        <v>119.3</v>
      </c>
      <c r="G71" s="72" t="s">
        <v>74</v>
      </c>
      <c r="H71" s="73">
        <v>923</v>
      </c>
      <c r="I71" s="73">
        <v>232</v>
      </c>
      <c r="J71" s="67">
        <v>34386.81</v>
      </c>
      <c r="K71" s="67"/>
      <c r="L71" s="67"/>
      <c r="M71" s="68"/>
      <c r="N71" s="67"/>
      <c r="O71" s="67"/>
      <c r="P71" s="61">
        <f t="shared" si="0"/>
        <v>34386.81</v>
      </c>
      <c r="Q71" s="6"/>
      <c r="R71" s="3"/>
      <c r="S71" s="5"/>
      <c r="T71" s="7"/>
      <c r="U71" s="7"/>
      <c r="V71" s="3"/>
      <c r="X71" s="7"/>
      <c r="Y71" s="3"/>
    </row>
    <row r="72" spans="1:25" x14ac:dyDescent="0.2">
      <c r="A72" s="91">
        <v>37</v>
      </c>
      <c r="B72" s="70">
        <v>44561</v>
      </c>
      <c r="C72" s="71"/>
      <c r="D72" s="71" t="s">
        <v>66</v>
      </c>
      <c r="E72" s="71" t="s">
        <v>68</v>
      </c>
      <c r="F72" s="51">
        <v>0</v>
      </c>
      <c r="G72" s="72"/>
      <c r="H72" s="73">
        <v>928</v>
      </c>
      <c r="I72" s="73">
        <v>184.22</v>
      </c>
      <c r="J72" s="67"/>
      <c r="K72" s="67"/>
      <c r="L72" s="67">
        <v>690.6</v>
      </c>
      <c r="M72" s="68"/>
      <c r="N72" s="67"/>
      <c r="O72" s="67"/>
      <c r="P72" s="61">
        <f t="shared" si="0"/>
        <v>690.6</v>
      </c>
    </row>
    <row r="73" spans="1:25" x14ac:dyDescent="0.2">
      <c r="A73" s="91">
        <v>38</v>
      </c>
      <c r="B73" s="70">
        <v>44561</v>
      </c>
      <c r="C73" s="71"/>
      <c r="D73" s="71" t="s">
        <v>66</v>
      </c>
      <c r="E73" s="71" t="s">
        <v>68</v>
      </c>
      <c r="F73" s="51">
        <v>0</v>
      </c>
      <c r="G73" s="72"/>
      <c r="H73" s="73">
        <v>928</v>
      </c>
      <c r="I73" s="73">
        <v>184.22</v>
      </c>
      <c r="J73" s="67"/>
      <c r="K73" s="67"/>
      <c r="L73" s="67">
        <v>8347.2099999999991</v>
      </c>
      <c r="M73" s="68"/>
      <c r="N73" s="67"/>
      <c r="O73" s="67"/>
      <c r="P73" s="61">
        <f t="shared" si="0"/>
        <v>8347.2099999999991</v>
      </c>
    </row>
    <row r="74" spans="1:25" x14ac:dyDescent="0.2">
      <c r="A74" s="91">
        <v>39</v>
      </c>
      <c r="B74" s="70">
        <v>44561</v>
      </c>
      <c r="C74" s="71"/>
      <c r="D74" s="71" t="s">
        <v>66</v>
      </c>
      <c r="E74" s="71" t="s">
        <v>68</v>
      </c>
      <c r="F74" s="51">
        <v>0</v>
      </c>
      <c r="G74" s="72"/>
      <c r="H74" s="73">
        <v>928</v>
      </c>
      <c r="I74" s="73">
        <v>184.22</v>
      </c>
      <c r="J74" s="67"/>
      <c r="K74" s="67"/>
      <c r="L74" s="67">
        <v>53.46</v>
      </c>
      <c r="M74" s="68"/>
      <c r="N74" s="67"/>
      <c r="O74" s="67"/>
      <c r="P74" s="61">
        <f t="shared" si="0"/>
        <v>53.46</v>
      </c>
    </row>
    <row r="75" spans="1:25" x14ac:dyDescent="0.2">
      <c r="A75" s="91">
        <v>40</v>
      </c>
      <c r="B75" s="70">
        <v>44561</v>
      </c>
      <c r="C75" s="71"/>
      <c r="D75" s="71" t="s">
        <v>67</v>
      </c>
      <c r="E75" s="71" t="s">
        <v>68</v>
      </c>
      <c r="F75" s="51">
        <v>106</v>
      </c>
      <c r="G75" s="72">
        <v>0.28000000000000003</v>
      </c>
      <c r="H75" s="73">
        <v>928</v>
      </c>
      <c r="I75" s="73">
        <v>184.4</v>
      </c>
      <c r="J75" s="67"/>
      <c r="K75" s="67"/>
      <c r="L75" s="67">
        <v>29.68</v>
      </c>
      <c r="M75" s="68"/>
      <c r="N75" s="67"/>
      <c r="O75" s="67"/>
      <c r="P75" s="61">
        <f t="shared" si="0"/>
        <v>29.68</v>
      </c>
    </row>
    <row r="76" spans="1:25" x14ac:dyDescent="0.2">
      <c r="A76" s="91">
        <v>41</v>
      </c>
      <c r="B76" s="70">
        <v>44589</v>
      </c>
      <c r="C76" s="71"/>
      <c r="D76" s="71" t="s">
        <v>69</v>
      </c>
      <c r="E76" s="71" t="s">
        <v>79</v>
      </c>
      <c r="F76" s="51">
        <v>26.5</v>
      </c>
      <c r="G76" s="72">
        <v>44.25</v>
      </c>
      <c r="H76" s="73">
        <v>928</v>
      </c>
      <c r="I76" s="73">
        <v>242.2</v>
      </c>
      <c r="J76" s="67"/>
      <c r="K76" s="67"/>
      <c r="L76" s="67">
        <v>1172.52</v>
      </c>
      <c r="M76" s="68"/>
      <c r="N76" s="67"/>
      <c r="O76" s="67"/>
      <c r="P76" s="61">
        <f t="shared" si="0"/>
        <v>1172.52</v>
      </c>
    </row>
    <row r="77" spans="1:25" x14ac:dyDescent="0.2">
      <c r="A77" s="91">
        <v>42</v>
      </c>
      <c r="B77" s="70">
        <v>44589</v>
      </c>
      <c r="C77" s="71"/>
      <c r="D77" s="71" t="s">
        <v>69</v>
      </c>
      <c r="E77" s="71" t="s">
        <v>80</v>
      </c>
      <c r="F77" s="51">
        <v>40</v>
      </c>
      <c r="G77" s="72">
        <v>34.72</v>
      </c>
      <c r="H77" s="73">
        <v>928</v>
      </c>
      <c r="I77" s="73">
        <v>242.2</v>
      </c>
      <c r="J77" s="67"/>
      <c r="K77" s="67"/>
      <c r="L77" s="67">
        <v>1388.8</v>
      </c>
      <c r="M77" s="68"/>
      <c r="N77" s="67"/>
      <c r="O77" s="67"/>
      <c r="P77" s="61">
        <f t="shared" si="0"/>
        <v>1388.8</v>
      </c>
    </row>
    <row r="78" spans="1:25" x14ac:dyDescent="0.2">
      <c r="A78" s="91">
        <v>43</v>
      </c>
      <c r="B78" s="70">
        <v>44589</v>
      </c>
      <c r="C78" s="71"/>
      <c r="D78" s="71" t="s">
        <v>69</v>
      </c>
      <c r="E78" s="71" t="s">
        <v>81</v>
      </c>
      <c r="F78" s="51">
        <v>42</v>
      </c>
      <c r="G78" s="72">
        <v>69.56</v>
      </c>
      <c r="H78" s="73">
        <v>928</v>
      </c>
      <c r="I78" s="73">
        <v>242.2</v>
      </c>
      <c r="J78" s="67"/>
      <c r="K78" s="67"/>
      <c r="L78" s="67">
        <v>2921.64</v>
      </c>
      <c r="M78" s="68"/>
      <c r="N78" s="67"/>
      <c r="O78" s="67"/>
      <c r="P78" s="61">
        <f t="shared" si="0"/>
        <v>2921.64</v>
      </c>
    </row>
    <row r="79" spans="1:25" x14ac:dyDescent="0.2">
      <c r="A79" s="91">
        <v>44</v>
      </c>
      <c r="B79" s="70">
        <v>44589</v>
      </c>
      <c r="C79" s="71"/>
      <c r="D79" s="71" t="s">
        <v>69</v>
      </c>
      <c r="E79" s="71" t="s">
        <v>82</v>
      </c>
      <c r="F79" s="51">
        <v>6</v>
      </c>
      <c r="G79" s="72">
        <v>56.67</v>
      </c>
      <c r="H79" s="73">
        <v>928</v>
      </c>
      <c r="I79" s="73">
        <v>242.2</v>
      </c>
      <c r="J79" s="67"/>
      <c r="K79" s="67"/>
      <c r="L79" s="67">
        <v>340.02</v>
      </c>
      <c r="M79" s="68"/>
      <c r="N79" s="67"/>
      <c r="O79" s="67"/>
      <c r="P79" s="61">
        <f t="shared" si="0"/>
        <v>340.02</v>
      </c>
    </row>
    <row r="80" spans="1:25" x14ac:dyDescent="0.2">
      <c r="A80" s="91">
        <v>45</v>
      </c>
      <c r="B80" s="70">
        <v>44589</v>
      </c>
      <c r="C80" s="71"/>
      <c r="D80" s="71" t="s">
        <v>69</v>
      </c>
      <c r="E80" s="71" t="s">
        <v>83</v>
      </c>
      <c r="F80" s="51">
        <v>13</v>
      </c>
      <c r="G80" s="72">
        <v>52.88</v>
      </c>
      <c r="H80" s="73">
        <v>928</v>
      </c>
      <c r="I80" s="73">
        <v>242.2</v>
      </c>
      <c r="J80" s="67"/>
      <c r="K80" s="67"/>
      <c r="L80" s="67">
        <v>687.44</v>
      </c>
      <c r="M80" s="68"/>
      <c r="N80" s="67"/>
      <c r="O80" s="67"/>
      <c r="P80" s="61">
        <f t="shared" si="0"/>
        <v>687.44</v>
      </c>
    </row>
    <row r="81" spans="1:23" x14ac:dyDescent="0.2">
      <c r="A81" s="91">
        <v>46</v>
      </c>
      <c r="B81" s="70">
        <v>44589</v>
      </c>
      <c r="C81" s="71"/>
      <c r="D81" s="71" t="s">
        <v>69</v>
      </c>
      <c r="E81" s="71" t="s">
        <v>84</v>
      </c>
      <c r="F81" s="51">
        <v>7</v>
      </c>
      <c r="G81" s="72">
        <v>33.1</v>
      </c>
      <c r="H81" s="73">
        <v>928</v>
      </c>
      <c r="I81" s="73">
        <v>242.2</v>
      </c>
      <c r="J81" s="67"/>
      <c r="K81" s="67"/>
      <c r="L81" s="67">
        <v>231.7</v>
      </c>
      <c r="M81" s="68"/>
      <c r="N81" s="67"/>
      <c r="O81" s="67"/>
      <c r="P81" s="61">
        <f t="shared" si="0"/>
        <v>231.7</v>
      </c>
    </row>
    <row r="82" spans="1:23" x14ac:dyDescent="0.2">
      <c r="A82" s="91">
        <v>47</v>
      </c>
      <c r="B82" s="70">
        <v>44589</v>
      </c>
      <c r="C82" s="71"/>
      <c r="D82" s="71" t="s">
        <v>69</v>
      </c>
      <c r="E82" s="71" t="s">
        <v>85</v>
      </c>
      <c r="F82" s="51">
        <v>92</v>
      </c>
      <c r="G82" s="72">
        <v>65.25</v>
      </c>
      <c r="H82" s="73">
        <v>928</v>
      </c>
      <c r="I82" s="73">
        <v>242.2</v>
      </c>
      <c r="J82" s="67"/>
      <c r="K82" s="67"/>
      <c r="L82" s="67">
        <v>6003.25</v>
      </c>
      <c r="M82" s="68"/>
      <c r="N82" s="67"/>
      <c r="O82" s="67"/>
      <c r="P82" s="61">
        <f t="shared" si="0"/>
        <v>6003.25</v>
      </c>
    </row>
    <row r="83" spans="1:23" x14ac:dyDescent="0.2">
      <c r="A83" s="91">
        <v>48</v>
      </c>
      <c r="B83" s="70">
        <v>44589</v>
      </c>
      <c r="C83" s="71"/>
      <c r="D83" s="71" t="s">
        <v>86</v>
      </c>
      <c r="E83" s="71" t="s">
        <v>79</v>
      </c>
      <c r="F83" s="51">
        <v>7</v>
      </c>
      <c r="G83" s="72">
        <v>49.65</v>
      </c>
      <c r="H83" s="73">
        <v>928</v>
      </c>
      <c r="I83" s="73">
        <v>242.2</v>
      </c>
      <c r="J83" s="67"/>
      <c r="K83" s="67"/>
      <c r="L83" s="67">
        <v>347.55</v>
      </c>
      <c r="M83" s="68"/>
      <c r="N83" s="67"/>
      <c r="O83" s="67"/>
      <c r="P83" s="61">
        <f t="shared" si="0"/>
        <v>347.55</v>
      </c>
    </row>
    <row r="84" spans="1:23" x14ac:dyDescent="0.2">
      <c r="A84" s="91">
        <v>49</v>
      </c>
      <c r="B84" s="70">
        <v>44589</v>
      </c>
      <c r="C84" s="71"/>
      <c r="D84" s="71" t="s">
        <v>86</v>
      </c>
      <c r="E84" s="71" t="s">
        <v>80</v>
      </c>
      <c r="F84" s="51">
        <v>6.5</v>
      </c>
      <c r="G84" s="72">
        <v>52.08</v>
      </c>
      <c r="H84" s="73">
        <v>928</v>
      </c>
      <c r="I84" s="73">
        <v>242.2</v>
      </c>
      <c r="J84" s="67"/>
      <c r="K84" s="67"/>
      <c r="L84" s="67">
        <v>338.52</v>
      </c>
      <c r="M84" s="68"/>
      <c r="N84" s="67"/>
      <c r="O84" s="67"/>
      <c r="P84" s="61">
        <f t="shared" si="0"/>
        <v>338.52</v>
      </c>
    </row>
    <row r="85" spans="1:23" x14ac:dyDescent="0.2">
      <c r="A85" s="91">
        <v>50</v>
      </c>
      <c r="B85" s="70">
        <v>44589</v>
      </c>
      <c r="C85" s="71"/>
      <c r="D85" s="71" t="s">
        <v>86</v>
      </c>
      <c r="E85" s="71" t="s">
        <v>81</v>
      </c>
      <c r="F85" s="51">
        <v>3.5</v>
      </c>
      <c r="G85" s="72">
        <v>46.41</v>
      </c>
      <c r="H85" s="73">
        <v>928</v>
      </c>
      <c r="I85" s="73">
        <v>242.2</v>
      </c>
      <c r="J85" s="67"/>
      <c r="K85" s="67"/>
      <c r="L85" s="67">
        <v>162.44</v>
      </c>
      <c r="M85" s="68"/>
      <c r="N85" s="67"/>
      <c r="O85" s="67"/>
      <c r="P85" s="61">
        <f t="shared" si="0"/>
        <v>162.44</v>
      </c>
    </row>
    <row r="86" spans="1:23" x14ac:dyDescent="0.2">
      <c r="A86" s="91">
        <v>51</v>
      </c>
      <c r="B86" s="70">
        <v>44589</v>
      </c>
      <c r="C86" s="71"/>
      <c r="D86" s="71" t="s">
        <v>86</v>
      </c>
      <c r="E86" s="71" t="s">
        <v>85</v>
      </c>
      <c r="F86" s="51">
        <v>3</v>
      </c>
      <c r="G86" s="72">
        <v>43.22</v>
      </c>
      <c r="H86" s="73">
        <v>928</v>
      </c>
      <c r="I86" s="73">
        <v>242.2</v>
      </c>
      <c r="J86" s="61"/>
      <c r="K86" s="61"/>
      <c r="L86" s="61">
        <v>129.66999999999999</v>
      </c>
      <c r="M86" s="68"/>
      <c r="N86" s="61"/>
      <c r="O86" s="61"/>
      <c r="P86" s="61">
        <f t="shared" si="0"/>
        <v>129.66999999999999</v>
      </c>
    </row>
    <row r="87" spans="1:23" ht="38.25" x14ac:dyDescent="0.2">
      <c r="A87" s="92">
        <v>52</v>
      </c>
      <c r="B87" s="81">
        <v>44589</v>
      </c>
      <c r="C87" s="82"/>
      <c r="D87" s="37" t="s">
        <v>6</v>
      </c>
      <c r="E87" s="17" t="s">
        <v>87</v>
      </c>
      <c r="F87" s="83">
        <v>78.5</v>
      </c>
      <c r="G87" s="69" t="s">
        <v>9</v>
      </c>
      <c r="H87" s="84">
        <v>928</v>
      </c>
      <c r="I87" s="84">
        <v>232</v>
      </c>
      <c r="J87" s="82"/>
      <c r="K87" s="69">
        <v>17260</v>
      </c>
      <c r="L87" s="82"/>
      <c r="M87" s="69"/>
      <c r="N87" s="82"/>
      <c r="O87" s="82"/>
      <c r="P87" s="61">
        <f t="shared" si="0"/>
        <v>17260</v>
      </c>
    </row>
    <row r="88" spans="1:23" s="90" customFormat="1" x14ac:dyDescent="0.2">
      <c r="A88" s="91">
        <v>53</v>
      </c>
      <c r="B88" s="76">
        <v>44592</v>
      </c>
      <c r="C88" s="85"/>
      <c r="D88" s="74" t="s">
        <v>69</v>
      </c>
      <c r="E88" s="20" t="s">
        <v>80</v>
      </c>
      <c r="F88" s="30">
        <v>8</v>
      </c>
      <c r="G88" s="75">
        <v>34.72</v>
      </c>
      <c r="H88" s="86">
        <v>928</v>
      </c>
      <c r="I88" s="86">
        <v>242.2</v>
      </c>
      <c r="J88" s="75"/>
      <c r="K88" s="75"/>
      <c r="L88" s="75">
        <v>277.76</v>
      </c>
      <c r="M88" s="69"/>
      <c r="N88" s="75"/>
      <c r="O88" s="75"/>
      <c r="P88" s="61">
        <f t="shared" si="0"/>
        <v>277.76</v>
      </c>
      <c r="Q88" s="87"/>
      <c r="R88" s="88"/>
      <c r="S88" s="88"/>
      <c r="T88" s="89"/>
      <c r="U88" s="89"/>
      <c r="V88" s="88"/>
      <c r="W88" s="89"/>
    </row>
    <row r="89" spans="1:23" s="90" customFormat="1" x14ac:dyDescent="0.2">
      <c r="A89" s="91">
        <v>54</v>
      </c>
      <c r="B89" s="76">
        <v>44592</v>
      </c>
      <c r="C89" s="85"/>
      <c r="D89" s="74" t="s">
        <v>69</v>
      </c>
      <c r="E89" s="20" t="s">
        <v>85</v>
      </c>
      <c r="F89" s="30">
        <v>15</v>
      </c>
      <c r="G89" s="75">
        <v>60.74</v>
      </c>
      <c r="H89" s="86">
        <v>928</v>
      </c>
      <c r="I89" s="86">
        <v>242.2</v>
      </c>
      <c r="J89" s="75"/>
      <c r="K89" s="75"/>
      <c r="L89" s="75">
        <v>911.11</v>
      </c>
      <c r="M89" s="69"/>
      <c r="N89" s="75"/>
      <c r="O89" s="75"/>
      <c r="P89" s="61">
        <f t="shared" si="0"/>
        <v>911.11</v>
      </c>
      <c r="Q89" s="87"/>
      <c r="R89" s="88"/>
      <c r="S89" s="88"/>
      <c r="T89" s="89"/>
      <c r="U89" s="89"/>
      <c r="V89" s="88"/>
      <c r="W89" s="89"/>
    </row>
    <row r="90" spans="1:23" s="90" customFormat="1" x14ac:dyDescent="0.2">
      <c r="A90" s="91">
        <v>55</v>
      </c>
      <c r="B90" s="76">
        <v>44592</v>
      </c>
      <c r="C90" s="85"/>
      <c r="D90" s="74" t="s">
        <v>86</v>
      </c>
      <c r="E90" s="20" t="s">
        <v>80</v>
      </c>
      <c r="F90" s="30">
        <v>2.5</v>
      </c>
      <c r="G90" s="75">
        <v>52.08</v>
      </c>
      <c r="H90" s="86">
        <v>928</v>
      </c>
      <c r="I90" s="86">
        <v>242.2</v>
      </c>
      <c r="J90" s="75"/>
      <c r="K90" s="75"/>
      <c r="L90" s="75">
        <v>130.19999999999999</v>
      </c>
      <c r="M90" s="69"/>
      <c r="N90" s="75"/>
      <c r="O90" s="75"/>
      <c r="P90" s="61">
        <f t="shared" si="0"/>
        <v>130.19999999999999</v>
      </c>
      <c r="Q90" s="87"/>
      <c r="R90" s="88"/>
      <c r="S90" s="88"/>
      <c r="T90" s="89"/>
      <c r="U90" s="89"/>
      <c r="V90" s="88"/>
      <c r="W90" s="89"/>
    </row>
    <row r="91" spans="1:23" s="90" customFormat="1" x14ac:dyDescent="0.2">
      <c r="A91" s="91">
        <v>56</v>
      </c>
      <c r="B91" s="76">
        <v>44592</v>
      </c>
      <c r="C91" s="85"/>
      <c r="D91" s="74" t="s">
        <v>86</v>
      </c>
      <c r="E91" s="20" t="s">
        <v>85</v>
      </c>
      <c r="F91" s="30">
        <v>1</v>
      </c>
      <c r="G91" s="75">
        <v>43.22</v>
      </c>
      <c r="H91" s="86">
        <v>928</v>
      </c>
      <c r="I91" s="86">
        <v>242.2</v>
      </c>
      <c r="J91" s="75"/>
      <c r="K91" s="75"/>
      <c r="L91" s="75">
        <v>43.22</v>
      </c>
      <c r="M91" s="69"/>
      <c r="N91" s="75"/>
      <c r="O91" s="75"/>
      <c r="P91" s="61">
        <f t="shared" si="0"/>
        <v>43.22</v>
      </c>
      <c r="Q91" s="87"/>
      <c r="R91" s="88"/>
      <c r="S91" s="88"/>
      <c r="T91" s="89"/>
      <c r="U91" s="89"/>
      <c r="V91" s="88"/>
      <c r="W91" s="89"/>
    </row>
    <row r="92" spans="1:23" s="90" customFormat="1" x14ac:dyDescent="0.2">
      <c r="A92" s="91">
        <v>57</v>
      </c>
      <c r="B92" s="78">
        <v>44592</v>
      </c>
      <c r="C92" s="85"/>
      <c r="D92" s="77" t="s">
        <v>72</v>
      </c>
      <c r="E92" s="20" t="s">
        <v>73</v>
      </c>
      <c r="F92" s="30">
        <v>103.2</v>
      </c>
      <c r="G92" s="79" t="s">
        <v>88</v>
      </c>
      <c r="H92" s="86">
        <v>923</v>
      </c>
      <c r="I92" s="86">
        <v>232</v>
      </c>
      <c r="J92" s="79">
        <v>29933</v>
      </c>
      <c r="K92" s="79"/>
      <c r="L92" s="79"/>
      <c r="M92" s="80"/>
      <c r="N92" s="79"/>
      <c r="O92" s="79"/>
      <c r="P92" s="61">
        <f t="shared" si="0"/>
        <v>29933</v>
      </c>
      <c r="Q92" s="87"/>
      <c r="R92" s="88"/>
      <c r="S92" s="88"/>
      <c r="T92" s="89"/>
      <c r="U92" s="89"/>
      <c r="V92" s="88"/>
      <c r="W92" s="89"/>
    </row>
    <row r="93" spans="1:23" s="90" customFormat="1" x14ac:dyDescent="0.2">
      <c r="A93" s="91">
        <v>58</v>
      </c>
      <c r="B93" s="76">
        <v>44610</v>
      </c>
      <c r="C93" s="85"/>
      <c r="D93" s="74" t="s">
        <v>62</v>
      </c>
      <c r="E93" s="20" t="s">
        <v>85</v>
      </c>
      <c r="F93" s="30">
        <v>13.5</v>
      </c>
      <c r="G93" s="75">
        <v>88.68</v>
      </c>
      <c r="H93" s="86">
        <v>928</v>
      </c>
      <c r="I93" s="86">
        <v>242.2</v>
      </c>
      <c r="J93" s="75"/>
      <c r="K93" s="75"/>
      <c r="L93" s="75">
        <v>1197.18</v>
      </c>
      <c r="M93" s="69"/>
      <c r="N93" s="75"/>
      <c r="O93" s="75"/>
      <c r="P93" s="61">
        <f t="shared" si="0"/>
        <v>1197.18</v>
      </c>
      <c r="Q93" s="87"/>
      <c r="R93" s="88"/>
      <c r="S93" s="88"/>
      <c r="T93" s="89"/>
      <c r="U93" s="89"/>
      <c r="V93" s="88"/>
      <c r="W93" s="89"/>
    </row>
    <row r="94" spans="1:23" s="90" customFormat="1" x14ac:dyDescent="0.2">
      <c r="A94" s="95">
        <v>59</v>
      </c>
      <c r="B94" s="98">
        <v>44617</v>
      </c>
      <c r="C94" s="85"/>
      <c r="D94" s="96" t="s">
        <v>69</v>
      </c>
      <c r="E94" s="20" t="s">
        <v>79</v>
      </c>
      <c r="F94" s="30">
        <v>36.5</v>
      </c>
      <c r="G94" s="97">
        <v>44.04</v>
      </c>
      <c r="H94" s="86">
        <v>928</v>
      </c>
      <c r="I94" s="86">
        <v>242.2</v>
      </c>
      <c r="J94" s="94"/>
      <c r="K94" s="94"/>
      <c r="L94" s="94">
        <v>1607.51</v>
      </c>
      <c r="M94" s="94"/>
      <c r="N94" s="94"/>
      <c r="O94" s="94"/>
      <c r="P94" s="93">
        <f t="shared" si="0"/>
        <v>1607.51</v>
      </c>
      <c r="Q94" s="87"/>
      <c r="R94" s="88"/>
      <c r="S94" s="88"/>
      <c r="T94" s="89"/>
      <c r="U94" s="89"/>
      <c r="V94" s="88"/>
      <c r="W94" s="89"/>
    </row>
    <row r="95" spans="1:23" s="90" customFormat="1" x14ac:dyDescent="0.2">
      <c r="A95" s="95">
        <v>60</v>
      </c>
      <c r="B95" s="98">
        <v>44617</v>
      </c>
      <c r="C95" s="85"/>
      <c r="D95" s="96" t="s">
        <v>69</v>
      </c>
      <c r="E95" s="20" t="s">
        <v>80</v>
      </c>
      <c r="F95" s="30">
        <v>34</v>
      </c>
      <c r="G95" s="97">
        <v>34.72</v>
      </c>
      <c r="H95" s="86">
        <v>928</v>
      </c>
      <c r="I95" s="86">
        <v>242.2</v>
      </c>
      <c r="J95" s="94"/>
      <c r="K95" s="94"/>
      <c r="L95" s="94">
        <v>1180.48</v>
      </c>
      <c r="M95" s="94"/>
      <c r="N95" s="94"/>
      <c r="O95" s="94"/>
      <c r="P95" s="93">
        <f t="shared" si="0"/>
        <v>1180.48</v>
      </c>
      <c r="Q95" s="87"/>
      <c r="R95" s="88"/>
      <c r="S95" s="88"/>
      <c r="T95" s="89"/>
      <c r="U95" s="89"/>
      <c r="V95" s="88"/>
      <c r="W95" s="89"/>
    </row>
    <row r="96" spans="1:23" s="90" customFormat="1" x14ac:dyDescent="0.2">
      <c r="A96" s="95">
        <v>61</v>
      </c>
      <c r="B96" s="98">
        <v>44617</v>
      </c>
      <c r="C96" s="85"/>
      <c r="D96" s="96" t="s">
        <v>69</v>
      </c>
      <c r="E96" s="20" t="s">
        <v>81</v>
      </c>
      <c r="F96" s="30">
        <v>14</v>
      </c>
      <c r="G96" s="97">
        <v>30.94</v>
      </c>
      <c r="H96" s="86">
        <v>928</v>
      </c>
      <c r="I96" s="86">
        <v>242.2</v>
      </c>
      <c r="J96" s="94"/>
      <c r="K96" s="94"/>
      <c r="L96" s="94">
        <v>433.16</v>
      </c>
      <c r="M96" s="94"/>
      <c r="N96" s="94"/>
      <c r="O96" s="94"/>
      <c r="P96" s="93">
        <f t="shared" si="0"/>
        <v>433.16</v>
      </c>
      <c r="Q96" s="87"/>
      <c r="R96" s="88"/>
      <c r="S96" s="88"/>
      <c r="T96" s="89"/>
      <c r="U96" s="89"/>
      <c r="V96" s="88"/>
      <c r="W96" s="89"/>
    </row>
    <row r="97" spans="1:23" s="90" customFormat="1" x14ac:dyDescent="0.2">
      <c r="A97" s="95">
        <v>62</v>
      </c>
      <c r="B97" s="98">
        <v>44617</v>
      </c>
      <c r="C97" s="85"/>
      <c r="D97" s="96" t="s">
        <v>69</v>
      </c>
      <c r="E97" s="20" t="s">
        <v>84</v>
      </c>
      <c r="F97" s="30">
        <v>7</v>
      </c>
      <c r="G97" s="97">
        <v>33.1</v>
      </c>
      <c r="H97" s="86">
        <v>928</v>
      </c>
      <c r="I97" s="86">
        <v>242.2</v>
      </c>
      <c r="J97" s="94"/>
      <c r="K97" s="94"/>
      <c r="L97" s="94">
        <v>231.7</v>
      </c>
      <c r="M97" s="94"/>
      <c r="N97" s="94"/>
      <c r="O97" s="94"/>
      <c r="P97" s="93">
        <f t="shared" si="0"/>
        <v>231.7</v>
      </c>
      <c r="Q97" s="87"/>
      <c r="R97" s="88"/>
      <c r="S97" s="88"/>
      <c r="T97" s="89"/>
      <c r="U97" s="89"/>
      <c r="V97" s="88"/>
      <c r="W97" s="89"/>
    </row>
    <row r="98" spans="1:23" s="90" customFormat="1" x14ac:dyDescent="0.2">
      <c r="A98" s="95">
        <v>63</v>
      </c>
      <c r="B98" s="98">
        <v>44617</v>
      </c>
      <c r="C98" s="85"/>
      <c r="D98" s="96" t="s">
        <v>69</v>
      </c>
      <c r="E98" s="20" t="s">
        <v>85</v>
      </c>
      <c r="F98" s="30">
        <v>73.5</v>
      </c>
      <c r="G98" s="97">
        <v>74.430000000000007</v>
      </c>
      <c r="H98" s="86">
        <v>928</v>
      </c>
      <c r="I98" s="86">
        <v>242.2</v>
      </c>
      <c r="J98" s="94"/>
      <c r="K98" s="94"/>
      <c r="L98" s="94">
        <v>5470.26</v>
      </c>
      <c r="M98" s="94"/>
      <c r="N98" s="94"/>
      <c r="O98" s="94"/>
      <c r="P98" s="93">
        <f t="shared" si="0"/>
        <v>5470.26</v>
      </c>
      <c r="Q98" s="87"/>
      <c r="R98" s="88"/>
      <c r="S98" s="88"/>
      <c r="T98" s="89"/>
      <c r="U98" s="89"/>
      <c r="V98" s="88"/>
      <c r="W98" s="89"/>
    </row>
    <row r="99" spans="1:23" s="90" customFormat="1" x14ac:dyDescent="0.2">
      <c r="A99" s="95">
        <v>64</v>
      </c>
      <c r="B99" s="98">
        <v>44617</v>
      </c>
      <c r="C99" s="85"/>
      <c r="D99" s="96" t="s">
        <v>86</v>
      </c>
      <c r="E99" s="20" t="s">
        <v>79</v>
      </c>
      <c r="F99" s="30">
        <v>3.5</v>
      </c>
      <c r="G99" s="97">
        <v>52.08</v>
      </c>
      <c r="H99" s="86">
        <v>928</v>
      </c>
      <c r="I99" s="86">
        <v>242.2</v>
      </c>
      <c r="J99" s="94"/>
      <c r="K99" s="94"/>
      <c r="L99" s="94">
        <v>182.28</v>
      </c>
      <c r="M99" s="94"/>
      <c r="N99" s="94"/>
      <c r="O99" s="94"/>
      <c r="P99" s="93">
        <f t="shared" si="0"/>
        <v>182.28</v>
      </c>
      <c r="Q99" s="87"/>
      <c r="R99" s="88"/>
      <c r="S99" s="88"/>
      <c r="T99" s="89"/>
      <c r="U99" s="89"/>
      <c r="V99" s="88"/>
      <c r="W99" s="89"/>
    </row>
    <row r="100" spans="1:23" s="90" customFormat="1" x14ac:dyDescent="0.2">
      <c r="A100" s="95">
        <v>65</v>
      </c>
      <c r="B100" s="98">
        <v>44617</v>
      </c>
      <c r="C100" s="85"/>
      <c r="D100" s="96" t="s">
        <v>86</v>
      </c>
      <c r="E100" s="20" t="s">
        <v>80</v>
      </c>
      <c r="F100" s="30">
        <v>2</v>
      </c>
      <c r="G100" s="97">
        <v>52.08</v>
      </c>
      <c r="H100" s="86">
        <v>928</v>
      </c>
      <c r="I100" s="86">
        <v>242.2</v>
      </c>
      <c r="J100" s="94"/>
      <c r="K100" s="94"/>
      <c r="L100" s="94">
        <v>104.16</v>
      </c>
      <c r="M100" s="94"/>
      <c r="N100" s="94"/>
      <c r="O100" s="94"/>
      <c r="P100" s="93">
        <f t="shared" si="0"/>
        <v>104.16</v>
      </c>
      <c r="Q100" s="87"/>
      <c r="R100" s="88"/>
      <c r="S100" s="88"/>
      <c r="T100" s="89"/>
      <c r="U100" s="89"/>
      <c r="V100" s="88"/>
      <c r="W100" s="89"/>
    </row>
    <row r="101" spans="1:23" s="90" customFormat="1" x14ac:dyDescent="0.2">
      <c r="A101" s="95">
        <v>66</v>
      </c>
      <c r="B101" s="98">
        <v>44617</v>
      </c>
      <c r="C101" s="85"/>
      <c r="D101" s="96" t="s">
        <v>86</v>
      </c>
      <c r="E101" s="20" t="s">
        <v>81</v>
      </c>
      <c r="F101" s="30">
        <v>3</v>
      </c>
      <c r="G101" s="97">
        <v>46.41</v>
      </c>
      <c r="H101" s="86">
        <v>928</v>
      </c>
      <c r="I101" s="86">
        <v>242.2</v>
      </c>
      <c r="J101" s="94"/>
      <c r="K101" s="94"/>
      <c r="L101" s="94">
        <v>139.22999999999999</v>
      </c>
      <c r="M101" s="94"/>
      <c r="N101" s="94"/>
      <c r="O101" s="94"/>
      <c r="P101" s="93">
        <f t="shared" si="0"/>
        <v>139.22999999999999</v>
      </c>
      <c r="Q101" s="87"/>
      <c r="R101" s="88"/>
      <c r="S101" s="88"/>
      <c r="T101" s="89"/>
      <c r="U101" s="89"/>
      <c r="V101" s="88"/>
      <c r="W101" s="89"/>
    </row>
    <row r="102" spans="1:23" s="90" customFormat="1" ht="38.25" x14ac:dyDescent="0.2">
      <c r="A102" s="95">
        <v>67</v>
      </c>
      <c r="B102" s="98">
        <v>44620</v>
      </c>
      <c r="C102" s="85"/>
      <c r="D102" s="96" t="s">
        <v>6</v>
      </c>
      <c r="E102" s="20" t="s">
        <v>89</v>
      </c>
      <c r="F102" s="30">
        <v>43</v>
      </c>
      <c r="G102" s="97" t="s">
        <v>9</v>
      </c>
      <c r="H102" s="86">
        <v>928</v>
      </c>
      <c r="I102" s="86">
        <v>232</v>
      </c>
      <c r="J102" s="94"/>
      <c r="K102" s="94">
        <v>9215</v>
      </c>
      <c r="L102" s="94"/>
      <c r="M102" s="94"/>
      <c r="N102" s="94"/>
      <c r="O102" s="94"/>
      <c r="P102" s="93">
        <f t="shared" si="0"/>
        <v>9215</v>
      </c>
      <c r="Q102" s="87"/>
      <c r="R102" s="88"/>
      <c r="S102" s="88"/>
      <c r="T102" s="89"/>
      <c r="U102" s="89"/>
      <c r="V102" s="88"/>
      <c r="W102" s="89"/>
    </row>
    <row r="103" spans="1:23" ht="13.5" thickBot="1" x14ac:dyDescent="0.25">
      <c r="A103" s="8"/>
      <c r="B103" s="8"/>
      <c r="C103" s="8"/>
      <c r="D103" s="8"/>
      <c r="E103" s="9"/>
      <c r="F103" s="9"/>
      <c r="H103" s="10"/>
      <c r="I103" s="10"/>
      <c r="J103" s="44">
        <f>SUM(J10:J102)</f>
        <v>94049.65</v>
      </c>
      <c r="K103" s="44">
        <f>SUM(K10:K102)</f>
        <v>98815</v>
      </c>
      <c r="L103" s="44">
        <f>SUM(L10:L102)</f>
        <v>56442.080000000009</v>
      </c>
      <c r="M103" s="44">
        <f>70270.16+29049.65-J71-J92</f>
        <v>35000</v>
      </c>
      <c r="N103" s="44">
        <f>29700+19080-K69-K87-K102</f>
        <v>18000</v>
      </c>
      <c r="O103" s="44">
        <f>25000+35000-L67-L68-L70-L72-L73-L74-L75-L76-L77-L78-L79-L80-L81-L82-L83-L84-L85-L86-L88-L89-L90-L91-L93-L94-L95-L96-L97-L98-L99-L100-L101</f>
        <v>9881.8400000000038</v>
      </c>
      <c r="P103" s="44">
        <f>SUM(J103:O103)</f>
        <v>312188.57</v>
      </c>
    </row>
    <row r="104" spans="1:23" ht="13.5" thickTop="1" x14ac:dyDescent="0.2">
      <c r="A104" s="3" t="s">
        <v>90</v>
      </c>
      <c r="B104" s="8"/>
      <c r="C104" s="8"/>
      <c r="D104" s="8"/>
      <c r="E104" s="9"/>
      <c r="F104" s="9"/>
      <c r="H104" s="10"/>
      <c r="I104" s="10"/>
      <c r="J104" s="2"/>
      <c r="K104" s="4"/>
      <c r="L104" s="4"/>
      <c r="M104" s="6"/>
      <c r="N104" s="6"/>
      <c r="O104" s="2"/>
      <c r="P104" s="2"/>
    </row>
  </sheetData>
  <mergeCells count="162">
    <mergeCell ref="A12:A13"/>
    <mergeCell ref="B12:B13"/>
    <mergeCell ref="C12:C13"/>
    <mergeCell ref="D12:D13"/>
    <mergeCell ref="G12:G13"/>
    <mergeCell ref="O12:O13"/>
    <mergeCell ref="N12:N13"/>
    <mergeCell ref="M12:M13"/>
    <mergeCell ref="F12:F13"/>
    <mergeCell ref="J12:J13"/>
    <mergeCell ref="K12:K13"/>
    <mergeCell ref="A14:A15"/>
    <mergeCell ref="B14:B15"/>
    <mergeCell ref="C14:C15"/>
    <mergeCell ref="D14:D15"/>
    <mergeCell ref="G14:G15"/>
    <mergeCell ref="F16:F17"/>
    <mergeCell ref="B16:B17"/>
    <mergeCell ref="C16:C17"/>
    <mergeCell ref="D16:D17"/>
    <mergeCell ref="N57:N63"/>
    <mergeCell ref="F30:F31"/>
    <mergeCell ref="A22:A24"/>
    <mergeCell ref="B22:B24"/>
    <mergeCell ref="C22:C24"/>
    <mergeCell ref="G16:G17"/>
    <mergeCell ref="L16:L17"/>
    <mergeCell ref="J57:J63"/>
    <mergeCell ref="F22:F24"/>
    <mergeCell ref="A16:A17"/>
    <mergeCell ref="A32:A33"/>
    <mergeCell ref="D22:D24"/>
    <mergeCell ref="G22:G24"/>
    <mergeCell ref="L22:L24"/>
    <mergeCell ref="M57:M63"/>
    <mergeCell ref="F32:F33"/>
    <mergeCell ref="L44:L51"/>
    <mergeCell ref="L57:L63"/>
    <mergeCell ref="K57:K63"/>
    <mergeCell ref="I57:I63"/>
    <mergeCell ref="H22:H24"/>
    <mergeCell ref="I32:I33"/>
    <mergeCell ref="H34:H35"/>
    <mergeCell ref="A57:A63"/>
    <mergeCell ref="C44:C51"/>
    <mergeCell ref="F37:F42"/>
    <mergeCell ref="F44:F51"/>
    <mergeCell ref="I22:I24"/>
    <mergeCell ref="B32:B33"/>
    <mergeCell ref="C32:C33"/>
    <mergeCell ref="D32:D33"/>
    <mergeCell ref="G32:G33"/>
    <mergeCell ref="A37:A42"/>
    <mergeCell ref="B37:B42"/>
    <mergeCell ref="C37:C42"/>
    <mergeCell ref="D37:D42"/>
    <mergeCell ref="A30:A31"/>
    <mergeCell ref="B30:B31"/>
    <mergeCell ref="C30:C31"/>
    <mergeCell ref="D30:D31"/>
    <mergeCell ref="G30:G31"/>
    <mergeCell ref="H32:H33"/>
    <mergeCell ref="L32:L33"/>
    <mergeCell ref="H44:H51"/>
    <mergeCell ref="I44:I51"/>
    <mergeCell ref="A7:A9"/>
    <mergeCell ref="B7:B8"/>
    <mergeCell ref="C7:C8"/>
    <mergeCell ref="D7:D8"/>
    <mergeCell ref="G7:G8"/>
    <mergeCell ref="F14:F15"/>
    <mergeCell ref="H30:H31"/>
    <mergeCell ref="I30:I31"/>
    <mergeCell ref="I34:I35"/>
    <mergeCell ref="B44:B51"/>
    <mergeCell ref="A44:A51"/>
    <mergeCell ref="H12:H13"/>
    <mergeCell ref="I12:I13"/>
    <mergeCell ref="H14:H15"/>
    <mergeCell ref="I14:I15"/>
    <mergeCell ref="H16:H17"/>
    <mergeCell ref="I16:I17"/>
    <mergeCell ref="E7:E8"/>
    <mergeCell ref="H7:H8"/>
    <mergeCell ref="I7:I8"/>
    <mergeCell ref="A34:A35"/>
    <mergeCell ref="J14:J15"/>
    <mergeCell ref="K14:K15"/>
    <mergeCell ref="J7:L7"/>
    <mergeCell ref="M7:O7"/>
    <mergeCell ref="L12:L13"/>
    <mergeCell ref="L30:L31"/>
    <mergeCell ref="N14:N15"/>
    <mergeCell ref="J16:J17"/>
    <mergeCell ref="K16:K17"/>
    <mergeCell ref="M16:M17"/>
    <mergeCell ref="N16:N17"/>
    <mergeCell ref="J22:J24"/>
    <mergeCell ref="K22:K24"/>
    <mergeCell ref="M22:M24"/>
    <mergeCell ref="N22:N24"/>
    <mergeCell ref="L14:L15"/>
    <mergeCell ref="M14:M15"/>
    <mergeCell ref="B57:B63"/>
    <mergeCell ref="C57:C63"/>
    <mergeCell ref="D57:D63"/>
    <mergeCell ref="G57:G63"/>
    <mergeCell ref="H57:H63"/>
    <mergeCell ref="J34:J35"/>
    <mergeCell ref="K34:K35"/>
    <mergeCell ref="M34:M35"/>
    <mergeCell ref="J37:J42"/>
    <mergeCell ref="K37:K42"/>
    <mergeCell ref="M37:M42"/>
    <mergeCell ref="L34:L35"/>
    <mergeCell ref="L37:L42"/>
    <mergeCell ref="H37:H42"/>
    <mergeCell ref="I37:I42"/>
    <mergeCell ref="F57:F63"/>
    <mergeCell ref="C34:C35"/>
    <mergeCell ref="D34:D35"/>
    <mergeCell ref="G34:G35"/>
    <mergeCell ref="F34:F35"/>
    <mergeCell ref="B34:B35"/>
    <mergeCell ref="G37:G42"/>
    <mergeCell ref="G44:G51"/>
    <mergeCell ref="D44:D51"/>
    <mergeCell ref="O37:O42"/>
    <mergeCell ref="O44:O51"/>
    <mergeCell ref="O57:O63"/>
    <mergeCell ref="F7:F8"/>
    <mergeCell ref="O14:O15"/>
    <mergeCell ref="O16:O17"/>
    <mergeCell ref="O22:O24"/>
    <mergeCell ref="O30:O31"/>
    <mergeCell ref="O32:O33"/>
    <mergeCell ref="O34:O35"/>
    <mergeCell ref="J44:J51"/>
    <mergeCell ref="K44:K51"/>
    <mergeCell ref="M44:M51"/>
    <mergeCell ref="N44:N51"/>
    <mergeCell ref="N34:N35"/>
    <mergeCell ref="N37:N42"/>
    <mergeCell ref="J30:J31"/>
    <mergeCell ref="K30:K31"/>
    <mergeCell ref="M30:M31"/>
    <mergeCell ref="N30:N31"/>
    <mergeCell ref="J32:J33"/>
    <mergeCell ref="K32:K33"/>
    <mergeCell ref="M32:M33"/>
    <mergeCell ref="N32:N33"/>
    <mergeCell ref="P32:P33"/>
    <mergeCell ref="P34:P35"/>
    <mergeCell ref="P37:P42"/>
    <mergeCell ref="P44:P51"/>
    <mergeCell ref="P57:P63"/>
    <mergeCell ref="P7:P8"/>
    <mergeCell ref="P12:P13"/>
    <mergeCell ref="P14:P15"/>
    <mergeCell ref="P16:P17"/>
    <mergeCell ref="P22:P24"/>
    <mergeCell ref="P30:P31"/>
  </mergeCells>
  <pageMargins left="0.75" right="0.75" top="1" bottom="1" header="0.5" footer="0.5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listItem</vt:lpstr>
      <vt:lpstr>listItem</vt:lpstr>
      <vt:lpstr>listItem!Print_Area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Baldwin</dc:creator>
  <cp:lastModifiedBy>Aaron Baldwin</cp:lastModifiedBy>
  <cp:lastPrinted>2021-12-17T18:01:37Z</cp:lastPrinted>
  <dcterms:created xsi:type="dcterms:W3CDTF">2021-12-17T16:12:13Z</dcterms:created>
  <dcterms:modified xsi:type="dcterms:W3CDTF">2022-03-11T14:56:04Z</dcterms:modified>
</cp:coreProperties>
</file>