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AG 1\"/>
    </mc:Choice>
  </mc:AlternateContent>
  <bookViews>
    <workbookView xWindow="0" yWindow="0" windowWidth="20490" windowHeight="7020"/>
  </bookViews>
  <sheets>
    <sheet name="Stripped OTIER" sheetId="1" r:id="rId1"/>
  </sheets>
  <definedNames>
    <definedName name="_xlnm.Print_Area" localSheetId="0">'Stripped OTIER'!$A$1:$E$36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E18" i="1"/>
  <c r="D18" i="1"/>
  <c r="C18" i="1"/>
  <c r="E9" i="1"/>
  <c r="D9" i="1"/>
  <c r="C9" i="1"/>
  <c r="B9" i="1"/>
</calcChain>
</file>

<file path=xl/sharedStrings.xml><?xml version="1.0" encoding="utf-8"?>
<sst xmlns="http://schemas.openxmlformats.org/spreadsheetml/2006/main" count="25" uniqueCount="19">
  <si>
    <t>SKRECC Ratio Calculation  As of March 2, 2021</t>
  </si>
  <si>
    <r>
      <t xml:space="preserve">OTIER- </t>
    </r>
    <r>
      <rPr>
        <b/>
        <sz val="11"/>
        <color rgb="FFFF0000"/>
        <rFont val="Calibri"/>
        <family val="2"/>
        <scheme val="minor"/>
      </rPr>
      <t>Benchmark 1.10</t>
    </r>
  </si>
  <si>
    <r>
      <t xml:space="preserve">MDSC- </t>
    </r>
    <r>
      <rPr>
        <b/>
        <sz val="11"/>
        <color rgb="FFFF0000"/>
        <rFont val="Calibri"/>
        <family val="2"/>
        <scheme val="minor"/>
      </rPr>
      <t>Benchmark 1.25/1.35</t>
    </r>
  </si>
  <si>
    <t>Actual</t>
  </si>
  <si>
    <t>Stripped</t>
  </si>
  <si>
    <t>2 of 3 year high Average</t>
  </si>
  <si>
    <t>Actual Operating Margins</t>
  </si>
  <si>
    <t>Plus Items to include in calculation</t>
  </si>
  <si>
    <t>EKPC Cash Patronage</t>
  </si>
  <si>
    <t>CFC Cash Patronage</t>
  </si>
  <si>
    <t>Modified Operating Margin</t>
  </si>
  <si>
    <t>Margin Used for Ratio Calculation</t>
  </si>
  <si>
    <t>Less: Bad Debt Recapture</t>
  </si>
  <si>
    <t>Remove Items Impacting Ratios</t>
  </si>
  <si>
    <t>Unmodified Operating Margins</t>
  </si>
  <si>
    <t>Of Note:  MDSC uses interest income in the calculation</t>
  </si>
  <si>
    <t xml:space="preserve">Our Interest Income includes interest earned on the </t>
  </si>
  <si>
    <t>Cushion of Credit:</t>
  </si>
  <si>
    <t>Interest rate declines to market rate September 30 from 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</si>
</sst>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0" borderId="8" xfId="0" applyBorder="1"/>
    <xf numFmtId="0" fontId="0" fillId="3" borderId="9" xfId="0" applyFill="1" applyBorder="1"/>
    <xf numFmtId="0" fontId="0" fillId="4" borderId="10" xfId="0" applyFill="1" applyBorder="1"/>
    <xf numFmtId="0" fontId="0" fillId="3" borderId="0" xfId="0" applyFill="1" applyBorder="1"/>
    <xf numFmtId="2" fontId="0" fillId="4" borderId="10" xfId="0" applyNumberFormat="1" applyFill="1" applyBorder="1"/>
    <xf numFmtId="0" fontId="0" fillId="3" borderId="11" xfId="0" applyFill="1" applyBorder="1"/>
    <xf numFmtId="2" fontId="0" fillId="3" borderId="0" xfId="0" applyNumberFormat="1" applyFill="1" applyBorder="1"/>
    <xf numFmtId="0" fontId="5" fillId="0" borderId="8" xfId="0" applyFont="1" applyBorder="1" applyAlignment="1"/>
    <xf numFmtId="0" fontId="5" fillId="3" borderId="11" xfId="0" applyFont="1" applyFill="1" applyBorder="1" applyAlignment="1"/>
    <xf numFmtId="0" fontId="5" fillId="4" borderId="10" xfId="0" applyFont="1" applyFill="1" applyBorder="1" applyAlignment="1"/>
    <xf numFmtId="0" fontId="5" fillId="3" borderId="0" xfId="0" applyFont="1" applyFill="1" applyBorder="1" applyAlignment="1"/>
    <xf numFmtId="0" fontId="0" fillId="0" borderId="12" xfId="0" applyBorder="1"/>
    <xf numFmtId="2" fontId="0" fillId="3" borderId="13" xfId="0" applyNumberFormat="1" applyFill="1" applyBorder="1"/>
    <xf numFmtId="0" fontId="0" fillId="4" borderId="14" xfId="0" applyFill="1" applyBorder="1"/>
    <xf numFmtId="2" fontId="0" fillId="3" borderId="15" xfId="0" applyNumberFormat="1" applyFill="1" applyBorder="1"/>
    <xf numFmtId="2" fontId="0" fillId="4" borderId="14" xfId="0" applyNumberFormat="1" applyFill="1" applyBorder="1"/>
    <xf numFmtId="0" fontId="0" fillId="0" borderId="16" xfId="0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164" fontId="0" fillId="0" borderId="0" xfId="1" applyNumberFormat="1" applyFont="1" applyBorder="1"/>
    <xf numFmtId="164" fontId="0" fillId="0" borderId="21" xfId="1" applyNumberFormat="1" applyFont="1" applyBorder="1"/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2" borderId="22" xfId="1" applyNumberFormat="1" applyFont="1" applyFill="1" applyBorder="1"/>
    <xf numFmtId="164" fontId="0" fillId="2" borderId="23" xfId="1" applyNumberFormat="1" applyFont="1" applyFill="1" applyBorder="1"/>
    <xf numFmtId="0" fontId="0" fillId="4" borderId="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Border="1"/>
    <xf numFmtId="0" fontId="0" fillId="0" borderId="24" xfId="0" applyBorder="1"/>
    <xf numFmtId="0" fontId="0" fillId="0" borderId="25" xfId="0" applyBorder="1"/>
    <xf numFmtId="164" fontId="0" fillId="0" borderId="19" xfId="1" applyNumberFormat="1" applyFont="1" applyBorder="1"/>
    <xf numFmtId="164" fontId="0" fillId="0" borderId="20" xfId="1" applyNumberFormat="1" applyFont="1" applyFill="1" applyBorder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G15" sqref="G15"/>
    </sheetView>
  </sheetViews>
  <sheetFormatPr defaultRowHeight="15" x14ac:dyDescent="0.25"/>
  <cols>
    <col min="1" max="1" width="13.85546875" customWidth="1"/>
    <col min="2" max="2" width="18" customWidth="1"/>
    <col min="3" max="3" width="11.7109375" customWidth="1"/>
    <col min="4" max="4" width="13.28515625" customWidth="1"/>
    <col min="5" max="5" width="12.28515625" customWidth="1"/>
    <col min="7" max="7" width="9.85546875" customWidth="1"/>
    <col min="8" max="8" width="10.140625" customWidth="1"/>
    <col min="9" max="9" width="12.140625" customWidth="1"/>
    <col min="10" max="10" width="9.7109375" bestFit="1" customWidth="1"/>
    <col min="11" max="11" width="11.28515625" bestFit="1" customWidth="1"/>
    <col min="14" max="14" width="3.85546875" customWidth="1"/>
  </cols>
  <sheetData>
    <row r="1" spans="1:13" ht="15.75" thickBot="1" x14ac:dyDescent="0.3">
      <c r="A1" s="1" t="s">
        <v>0</v>
      </c>
      <c r="B1" s="1"/>
    </row>
    <row r="2" spans="1:13" ht="24.75" customHeight="1" x14ac:dyDescent="0.25">
      <c r="A2" s="2"/>
      <c r="B2" s="3" t="s">
        <v>1</v>
      </c>
      <c r="C2" s="4"/>
      <c r="D2" s="3" t="s">
        <v>2</v>
      </c>
      <c r="E2" s="4"/>
    </row>
    <row r="3" spans="1:13" ht="18.75" customHeight="1" x14ac:dyDescent="0.25">
      <c r="A3" s="5"/>
      <c r="B3" s="6" t="s">
        <v>3</v>
      </c>
      <c r="C3" s="7" t="s">
        <v>4</v>
      </c>
      <c r="D3" s="8" t="s">
        <v>3</v>
      </c>
      <c r="E3" s="7" t="s">
        <v>4</v>
      </c>
    </row>
    <row r="4" spans="1:13" x14ac:dyDescent="0.25">
      <c r="A4" s="9">
        <v>2018</v>
      </c>
      <c r="B4" s="10">
        <v>1.54</v>
      </c>
      <c r="C4" s="11">
        <v>1.54</v>
      </c>
      <c r="D4" s="12">
        <v>1.58</v>
      </c>
      <c r="E4" s="13">
        <v>1.5660000000000001</v>
      </c>
    </row>
    <row r="5" spans="1:13" x14ac:dyDescent="0.25">
      <c r="A5" s="9">
        <v>2019</v>
      </c>
      <c r="B5" s="14">
        <v>1.07</v>
      </c>
      <c r="C5" s="11">
        <v>1.02</v>
      </c>
      <c r="D5" s="15">
        <v>1.36</v>
      </c>
      <c r="E5" s="13">
        <v>1.3089999999999999</v>
      </c>
    </row>
    <row r="6" spans="1:13" x14ac:dyDescent="0.25">
      <c r="A6" s="9">
        <v>2020</v>
      </c>
      <c r="B6" s="14">
        <v>1.53</v>
      </c>
      <c r="C6" s="11">
        <v>1.1200000000000001</v>
      </c>
      <c r="D6" s="15">
        <v>1.52</v>
      </c>
      <c r="E6" s="13">
        <v>1.3360000000000001</v>
      </c>
    </row>
    <row r="7" spans="1:13" x14ac:dyDescent="0.25">
      <c r="A7" s="9"/>
      <c r="B7" s="14"/>
      <c r="C7" s="11"/>
      <c r="D7" s="12"/>
      <c r="E7" s="11"/>
    </row>
    <row r="8" spans="1:13" x14ac:dyDescent="0.25">
      <c r="A8" s="16" t="s">
        <v>5</v>
      </c>
      <c r="B8" s="17"/>
      <c r="C8" s="18"/>
      <c r="D8" s="19"/>
      <c r="E8" s="18"/>
    </row>
    <row r="9" spans="1:13" ht="15.75" thickBot="1" x14ac:dyDescent="0.3">
      <c r="A9" s="20">
        <v>2020</v>
      </c>
      <c r="B9" s="21">
        <f>(B4+B6)/2</f>
        <v>1.5350000000000001</v>
      </c>
      <c r="C9" s="22">
        <f>(C4+C6)/2</f>
        <v>1.33</v>
      </c>
      <c r="D9" s="23">
        <f>(D4+D6)/2</f>
        <v>1.55</v>
      </c>
      <c r="E9" s="24">
        <f>(E4+E6)/2</f>
        <v>1.4510000000000001</v>
      </c>
    </row>
    <row r="10" spans="1:13" x14ac:dyDescent="0.25">
      <c r="A10" s="25"/>
      <c r="L10" s="26"/>
      <c r="M10" s="26"/>
    </row>
    <row r="11" spans="1:13" ht="13.5" customHeight="1" thickBot="1" x14ac:dyDescent="0.3">
      <c r="A11" s="27"/>
      <c r="B11" s="27"/>
      <c r="C11" s="27"/>
      <c r="D11" s="27"/>
      <c r="E11" s="27"/>
    </row>
    <row r="12" spans="1:13" x14ac:dyDescent="0.25">
      <c r="A12" s="28" t="s">
        <v>3</v>
      </c>
      <c r="B12" s="29"/>
      <c r="C12" s="29"/>
      <c r="D12" s="29"/>
      <c r="E12" s="30"/>
    </row>
    <row r="13" spans="1:13" x14ac:dyDescent="0.25">
      <c r="A13" s="31"/>
      <c r="B13" s="32"/>
      <c r="C13" s="32">
        <v>2018</v>
      </c>
      <c r="D13" s="32">
        <v>2019</v>
      </c>
      <c r="E13" s="33">
        <v>2020</v>
      </c>
    </row>
    <row r="14" spans="1:13" x14ac:dyDescent="0.25">
      <c r="A14" s="9" t="s">
        <v>6</v>
      </c>
      <c r="B14" s="34"/>
      <c r="C14" s="35">
        <v>2888435.88</v>
      </c>
      <c r="D14" s="35">
        <v>94343.66</v>
      </c>
      <c r="E14" s="36">
        <v>2168358</v>
      </c>
    </row>
    <row r="15" spans="1:13" x14ac:dyDescent="0.25">
      <c r="A15" s="9" t="s">
        <v>7</v>
      </c>
      <c r="B15" s="37"/>
      <c r="C15" s="35"/>
      <c r="D15" s="35"/>
      <c r="E15" s="36"/>
    </row>
    <row r="16" spans="1:13" x14ac:dyDescent="0.25">
      <c r="A16" s="9"/>
      <c r="B16" s="37" t="s">
        <v>8</v>
      </c>
      <c r="C16" s="35">
        <v>0</v>
      </c>
      <c r="D16" s="35">
        <v>201318</v>
      </c>
      <c r="E16" s="36">
        <v>720779</v>
      </c>
    </row>
    <row r="17" spans="1:5" x14ac:dyDescent="0.25">
      <c r="A17" s="9"/>
      <c r="B17" s="37" t="s">
        <v>9</v>
      </c>
      <c r="C17" s="35">
        <v>24566</v>
      </c>
      <c r="D17" s="35">
        <v>69845</v>
      </c>
      <c r="E17" s="36">
        <v>46193</v>
      </c>
    </row>
    <row r="18" spans="1:5" ht="15.75" thickBot="1" x14ac:dyDescent="0.3">
      <c r="A18" s="20"/>
      <c r="B18" s="38" t="s">
        <v>10</v>
      </c>
      <c r="C18" s="39">
        <f>SUM(C14:C17)</f>
        <v>2913001.88</v>
      </c>
      <c r="D18" s="39">
        <f t="shared" ref="D18:E18" si="0">SUM(D14:D17)</f>
        <v>365506.66000000003</v>
      </c>
      <c r="E18" s="40">
        <f t="shared" si="0"/>
        <v>2935330</v>
      </c>
    </row>
    <row r="19" spans="1:5" ht="18.75" customHeight="1" thickBot="1" x14ac:dyDescent="0.3">
      <c r="A19" s="34"/>
      <c r="B19" s="34"/>
      <c r="C19" s="34"/>
      <c r="D19" s="34"/>
      <c r="E19" s="34"/>
    </row>
    <row r="20" spans="1:5" x14ac:dyDescent="0.25">
      <c r="A20" s="41" t="s">
        <v>4</v>
      </c>
      <c r="B20" s="42"/>
      <c r="C20" s="42"/>
      <c r="D20" s="42"/>
      <c r="E20" s="43"/>
    </row>
    <row r="21" spans="1:5" x14ac:dyDescent="0.25">
      <c r="A21" s="44"/>
      <c r="B21" s="45"/>
      <c r="C21" s="45">
        <v>2018</v>
      </c>
      <c r="D21" s="45">
        <v>2019</v>
      </c>
      <c r="E21" s="46">
        <v>2020</v>
      </c>
    </row>
    <row r="22" spans="1:5" x14ac:dyDescent="0.25">
      <c r="A22" s="9"/>
      <c r="B22" s="37" t="s">
        <v>11</v>
      </c>
      <c r="C22" s="35">
        <v>2913002</v>
      </c>
      <c r="D22" s="35">
        <v>365507</v>
      </c>
      <c r="E22" s="36">
        <v>2935330</v>
      </c>
    </row>
    <row r="23" spans="1:5" x14ac:dyDescent="0.25">
      <c r="A23" s="9"/>
      <c r="B23" s="37" t="s">
        <v>12</v>
      </c>
      <c r="C23" s="47">
        <v>0</v>
      </c>
      <c r="D23" s="47">
        <v>0</v>
      </c>
      <c r="E23" s="48">
        <v>-1491306</v>
      </c>
    </row>
    <row r="24" spans="1:5" x14ac:dyDescent="0.25">
      <c r="A24" s="9"/>
      <c r="B24" s="37" t="s">
        <v>13</v>
      </c>
      <c r="C24" s="35"/>
      <c r="D24" s="35"/>
      <c r="E24" s="36"/>
    </row>
    <row r="25" spans="1:5" x14ac:dyDescent="0.25">
      <c r="A25" s="9"/>
      <c r="B25" s="37" t="s">
        <v>8</v>
      </c>
      <c r="C25" s="35">
        <v>0</v>
      </c>
      <c r="D25" s="35">
        <v>-201317.92</v>
      </c>
      <c r="E25" s="36">
        <v>-720779</v>
      </c>
    </row>
    <row r="26" spans="1:5" x14ac:dyDescent="0.25">
      <c r="A26" s="9"/>
      <c r="B26" s="37" t="s">
        <v>9</v>
      </c>
      <c r="C26" s="35">
        <v>-24565.98</v>
      </c>
      <c r="D26" s="35">
        <v>-69844.97</v>
      </c>
      <c r="E26" s="36">
        <v>-46193</v>
      </c>
    </row>
    <row r="27" spans="1:5" ht="15.75" thickBot="1" x14ac:dyDescent="0.3">
      <c r="A27" s="20"/>
      <c r="B27" s="38" t="s">
        <v>14</v>
      </c>
      <c r="C27" s="39">
        <f>SUM(C22+C26)</f>
        <v>2888436.02</v>
      </c>
      <c r="D27" s="39">
        <f>SUM(D22+D25+D26)</f>
        <v>94344.109999999986</v>
      </c>
      <c r="E27" s="40">
        <f>SUM(E22:E26)</f>
        <v>677052</v>
      </c>
    </row>
    <row r="29" spans="1:5" x14ac:dyDescent="0.25">
      <c r="A29" t="s">
        <v>15</v>
      </c>
    </row>
    <row r="30" spans="1:5" x14ac:dyDescent="0.25">
      <c r="B30" t="s">
        <v>16</v>
      </c>
    </row>
    <row r="31" spans="1:5" x14ac:dyDescent="0.25">
      <c r="B31" t="s">
        <v>17</v>
      </c>
    </row>
    <row r="32" spans="1:5" x14ac:dyDescent="0.25">
      <c r="B32">
        <v>2018</v>
      </c>
      <c r="C32" s="49">
        <v>1302624.96</v>
      </c>
    </row>
    <row r="33" spans="2:3" x14ac:dyDescent="0.25">
      <c r="B33">
        <v>2019</v>
      </c>
      <c r="C33" s="49">
        <v>1396382.87</v>
      </c>
    </row>
    <row r="34" spans="2:3" x14ac:dyDescent="0.25">
      <c r="B34">
        <v>2020</v>
      </c>
      <c r="C34" s="49">
        <v>1391680.9</v>
      </c>
    </row>
    <row r="35" spans="2:3" ht="6.75" customHeight="1" x14ac:dyDescent="0.25"/>
    <row r="36" spans="2:3" x14ac:dyDescent="0.25">
      <c r="B36" t="s">
        <v>18</v>
      </c>
    </row>
  </sheetData>
  <mergeCells count="5">
    <mergeCell ref="B2:C2"/>
    <mergeCell ref="D2:E2"/>
    <mergeCell ref="A11:E11"/>
    <mergeCell ref="A12:E12"/>
    <mergeCell ref="A20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Stripped OTIER</vt:lpstr>
      <vt:lpstr>'Stripped OTIER'!Print_Area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dcterms:created xsi:type="dcterms:W3CDTF">2022-01-30T23:32:05Z</dcterms:created>
  <dcterms:modified xsi:type="dcterms:W3CDTF">2022-01-31T00:25:39Z</dcterms:modified>
</cp:coreProperties>
</file>