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Staff Post Hearing\"/>
    </mc:Choice>
  </mc:AlternateContent>
  <bookViews>
    <workbookView xWindow="-120" yWindow="-120" windowWidth="29040" windowHeight="15840"/>
  </bookViews>
  <sheets>
    <sheet name="Sheet2" sheetId="2" r:id="rId1"/>
  </sheets>
  <definedNames>
    <definedName name="_xlnm.Print_Area" localSheetId="0">Sheet2!$A$5:$I$24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2" l="1"/>
  <c r="F28" i="2"/>
  <c r="E28" i="2"/>
  <c r="B25" i="2" l="1"/>
  <c r="D25" i="2" l="1"/>
  <c r="E25" i="2" s="1"/>
  <c r="F13" i="2"/>
  <c r="E7" i="2"/>
  <c r="B7" i="2"/>
  <c r="G7" i="2" s="1"/>
  <c r="E11" i="2" l="1"/>
  <c r="E8" i="2"/>
  <c r="E13" i="2" s="1"/>
  <c r="B8" i="2"/>
  <c r="G8" i="2" l="1"/>
  <c r="B9" i="2" s="1"/>
  <c r="G9" i="2" l="1"/>
  <c r="B10" i="2" s="1"/>
  <c r="G10" i="2" l="1"/>
  <c r="B11" i="2" s="1"/>
  <c r="G11" i="2" l="1"/>
  <c r="B12" i="2" s="1"/>
  <c r="G12" i="2" s="1"/>
</calcChain>
</file>

<file path=xl/sharedStrings.xml><?xml version="1.0" encoding="utf-8"?>
<sst xmlns="http://schemas.openxmlformats.org/spreadsheetml/2006/main" count="26" uniqueCount="22">
  <si>
    <t>Interest Rate</t>
  </si>
  <si>
    <t>Interest Earned</t>
  </si>
  <si>
    <t>Maturity Date</t>
  </si>
  <si>
    <t>Beg. COC Balance</t>
  </si>
  <si>
    <t>Interest</t>
  </si>
  <si>
    <t>CFC Deposit</t>
  </si>
  <si>
    <t>Debt Service</t>
  </si>
  <si>
    <t>Ending COC Balance</t>
  </si>
  <si>
    <t>Date</t>
  </si>
  <si>
    <t>True Up 12/31/2021 and 03/31/2022 Investment</t>
  </si>
  <si>
    <t xml:space="preserve">Sent to Commercial Paper </t>
  </si>
  <si>
    <t xml:space="preserve">Cushion of Credit </t>
  </si>
  <si>
    <t>Total</t>
  </si>
  <si>
    <t>Reinvestment</t>
  </si>
  <si>
    <t>*Reconcile to Account 224.60 General Ledger Account</t>
  </si>
  <si>
    <t>PSC Case No. 2021-00407</t>
  </si>
  <si>
    <t>South Kentucky RECC</t>
  </si>
  <si>
    <t>Staff's Post Hearing Data Request #14</t>
  </si>
  <si>
    <t>Earned Interest/ Anticipated Interest</t>
  </si>
  <si>
    <t>Total Cushion of Credit with CFC and RUS:</t>
  </si>
  <si>
    <t>Principal</t>
  </si>
  <si>
    <t>Matured/Rolled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</si>
</sst>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/>
    </xf>
    <xf numFmtId="14" fontId="0" fillId="0" borderId="2" xfId="0" applyNumberFormat="1" applyBorder="1"/>
    <xf numFmtId="44" fontId="0" fillId="0" borderId="4" xfId="1" applyFont="1" applyBorder="1"/>
    <xf numFmtId="0" fontId="0" fillId="0" borderId="0" xfId="0" applyBorder="1"/>
    <xf numFmtId="44" fontId="0" fillId="0" borderId="3" xfId="0" applyNumberFormat="1" applyBorder="1"/>
    <xf numFmtId="0" fontId="0" fillId="0" borderId="4" xfId="0" applyBorder="1"/>
    <xf numFmtId="44" fontId="0" fillId="0" borderId="1" xfId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/>
    <xf numFmtId="44" fontId="0" fillId="0" borderId="9" xfId="1" applyFont="1" applyBorder="1"/>
    <xf numFmtId="44" fontId="0" fillId="0" borderId="11" xfId="1" applyFont="1" applyBorder="1"/>
    <xf numFmtId="0" fontId="0" fillId="0" borderId="0" xfId="0" applyBorder="1" applyAlignment="1"/>
    <xf numFmtId="14" fontId="0" fillId="0" borderId="8" xfId="1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Fill="1" applyBorder="1" applyAlignment="1">
      <alignment horizontal="center"/>
    </xf>
    <xf numFmtId="14" fontId="0" fillId="0" borderId="9" xfId="0" applyNumberFormat="1" applyBorder="1"/>
    <xf numFmtId="44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NumberFormat="1" applyBorder="1"/>
    <xf numFmtId="0" fontId="0" fillId="0" borderId="1" xfId="1" applyNumberFormat="1" applyFont="1" applyBorder="1"/>
    <xf numFmtId="44" fontId="0" fillId="0" borderId="11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3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workbookViewId="0">
      <selection activeCell="I25" sqref="I25"/>
    </sheetView>
  </sheetViews>
  <sheetFormatPr defaultRowHeight="14.4" x14ac:dyDescent="0.3"/>
  <cols>
    <col min="1" max="1" width="10.6640625" bestFit="1" customWidth="1"/>
    <col min="2" max="2" width="14.33203125" bestFit="1" customWidth="1"/>
    <col min="3" max="3" width="14.33203125" customWidth="1"/>
    <col min="4" max="4" width="10.5546875" bestFit="1" customWidth="1"/>
    <col min="5" max="5" width="15.33203125" bestFit="1" customWidth="1"/>
    <col min="6" max="6" width="14.44140625" bestFit="1" customWidth="1"/>
    <col min="7" max="7" width="18.5546875" customWidth="1"/>
    <col min="8" max="8" width="18.6640625" bestFit="1" customWidth="1"/>
    <col min="9" max="10" width="18.6640625" customWidth="1"/>
    <col min="11" max="11" width="14.44140625" bestFit="1" customWidth="1"/>
    <col min="12" max="12" width="14.33203125" bestFit="1" customWidth="1"/>
    <col min="13" max="14" width="14.44140625" bestFit="1" customWidth="1"/>
  </cols>
  <sheetData>
    <row r="1" spans="1:18" x14ac:dyDescent="0.3">
      <c r="A1" t="s">
        <v>16</v>
      </c>
    </row>
    <row r="2" spans="1:18" x14ac:dyDescent="0.3">
      <c r="A2" t="s">
        <v>15</v>
      </c>
    </row>
    <row r="3" spans="1:18" x14ac:dyDescent="0.3">
      <c r="A3" t="s">
        <v>17</v>
      </c>
    </row>
    <row r="4" spans="1:18" ht="15" thickBot="1" x14ac:dyDescent="0.35"/>
    <row r="5" spans="1:18" x14ac:dyDescent="0.3">
      <c r="A5" s="26" t="s">
        <v>11</v>
      </c>
      <c r="B5" s="27"/>
      <c r="C5" s="27"/>
      <c r="D5" s="27"/>
      <c r="E5" s="27"/>
      <c r="F5" s="27"/>
      <c r="G5" s="28"/>
      <c r="H5" s="14"/>
      <c r="R5" s="14"/>
    </row>
    <row r="6" spans="1:18" x14ac:dyDescent="0.3">
      <c r="A6" s="9" t="s">
        <v>8</v>
      </c>
      <c r="B6" s="25" t="s">
        <v>3</v>
      </c>
      <c r="C6" s="25"/>
      <c r="D6" s="25"/>
      <c r="E6" s="2" t="s">
        <v>6</v>
      </c>
      <c r="F6" s="2" t="s">
        <v>4</v>
      </c>
      <c r="G6" s="10" t="s">
        <v>7</v>
      </c>
      <c r="R6" s="5"/>
    </row>
    <row r="7" spans="1:18" x14ac:dyDescent="0.3">
      <c r="A7" s="11">
        <v>44561</v>
      </c>
      <c r="B7" s="30">
        <f>31160466.05-387819.65+310255.72</f>
        <v>31082902.120000001</v>
      </c>
      <c r="C7" s="30"/>
      <c r="D7" s="30"/>
      <c r="E7" s="8">
        <f>-24415.36</f>
        <v>-24415.360000000001</v>
      </c>
      <c r="F7" s="8">
        <v>7051.14</v>
      </c>
      <c r="G7" s="12">
        <f>SUM(B7:F7)</f>
        <v>31065537.900000002</v>
      </c>
      <c r="R7" s="5"/>
    </row>
    <row r="8" spans="1:18" x14ac:dyDescent="0.3">
      <c r="A8" s="11">
        <v>44565</v>
      </c>
      <c r="B8" s="29">
        <f>G7</f>
        <v>31065537.900000002</v>
      </c>
      <c r="C8" s="29"/>
      <c r="D8" s="25"/>
      <c r="E8" s="8">
        <f>-36098.94-836241.44-711390.88</f>
        <v>-1583731.2599999998</v>
      </c>
      <c r="F8" s="8">
        <v>0</v>
      </c>
      <c r="G8" s="12">
        <f t="shared" ref="G8:G12" si="0">SUM(B8:F8)</f>
        <v>29481806.640000001</v>
      </c>
      <c r="R8" s="5"/>
    </row>
    <row r="9" spans="1:18" x14ac:dyDescent="0.3">
      <c r="A9" s="11">
        <v>44592</v>
      </c>
      <c r="B9" s="29">
        <f>G8</f>
        <v>29481806.640000001</v>
      </c>
      <c r="C9" s="29"/>
      <c r="D9" s="29"/>
      <c r="E9" s="8">
        <v>-24415.360000000001</v>
      </c>
      <c r="F9" s="8">
        <v>2253.56</v>
      </c>
      <c r="G9" s="12">
        <f t="shared" si="0"/>
        <v>29459644.84</v>
      </c>
      <c r="R9" s="5"/>
    </row>
    <row r="10" spans="1:18" x14ac:dyDescent="0.3">
      <c r="A10" s="11">
        <v>44620</v>
      </c>
      <c r="B10" s="29">
        <f>G9</f>
        <v>29459644.84</v>
      </c>
      <c r="C10" s="29"/>
      <c r="D10" s="29"/>
      <c r="E10" s="8">
        <v>-24415.360000000001</v>
      </c>
      <c r="F10" s="8">
        <v>2035.63</v>
      </c>
      <c r="G10" s="12">
        <f t="shared" si="0"/>
        <v>29437265.109999999</v>
      </c>
      <c r="R10" s="5"/>
    </row>
    <row r="11" spans="1:18" x14ac:dyDescent="0.3">
      <c r="A11" s="11">
        <v>44651</v>
      </c>
      <c r="B11" s="29">
        <f>G10</f>
        <v>29437265.109999999</v>
      </c>
      <c r="C11" s="29"/>
      <c r="D11" s="29"/>
      <c r="E11" s="8">
        <f>-1622502.13-24415.36</f>
        <v>-1646917.49</v>
      </c>
      <c r="F11" s="8">
        <v>2263.61</v>
      </c>
      <c r="G11" s="12">
        <f t="shared" si="0"/>
        <v>27792611.23</v>
      </c>
      <c r="R11" s="5"/>
    </row>
    <row r="12" spans="1:18" x14ac:dyDescent="0.3">
      <c r="A12" s="11">
        <v>44681</v>
      </c>
      <c r="B12" s="29">
        <f>G11</f>
        <v>27792611.23</v>
      </c>
      <c r="C12" s="29"/>
      <c r="D12" s="25"/>
      <c r="E12" s="8">
        <v>-24415.360000000001</v>
      </c>
      <c r="F12" s="8">
        <v>2055.89</v>
      </c>
      <c r="G12" s="12">
        <f t="shared" si="0"/>
        <v>27770251.760000002</v>
      </c>
      <c r="H12" t="s">
        <v>14</v>
      </c>
      <c r="R12" s="5"/>
    </row>
    <row r="13" spans="1:18" ht="15" thickBot="1" x14ac:dyDescent="0.35">
      <c r="A13" s="3"/>
      <c r="B13" s="20"/>
      <c r="C13" s="20"/>
      <c r="D13" s="21" t="s">
        <v>12</v>
      </c>
      <c r="E13" s="13">
        <f>SUM(E7:E12)</f>
        <v>-3328310.19</v>
      </c>
      <c r="F13" s="13">
        <f>SUM(F7:F12)</f>
        <v>15659.830000000002</v>
      </c>
      <c r="G13" s="4"/>
      <c r="R13" s="5"/>
    </row>
    <row r="14" spans="1:18" ht="15" thickBot="1" x14ac:dyDescent="0.35">
      <c r="R14" s="5"/>
    </row>
    <row r="15" spans="1:18" x14ac:dyDescent="0.3">
      <c r="A15" s="26" t="s">
        <v>5</v>
      </c>
      <c r="B15" s="27"/>
      <c r="C15" s="27"/>
      <c r="D15" s="27"/>
      <c r="E15" s="27"/>
      <c r="F15" s="28"/>
      <c r="G15" s="14"/>
      <c r="H15" s="14"/>
      <c r="I15" s="14"/>
      <c r="J15" s="14"/>
      <c r="R15" s="5"/>
    </row>
    <row r="16" spans="1:18" ht="57.6" x14ac:dyDescent="0.3">
      <c r="A16" s="9" t="s">
        <v>8</v>
      </c>
      <c r="B16" s="2" t="s">
        <v>5</v>
      </c>
      <c r="C16" s="2" t="s">
        <v>13</v>
      </c>
      <c r="D16" s="31" t="s">
        <v>18</v>
      </c>
      <c r="E16" s="2" t="s">
        <v>0</v>
      </c>
      <c r="F16" s="18" t="s">
        <v>2</v>
      </c>
      <c r="G16" s="5"/>
      <c r="H16" s="5"/>
      <c r="I16" s="5"/>
      <c r="J16" s="5"/>
    </row>
    <row r="17" spans="1:10" x14ac:dyDescent="0.3">
      <c r="A17" s="15">
        <v>44561</v>
      </c>
      <c r="B17" s="8">
        <v>1601095.48</v>
      </c>
      <c r="C17" s="8"/>
      <c r="D17" s="8">
        <v>191.69</v>
      </c>
      <c r="E17" s="22">
        <v>0.19</v>
      </c>
      <c r="F17" s="19">
        <v>44562</v>
      </c>
      <c r="G17" s="17" t="s">
        <v>10</v>
      </c>
      <c r="H17" s="17"/>
      <c r="I17" s="17"/>
      <c r="J17" s="17"/>
    </row>
    <row r="18" spans="1:10" x14ac:dyDescent="0.3">
      <c r="A18" s="15">
        <v>44582</v>
      </c>
      <c r="B18" s="8"/>
      <c r="C18" s="8">
        <v>1601287.17</v>
      </c>
      <c r="D18" s="8">
        <v>3720.25</v>
      </c>
      <c r="E18" s="22">
        <v>0.53</v>
      </c>
      <c r="F18" s="19">
        <v>44742</v>
      </c>
      <c r="G18" s="17" t="s">
        <v>21</v>
      </c>
      <c r="H18" s="5"/>
      <c r="I18" s="5"/>
      <c r="J18" s="5"/>
    </row>
    <row r="19" spans="1:10" x14ac:dyDescent="0.3">
      <c r="A19" s="15">
        <v>44592</v>
      </c>
      <c r="B19" s="8">
        <v>24721.759999999998</v>
      </c>
      <c r="C19" s="8"/>
      <c r="D19" s="8">
        <v>48.77</v>
      </c>
      <c r="E19" s="23">
        <v>0.48</v>
      </c>
      <c r="F19" s="19">
        <v>44742</v>
      </c>
      <c r="G19" s="5"/>
      <c r="H19" s="5"/>
      <c r="I19" s="5"/>
      <c r="J19" s="5"/>
    </row>
    <row r="20" spans="1:10" x14ac:dyDescent="0.3">
      <c r="A20" s="15">
        <v>44620</v>
      </c>
      <c r="B20" s="8">
        <v>24108.959999999999</v>
      </c>
      <c r="C20" s="8"/>
      <c r="D20" s="8">
        <v>52.38</v>
      </c>
      <c r="E20" s="23">
        <v>0.65</v>
      </c>
      <c r="F20" s="19">
        <v>44742</v>
      </c>
      <c r="G20" s="5"/>
      <c r="H20" s="5"/>
      <c r="I20" s="5"/>
      <c r="J20" s="5"/>
    </row>
    <row r="21" spans="1:10" x14ac:dyDescent="0.3">
      <c r="A21" s="15">
        <v>44651</v>
      </c>
      <c r="B21" s="8">
        <v>18168.96</v>
      </c>
      <c r="C21" s="8"/>
      <c r="D21" s="8">
        <v>40.770000000000003</v>
      </c>
      <c r="E21" s="23">
        <v>0.9</v>
      </c>
      <c r="F21" s="19">
        <v>44742</v>
      </c>
      <c r="G21" s="5"/>
      <c r="H21" s="5"/>
      <c r="I21" s="5"/>
      <c r="J21" s="5"/>
    </row>
    <row r="22" spans="1:10" x14ac:dyDescent="0.3">
      <c r="A22" s="15">
        <v>44651</v>
      </c>
      <c r="B22" s="8">
        <v>1622502.13</v>
      </c>
      <c r="C22" s="8"/>
      <c r="D22" s="8">
        <v>4166.5</v>
      </c>
      <c r="E22" s="23">
        <v>1.03</v>
      </c>
      <c r="F22" s="19">
        <v>44742</v>
      </c>
      <c r="G22" s="5"/>
      <c r="H22" s="5"/>
      <c r="I22" s="5"/>
      <c r="J22" s="5"/>
    </row>
    <row r="23" spans="1:10" x14ac:dyDescent="0.3">
      <c r="A23" s="16">
        <v>44658</v>
      </c>
      <c r="B23" s="8">
        <v>13297.54</v>
      </c>
      <c r="C23" s="8"/>
      <c r="D23" s="8">
        <v>22.34</v>
      </c>
      <c r="E23" s="22">
        <v>0.73</v>
      </c>
      <c r="F23" s="19">
        <v>44742</v>
      </c>
      <c r="G23" s="17" t="s">
        <v>9</v>
      </c>
      <c r="H23" s="5"/>
      <c r="I23" s="5"/>
      <c r="J23" s="5"/>
    </row>
    <row r="24" spans="1:10" x14ac:dyDescent="0.3">
      <c r="A24" s="16">
        <v>44680</v>
      </c>
      <c r="B24" s="8">
        <v>24415.360000000001</v>
      </c>
      <c r="C24" s="8"/>
      <c r="D24" s="8">
        <v>35.25</v>
      </c>
      <c r="E24" s="22">
        <v>0.85</v>
      </c>
      <c r="F24" s="19">
        <v>44742</v>
      </c>
      <c r="G24" s="5"/>
      <c r="H24" s="5"/>
      <c r="I24" s="5"/>
      <c r="J24" s="5"/>
    </row>
    <row r="25" spans="1:10" ht="15" thickBot="1" x14ac:dyDescent="0.35">
      <c r="A25" s="32" t="s">
        <v>12</v>
      </c>
      <c r="B25" s="24">
        <f>SUM(B17:B24)</f>
        <v>3328310.19</v>
      </c>
      <c r="C25" s="6"/>
      <c r="D25" s="24">
        <f t="shared" ref="D25" si="1">SUM(D17:D24)</f>
        <v>8277.9500000000007</v>
      </c>
      <c r="E25" s="24">
        <f>B25+D25</f>
        <v>3336588.14</v>
      </c>
      <c r="F25" s="7"/>
    </row>
    <row r="27" spans="1:10" x14ac:dyDescent="0.3">
      <c r="E27" s="33" t="s">
        <v>20</v>
      </c>
      <c r="F27" s="33" t="s">
        <v>1</v>
      </c>
      <c r="G27" s="33" t="s">
        <v>12</v>
      </c>
    </row>
    <row r="28" spans="1:10" ht="15" thickBot="1" x14ac:dyDescent="0.35">
      <c r="B28" t="s">
        <v>19</v>
      </c>
      <c r="E28" s="1">
        <f>B25+G12</f>
        <v>31098561.950000003</v>
      </c>
      <c r="F28" s="1">
        <f>D17</f>
        <v>191.69</v>
      </c>
      <c r="G28" s="34">
        <f>SUM(E28:F28)</f>
        <v>31098753.640000004</v>
      </c>
    </row>
    <row r="29" spans="1:10" ht="15" thickTop="1" x14ac:dyDescent="0.3"/>
  </sheetData>
  <mergeCells count="9">
    <mergeCell ref="A15:F15"/>
    <mergeCell ref="A5:G5"/>
    <mergeCell ref="B12:D12"/>
    <mergeCell ref="B6:D6"/>
    <mergeCell ref="B7:D7"/>
    <mergeCell ref="B8:D8"/>
    <mergeCell ref="B9:D9"/>
    <mergeCell ref="B10:D10"/>
    <mergeCell ref="B11:D11"/>
  </mergeCells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Michelle Herrman</cp:lastModifiedBy>
  <cp:lastPrinted>2022-05-16T15:30:42Z</cp:lastPrinted>
  <dcterms:created xsi:type="dcterms:W3CDTF">2021-12-22T15:53:09Z</dcterms:created>
  <dcterms:modified xsi:type="dcterms:W3CDTF">2022-05-16T23:20:52Z</dcterms:modified>
</cp:coreProperties>
</file>