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Staff Post Hearing\"/>
    </mc:Choice>
  </mc:AlternateContent>
  <bookViews>
    <workbookView xWindow="0" yWindow="0" windowWidth="15360" windowHeight="7620"/>
  </bookViews>
  <sheets>
    <sheet name="NonOperating Margins" sheetId="2" r:id="rId1"/>
    <sheet name="Cash Cap Credits &amp; Dividends" sheetId="1" r:id="rId2"/>
  </sheets>
  <definedNames>
    <definedName name="_xlnm.Print_Area" localSheetId="1">'Cash Cap Credits &amp; Dividends'!$B$1:$F$16</definedName>
    <definedName name="_xlnm.Print_Area" localSheetId="0">'NonOperating Margins'!$A$1:$I$49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15" i="1"/>
  <c r="E15" i="1"/>
  <c r="C12" i="1"/>
  <c r="C11" i="1"/>
  <c r="D14" i="2" l="1"/>
  <c r="E14" i="2"/>
  <c r="E48" i="2"/>
  <c r="D48" i="2"/>
  <c r="E37" i="2"/>
  <c r="D37" i="2"/>
</calcChain>
</file>

<file path=xl/sharedStrings.xml><?xml version="1.0" encoding="utf-8"?>
<sst xmlns="http://schemas.openxmlformats.org/spreadsheetml/2006/main" count="63" uniqueCount="60">
  <si>
    <t>A/C 419.00 Interest &amp; Dividend Income</t>
  </si>
  <si>
    <t>Non Operating Margins - Other</t>
  </si>
  <si>
    <t>A/C 415.01 Revenue From Merchandising - ETS Heaters</t>
  </si>
  <si>
    <t>A/C 415.04 Revenue from Merchandising - Water Heaters</t>
  </si>
  <si>
    <t>A/C 416.02 Cost of Merchandising - ETS Heaters</t>
  </si>
  <si>
    <t>A/C 416.04 Cost of Merchandising - Water Heaters</t>
  </si>
  <si>
    <t>A/C 417.01 Revenue Non Utility (Meter Pole Service)</t>
  </si>
  <si>
    <t>A/C 417.06 Revenue Non Utility (Temporary Service Rental)</t>
  </si>
  <si>
    <t>A/C 417.11 Expense Non Utility(Meter Pole Service)</t>
  </si>
  <si>
    <t>A/C 418.03 Nonoperating Rental Income (MEPB Rental)</t>
  </si>
  <si>
    <t>A/C 418.14 Nonoperating Rental Income (19 Hardwood Drive)</t>
  </si>
  <si>
    <t>A/C 418.16 Nonoperating Rental Expense(MEPB Rental)</t>
  </si>
  <si>
    <t>A/C 418.15 Nonoperating Rental Expense(19 Hardwood Drive)</t>
  </si>
  <si>
    <t>A/C 421.01 Miscellaneous Nonoperating Income-Farm Income</t>
  </si>
  <si>
    <t>A/C 421.02 Miscellaneous Nonoperating Income-Farm Expense</t>
  </si>
  <si>
    <t>A/C 421.10 Gain/Loss-Disposal of Property</t>
  </si>
  <si>
    <t>A/C 424.00 Other Capital Credit Patronage Capital Allocation</t>
  </si>
  <si>
    <t xml:space="preserve">     CFC</t>
  </si>
  <si>
    <t xml:space="preserve">     Ky Association of Electric Cooperatives</t>
  </si>
  <si>
    <t xml:space="preserve">     Southeastern Data Cooperative</t>
  </si>
  <si>
    <t xml:space="preserve">     Duo County Telephone</t>
  </si>
  <si>
    <t xml:space="preserve">     Federated Insurance</t>
  </si>
  <si>
    <t>Total</t>
  </si>
  <si>
    <t xml:space="preserve">     United Utility Supply-Allocation</t>
  </si>
  <si>
    <t>A/C 421.00 Miscellaneous Nonoperating Income-PPP, Plug Power</t>
  </si>
  <si>
    <t>A/C 421.04 Miscellaneous Nonoperating Expense-PPP Interest</t>
  </si>
  <si>
    <t>A/C 423.00 G &amp; T Cooperative Capital Credits Allocation</t>
  </si>
  <si>
    <t xml:space="preserve">  United Cumberland Bank -McCreary</t>
  </si>
  <si>
    <t xml:space="preserve">  1st &amp; Farmers-Albany</t>
  </si>
  <si>
    <t xml:space="preserve">  Monticello Banking</t>
  </si>
  <si>
    <t xml:space="preserve">  1st National Bank of Russell Springs</t>
  </si>
  <si>
    <t xml:space="preserve">  Citizens National-Somerset</t>
  </si>
  <si>
    <t xml:space="preserve">  Economic Development Grant Funds</t>
  </si>
  <si>
    <t>CFC-CTC</t>
  </si>
  <si>
    <t>RUS-Cushion of Credit</t>
  </si>
  <si>
    <t>CFC-Interest</t>
  </si>
  <si>
    <t>IRS- Refund Interest</t>
  </si>
  <si>
    <t xml:space="preserve">Central Service Association </t>
  </si>
  <si>
    <t>Investments in Associated Organizations-Patronage Capital</t>
  </si>
  <si>
    <t>2021-Cash Received</t>
  </si>
  <si>
    <t>2020-Cash Received</t>
  </si>
  <si>
    <t>Federated Rural Electric Insurance, Kansas City, MO</t>
  </si>
  <si>
    <t>Highland Telephone, Sunbright, TN</t>
  </si>
  <si>
    <t>United Utility Supply, Louisville, KY</t>
  </si>
  <si>
    <t>Kentucky Association of Electric Cooperatives, Louisville, KY</t>
  </si>
  <si>
    <t>Southeastern Data Cooperative, Inc., Atlanta, GA</t>
  </si>
  <si>
    <t>East Kentucky Power, Winchester, KY</t>
  </si>
  <si>
    <t>Duo County Telephone, Jamestown, KY</t>
  </si>
  <si>
    <t>National Rural Telecommunications Corporation, Washington, D.C.</t>
  </si>
  <si>
    <t>CFC, Washington, D.C. - Cash reinvested in commercial paper</t>
  </si>
  <si>
    <t xml:space="preserve">     A/C 123.10 Patronage Capital from Associated Coops</t>
  </si>
  <si>
    <t xml:space="preserve">Total </t>
  </si>
  <si>
    <t>Income Statement Line 22:</t>
  </si>
  <si>
    <t>Income Statement Line 25:</t>
  </si>
  <si>
    <t>Income Statement Line 26:</t>
  </si>
  <si>
    <t>Income Statement Line 27:</t>
  </si>
  <si>
    <t>Cooperative Response Center, Washington, D.C.</t>
  </si>
  <si>
    <t>Ending Account Balance 2021</t>
  </si>
  <si>
    <t>Ending Account Balance 2020</t>
  </si>
  <si>
    <t>* See attached sheet for cash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</si>
</sst>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0" xfId="0" applyNumberFormat="1" applyBorder="1"/>
    <xf numFmtId="0" fontId="1" fillId="0" borderId="0" xfId="0" applyFont="1"/>
    <xf numFmtId="44" fontId="1" fillId="0" borderId="0" xfId="0" applyNumberFormat="1" applyFont="1" applyBorder="1"/>
    <xf numFmtId="2" fontId="1" fillId="0" borderId="0" xfId="0" applyNumberFormat="1" applyFont="1"/>
    <xf numFmtId="0" fontId="2" fillId="0" borderId="0" xfId="0" applyFont="1"/>
    <xf numFmtId="44" fontId="2" fillId="0" borderId="0" xfId="0" applyNumberFormat="1" applyFont="1" applyBorder="1"/>
    <xf numFmtId="44" fontId="2" fillId="0" borderId="0" xfId="0" applyNumberFormat="1" applyFont="1"/>
    <xf numFmtId="44" fontId="2" fillId="0" borderId="1" xfId="0" applyNumberFormat="1" applyFont="1" applyBorder="1"/>
    <xf numFmtId="44" fontId="2" fillId="0" borderId="2" xfId="0" applyNumberFormat="1" applyFont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3" fillId="0" borderId="0" xfId="0" applyFont="1"/>
    <xf numFmtId="44" fontId="4" fillId="0" borderId="0" xfId="0" applyNumberFormat="1" applyFont="1"/>
    <xf numFmtId="44" fontId="3" fillId="0" borderId="0" xfId="0" applyNumberFormat="1" applyFont="1"/>
    <xf numFmtId="44" fontId="3" fillId="0" borderId="0" xfId="0" applyNumberFormat="1" applyFont="1" applyBorder="1"/>
    <xf numFmtId="44" fontId="3" fillId="0" borderId="1" xfId="0" applyNumberFormat="1" applyFont="1" applyBorder="1"/>
    <xf numFmtId="44" fontId="3" fillId="0" borderId="2" xfId="0" applyNumberFormat="1" applyFont="1" applyBorder="1"/>
    <xf numFmtId="0" fontId="0" fillId="0" borderId="1" xfId="0" applyBorder="1" applyAlignment="1">
      <alignment horizontal="right" wrapText="1"/>
    </xf>
    <xf numFmtId="4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B10" sqref="B10"/>
    </sheetView>
  </sheetViews>
  <sheetFormatPr defaultRowHeight="14.4" x14ac:dyDescent="0.3"/>
  <cols>
    <col min="1" max="1" width="24.88671875" bestFit="1" customWidth="1"/>
    <col min="2" max="2" width="58.44140625" bestFit="1" customWidth="1"/>
    <col min="3" max="3" width="3.44140625" customWidth="1"/>
    <col min="4" max="4" width="18.88671875" customWidth="1"/>
    <col min="5" max="5" width="19" customWidth="1"/>
  </cols>
  <sheetData>
    <row r="1" spans="1:5" x14ac:dyDescent="0.3">
      <c r="D1" s="14">
        <v>2021</v>
      </c>
      <c r="E1" s="14">
        <v>2020</v>
      </c>
    </row>
    <row r="2" spans="1:5" s="6" customFormat="1" x14ac:dyDescent="0.3">
      <c r="A2" s="9" t="s">
        <v>52</v>
      </c>
      <c r="B2" s="9" t="s">
        <v>0</v>
      </c>
      <c r="C2" s="9"/>
      <c r="D2" s="10"/>
      <c r="E2" s="10"/>
    </row>
    <row r="3" spans="1:5" s="6" customFormat="1" x14ac:dyDescent="0.3">
      <c r="B3" s="9" t="s">
        <v>27</v>
      </c>
      <c r="C3" s="9"/>
      <c r="D3" s="10">
        <v>97.02</v>
      </c>
      <c r="E3" s="10">
        <v>129.28</v>
      </c>
    </row>
    <row r="4" spans="1:5" s="6" customFormat="1" x14ac:dyDescent="0.3">
      <c r="B4" s="9" t="s">
        <v>28</v>
      </c>
      <c r="C4" s="9"/>
      <c r="D4" s="10">
        <v>95.04</v>
      </c>
      <c r="E4" s="10">
        <v>126.4</v>
      </c>
    </row>
    <row r="5" spans="1:5" s="6" customFormat="1" x14ac:dyDescent="0.3">
      <c r="B5" s="9" t="s">
        <v>29</v>
      </c>
      <c r="C5" s="9"/>
      <c r="D5" s="10">
        <v>213.45</v>
      </c>
      <c r="E5" s="10">
        <v>208.49</v>
      </c>
    </row>
    <row r="6" spans="1:5" s="6" customFormat="1" x14ac:dyDescent="0.3">
      <c r="B6" s="9" t="s">
        <v>30</v>
      </c>
      <c r="C6" s="9"/>
      <c r="D6" s="10">
        <v>153.28</v>
      </c>
      <c r="E6" s="10">
        <v>174.4</v>
      </c>
    </row>
    <row r="7" spans="1:5" s="6" customFormat="1" x14ac:dyDescent="0.3">
      <c r="B7" s="9" t="s">
        <v>31</v>
      </c>
      <c r="C7" s="9"/>
      <c r="D7" s="10">
        <v>446.4</v>
      </c>
      <c r="E7" s="10">
        <v>196.47</v>
      </c>
    </row>
    <row r="8" spans="1:5" s="6" customFormat="1" x14ac:dyDescent="0.3">
      <c r="B8" s="9" t="s">
        <v>32</v>
      </c>
      <c r="C8" s="9"/>
      <c r="D8" s="10">
        <v>2173.3000000000002</v>
      </c>
      <c r="E8" s="10">
        <v>2326.41</v>
      </c>
    </row>
    <row r="9" spans="1:5" s="6" customFormat="1" x14ac:dyDescent="0.3">
      <c r="B9" s="9" t="s">
        <v>35</v>
      </c>
      <c r="C9" s="9"/>
      <c r="D9" s="10">
        <v>15518.33</v>
      </c>
      <c r="E9" s="10">
        <v>51564.29</v>
      </c>
    </row>
    <row r="10" spans="1:5" s="6" customFormat="1" x14ac:dyDescent="0.3">
      <c r="A10" s="8"/>
      <c r="B10" s="9" t="s">
        <v>33</v>
      </c>
      <c r="C10" s="9"/>
      <c r="D10" s="10">
        <v>69717</v>
      </c>
      <c r="E10" s="10">
        <v>70630.22</v>
      </c>
    </row>
    <row r="11" spans="1:5" s="6" customFormat="1" x14ac:dyDescent="0.3">
      <c r="B11" s="9" t="s">
        <v>34</v>
      </c>
      <c r="C11" s="9"/>
      <c r="D11" s="10">
        <v>918739.13</v>
      </c>
      <c r="E11" s="10">
        <v>1391659.55</v>
      </c>
    </row>
    <row r="12" spans="1:5" s="6" customFormat="1" x14ac:dyDescent="0.3">
      <c r="B12" s="9" t="s">
        <v>36</v>
      </c>
      <c r="C12" s="9"/>
      <c r="D12" s="10">
        <v>233.25</v>
      </c>
      <c r="E12" s="11">
        <v>21.35</v>
      </c>
    </row>
    <row r="13" spans="1:5" s="6" customFormat="1" x14ac:dyDescent="0.3">
      <c r="B13" s="9" t="s">
        <v>37</v>
      </c>
      <c r="C13" s="9"/>
      <c r="D13" s="12">
        <v>12.98</v>
      </c>
      <c r="E13" s="12">
        <v>13.4</v>
      </c>
    </row>
    <row r="14" spans="1:5" s="6" customFormat="1" ht="15" thickBot="1" x14ac:dyDescent="0.35">
      <c r="B14" s="9" t="s">
        <v>22</v>
      </c>
      <c r="C14" s="9"/>
      <c r="D14" s="13">
        <f>SUM(D3:D13)</f>
        <v>1007399.1799999999</v>
      </c>
      <c r="E14" s="13">
        <f>SUM(E3:E13)</f>
        <v>1517050.26</v>
      </c>
    </row>
    <row r="15" spans="1:5" s="6" customFormat="1" ht="15" thickTop="1" x14ac:dyDescent="0.3">
      <c r="D15" s="7"/>
      <c r="E15" s="7"/>
    </row>
    <row r="16" spans="1:5" x14ac:dyDescent="0.3">
      <c r="A16" s="9" t="s">
        <v>53</v>
      </c>
      <c r="B16" t="s">
        <v>1</v>
      </c>
      <c r="D16" s="1"/>
      <c r="E16" s="1"/>
    </row>
    <row r="17" spans="2:5" x14ac:dyDescent="0.3">
      <c r="B17" t="s">
        <v>2</v>
      </c>
      <c r="D17" s="1">
        <v>2599.25</v>
      </c>
      <c r="E17" s="1">
        <v>2462.67</v>
      </c>
    </row>
    <row r="18" spans="2:5" x14ac:dyDescent="0.3">
      <c r="B18" t="s">
        <v>3</v>
      </c>
      <c r="D18" s="1">
        <v>1585.98</v>
      </c>
      <c r="E18" s="1">
        <v>29885.57</v>
      </c>
    </row>
    <row r="19" spans="2:5" x14ac:dyDescent="0.3">
      <c r="B19" t="s">
        <v>4</v>
      </c>
      <c r="D19" s="1">
        <v>-6452.44</v>
      </c>
      <c r="E19" s="1">
        <v>-4077.32</v>
      </c>
    </row>
    <row r="20" spans="2:5" x14ac:dyDescent="0.3">
      <c r="B20" t="s">
        <v>5</v>
      </c>
      <c r="D20" s="1">
        <v>-2867.95</v>
      </c>
      <c r="E20" s="1">
        <v>-29085.13</v>
      </c>
    </row>
    <row r="21" spans="2:5" x14ac:dyDescent="0.3">
      <c r="D21" s="1"/>
      <c r="E21" s="1"/>
    </row>
    <row r="22" spans="2:5" x14ac:dyDescent="0.3">
      <c r="B22" t="s">
        <v>6</v>
      </c>
      <c r="D22" s="1">
        <v>134525</v>
      </c>
      <c r="E22" s="1">
        <v>107910</v>
      </c>
    </row>
    <row r="23" spans="2:5" x14ac:dyDescent="0.3">
      <c r="B23" t="s">
        <v>7</v>
      </c>
      <c r="D23" s="1">
        <v>0</v>
      </c>
      <c r="E23" s="1">
        <v>-12.5</v>
      </c>
    </row>
    <row r="24" spans="2:5" x14ac:dyDescent="0.3">
      <c r="B24" t="s">
        <v>8</v>
      </c>
      <c r="D24" s="1">
        <v>-116957.65</v>
      </c>
      <c r="E24" s="1">
        <v>-95561.73</v>
      </c>
    </row>
    <row r="25" spans="2:5" x14ac:dyDescent="0.3">
      <c r="D25" s="1"/>
      <c r="E25" s="1"/>
    </row>
    <row r="26" spans="2:5" x14ac:dyDescent="0.3">
      <c r="B26" t="s">
        <v>9</v>
      </c>
      <c r="D26" s="1">
        <v>3600</v>
      </c>
      <c r="E26" s="1">
        <v>3600</v>
      </c>
    </row>
    <row r="27" spans="2:5" x14ac:dyDescent="0.3">
      <c r="B27" t="s">
        <v>10</v>
      </c>
      <c r="D27" s="1">
        <v>8400</v>
      </c>
      <c r="E27" s="1">
        <v>8400</v>
      </c>
    </row>
    <row r="28" spans="2:5" x14ac:dyDescent="0.3">
      <c r="B28" t="s">
        <v>12</v>
      </c>
      <c r="D28" s="1">
        <v>0</v>
      </c>
      <c r="E28" s="1">
        <v>-77.19</v>
      </c>
    </row>
    <row r="29" spans="2:5" x14ac:dyDescent="0.3">
      <c r="B29" t="s">
        <v>11</v>
      </c>
      <c r="D29" s="1">
        <v>0</v>
      </c>
      <c r="E29" s="1">
        <v>-29.67</v>
      </c>
    </row>
    <row r="30" spans="2:5" x14ac:dyDescent="0.3">
      <c r="D30" s="1"/>
    </row>
    <row r="31" spans="2:5" x14ac:dyDescent="0.3">
      <c r="B31" t="s">
        <v>24</v>
      </c>
      <c r="D31" s="1">
        <v>3104345.51</v>
      </c>
      <c r="E31" s="1">
        <v>3136.5</v>
      </c>
    </row>
    <row r="32" spans="2:5" x14ac:dyDescent="0.3">
      <c r="B32" t="s">
        <v>13</v>
      </c>
      <c r="D32" s="1">
        <v>2800</v>
      </c>
      <c r="E32" s="1">
        <v>2800</v>
      </c>
    </row>
    <row r="33" spans="1:6" x14ac:dyDescent="0.3">
      <c r="B33" t="s">
        <v>14</v>
      </c>
      <c r="D33" s="1">
        <v>-103.93</v>
      </c>
      <c r="E33" s="1">
        <v>-1283.2</v>
      </c>
    </row>
    <row r="34" spans="1:6" x14ac:dyDescent="0.3">
      <c r="B34" t="s">
        <v>25</v>
      </c>
      <c r="D34" s="1">
        <v>-17324.87</v>
      </c>
      <c r="E34" s="1">
        <v>0</v>
      </c>
    </row>
    <row r="36" spans="1:6" x14ac:dyDescent="0.3">
      <c r="B36" t="s">
        <v>15</v>
      </c>
      <c r="D36" s="2">
        <v>-177821.3</v>
      </c>
      <c r="E36" s="2">
        <v>51235.93</v>
      </c>
    </row>
    <row r="37" spans="1:6" ht="15" thickBot="1" x14ac:dyDescent="0.35">
      <c r="B37" t="s">
        <v>22</v>
      </c>
      <c r="D37" s="3">
        <f>SUM(D17:D36)</f>
        <v>2936327.5999999996</v>
      </c>
      <c r="E37" s="3">
        <f>SUM(E17:E36)</f>
        <v>79303.929999999993</v>
      </c>
    </row>
    <row r="38" spans="1:6" ht="15" thickTop="1" x14ac:dyDescent="0.3"/>
    <row r="39" spans="1:6" ht="15" thickBot="1" x14ac:dyDescent="0.35">
      <c r="A39" s="9" t="s">
        <v>54</v>
      </c>
      <c r="B39" t="s">
        <v>26</v>
      </c>
      <c r="D39" s="4">
        <v>3352649.69</v>
      </c>
      <c r="E39" s="4">
        <v>5084682.92</v>
      </c>
      <c r="F39" t="s">
        <v>59</v>
      </c>
    </row>
    <row r="40" spans="1:6" ht="15" thickTop="1" x14ac:dyDescent="0.3">
      <c r="D40" s="1"/>
      <c r="E40" s="1"/>
    </row>
    <row r="41" spans="1:6" x14ac:dyDescent="0.3">
      <c r="A41" s="9" t="s">
        <v>55</v>
      </c>
      <c r="B41" t="s">
        <v>16</v>
      </c>
    </row>
    <row r="42" spans="1:6" x14ac:dyDescent="0.3">
      <c r="B42" t="s">
        <v>17</v>
      </c>
      <c r="D42" s="1">
        <v>29566.6</v>
      </c>
      <c r="E42" s="1">
        <v>35959</v>
      </c>
      <c r="F42" t="s">
        <v>59</v>
      </c>
    </row>
    <row r="43" spans="1:6" x14ac:dyDescent="0.3">
      <c r="B43" t="s">
        <v>23</v>
      </c>
      <c r="D43" s="1">
        <v>71909</v>
      </c>
      <c r="E43" s="1">
        <v>2639</v>
      </c>
    </row>
    <row r="44" spans="1:6" x14ac:dyDescent="0.3">
      <c r="B44" t="s">
        <v>18</v>
      </c>
      <c r="D44" s="1">
        <v>31726</v>
      </c>
      <c r="E44" s="1">
        <v>39527</v>
      </c>
    </row>
    <row r="45" spans="1:6" x14ac:dyDescent="0.3">
      <c r="B45" t="s">
        <v>19</v>
      </c>
      <c r="D45" s="1">
        <v>4237.8</v>
      </c>
      <c r="E45" s="1">
        <v>19468.62</v>
      </c>
    </row>
    <row r="46" spans="1:6" x14ac:dyDescent="0.3">
      <c r="B46" t="s">
        <v>20</v>
      </c>
      <c r="D46" s="1">
        <v>4420.3500000000004</v>
      </c>
      <c r="E46" s="1">
        <v>6351.62</v>
      </c>
    </row>
    <row r="47" spans="1:6" x14ac:dyDescent="0.3">
      <c r="B47" t="s">
        <v>21</v>
      </c>
      <c r="D47" s="5">
        <v>64600</v>
      </c>
      <c r="E47" s="5">
        <v>56915</v>
      </c>
    </row>
    <row r="48" spans="1:6" ht="15" thickBot="1" x14ac:dyDescent="0.35">
      <c r="B48" t="s">
        <v>22</v>
      </c>
      <c r="D48" s="3">
        <f>SUM(D42:D47)</f>
        <v>206459.75</v>
      </c>
      <c r="E48" s="3">
        <f>SUM(E42:E47)</f>
        <v>160860.24</v>
      </c>
    </row>
    <row r="49" spans="4:5" ht="15" thickTop="1" x14ac:dyDescent="0.3">
      <c r="D49" s="1"/>
      <c r="E49" s="1"/>
    </row>
    <row r="50" spans="4:5" x14ac:dyDescent="0.3">
      <c r="D50" s="1"/>
      <c r="E50" s="1"/>
    </row>
    <row r="51" spans="4:5" x14ac:dyDescent="0.3">
      <c r="D51" s="1"/>
      <c r="E51" s="1"/>
    </row>
    <row r="52" spans="4:5" x14ac:dyDescent="0.3">
      <c r="D52" s="1"/>
      <c r="E52" s="1"/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workbookViewId="0">
      <selection activeCell="B3" sqref="B3"/>
    </sheetView>
  </sheetViews>
  <sheetFormatPr defaultRowHeight="14.4" x14ac:dyDescent="0.3"/>
  <cols>
    <col min="2" max="2" width="61.33203125" bestFit="1" customWidth="1"/>
    <col min="3" max="4" width="18.88671875" customWidth="1"/>
    <col min="5" max="5" width="19" customWidth="1"/>
    <col min="6" max="6" width="18.88671875" customWidth="1"/>
  </cols>
  <sheetData>
    <row r="1" spans="2:6" ht="28.8" x14ac:dyDescent="0.3">
      <c r="C1" s="22" t="s">
        <v>57</v>
      </c>
      <c r="D1" s="14" t="s">
        <v>39</v>
      </c>
      <c r="E1" s="22" t="s">
        <v>58</v>
      </c>
      <c r="F1" s="14" t="s">
        <v>40</v>
      </c>
    </row>
    <row r="2" spans="2:6" s="9" customFormat="1" x14ac:dyDescent="0.3">
      <c r="B2" s="9" t="s">
        <v>38</v>
      </c>
      <c r="C2" s="10"/>
      <c r="D2" s="10"/>
      <c r="E2" s="10"/>
      <c r="F2" s="10"/>
    </row>
    <row r="3" spans="2:6" x14ac:dyDescent="0.3">
      <c r="B3" t="s">
        <v>50</v>
      </c>
      <c r="C3" s="23"/>
      <c r="D3" s="5"/>
      <c r="E3" s="23"/>
      <c r="F3" s="1"/>
    </row>
    <row r="4" spans="2:6" x14ac:dyDescent="0.3">
      <c r="C4" s="1"/>
      <c r="D4" s="1"/>
      <c r="E4" s="1"/>
      <c r="F4" s="1"/>
    </row>
    <row r="5" spans="2:6" x14ac:dyDescent="0.3">
      <c r="B5" s="16" t="s">
        <v>49</v>
      </c>
      <c r="C5" s="18">
        <v>693319.34</v>
      </c>
      <c r="D5" s="18">
        <v>40617.82</v>
      </c>
      <c r="E5" s="18">
        <v>704370.56</v>
      </c>
      <c r="F5" s="18">
        <v>46192.78</v>
      </c>
    </row>
    <row r="6" spans="2:6" x14ac:dyDescent="0.3">
      <c r="B6" s="16" t="s">
        <v>56</v>
      </c>
      <c r="C6" s="18">
        <v>2124.2199999999998</v>
      </c>
      <c r="D6" s="18">
        <v>1658.04</v>
      </c>
      <c r="E6" s="18">
        <v>3782.26</v>
      </c>
      <c r="F6" s="18">
        <v>0</v>
      </c>
    </row>
    <row r="7" spans="2:6" x14ac:dyDescent="0.3">
      <c r="B7" s="16" t="s">
        <v>47</v>
      </c>
      <c r="C7" s="18">
        <v>48211.18</v>
      </c>
      <c r="D7" s="18">
        <v>913.17</v>
      </c>
      <c r="E7" s="18">
        <v>44704</v>
      </c>
      <c r="F7" s="18">
        <v>513.92999999999995</v>
      </c>
    </row>
    <row r="8" spans="2:6" x14ac:dyDescent="0.3">
      <c r="B8" s="16" t="s">
        <v>46</v>
      </c>
      <c r="C8" s="18">
        <v>81537083.900000006</v>
      </c>
      <c r="D8" s="18">
        <v>0</v>
      </c>
      <c r="E8" s="18">
        <v>78184434.209999993</v>
      </c>
      <c r="F8" s="18">
        <v>720778.97</v>
      </c>
    </row>
    <row r="9" spans="2:6" x14ac:dyDescent="0.3">
      <c r="B9" s="16" t="s">
        <v>41</v>
      </c>
      <c r="C9" s="18">
        <v>504934</v>
      </c>
      <c r="D9" s="18">
        <v>4448</v>
      </c>
      <c r="E9" s="18">
        <v>444782</v>
      </c>
      <c r="F9" s="18">
        <v>24134</v>
      </c>
    </row>
    <row r="10" spans="2:6" x14ac:dyDescent="0.3">
      <c r="B10" s="16" t="s">
        <v>42</v>
      </c>
      <c r="C10" s="18">
        <v>9288.31</v>
      </c>
      <c r="D10" s="18">
        <v>85.45</v>
      </c>
      <c r="E10" s="18">
        <v>9373.76</v>
      </c>
      <c r="F10" s="18">
        <v>0</v>
      </c>
    </row>
    <row r="11" spans="2:6" x14ac:dyDescent="0.3">
      <c r="B11" s="16" t="s">
        <v>43</v>
      </c>
      <c r="C11" s="18">
        <f>915633</f>
        <v>915633</v>
      </c>
      <c r="D11" s="18">
        <v>14382</v>
      </c>
      <c r="E11" s="18">
        <v>858106.43</v>
      </c>
      <c r="F11" s="18">
        <v>528</v>
      </c>
    </row>
    <row r="12" spans="2:6" x14ac:dyDescent="0.3">
      <c r="B12" s="16" t="s">
        <v>44</v>
      </c>
      <c r="C12" s="19">
        <f>268138.35</f>
        <v>268138.34999999998</v>
      </c>
      <c r="D12" s="19">
        <v>6345</v>
      </c>
      <c r="E12" s="19">
        <v>242757.35</v>
      </c>
      <c r="F12" s="19">
        <v>7905</v>
      </c>
    </row>
    <row r="13" spans="2:6" x14ac:dyDescent="0.3">
      <c r="B13" s="16" t="s">
        <v>45</v>
      </c>
      <c r="C13" s="19">
        <v>388568.95</v>
      </c>
      <c r="D13" s="19">
        <v>1873.53</v>
      </c>
      <c r="E13" s="19">
        <v>386204.68</v>
      </c>
      <c r="F13" s="19">
        <v>4730.87</v>
      </c>
    </row>
    <row r="14" spans="2:6" x14ac:dyDescent="0.3">
      <c r="B14" s="16" t="s">
        <v>48</v>
      </c>
      <c r="C14" s="20">
        <v>10956.3</v>
      </c>
      <c r="D14" s="20">
        <v>1690.53</v>
      </c>
      <c r="E14" s="20">
        <v>12646.83</v>
      </c>
      <c r="F14" s="20">
        <v>0</v>
      </c>
    </row>
    <row r="15" spans="2:6" ht="15" thickBot="1" x14ac:dyDescent="0.35">
      <c r="B15" s="16" t="s">
        <v>51</v>
      </c>
      <c r="C15" s="21">
        <v>84378257.980000004</v>
      </c>
      <c r="D15" s="21">
        <f>SUM(D5:D14)</f>
        <v>72013.539999999994</v>
      </c>
      <c r="E15" s="21">
        <f>SUM(E5:E14)</f>
        <v>80891162.079999998</v>
      </c>
      <c r="F15" s="21">
        <f>SUM(F5:F14)</f>
        <v>804783.54999999993</v>
      </c>
    </row>
    <row r="16" spans="2:6" ht="15" thickTop="1" x14ac:dyDescent="0.3">
      <c r="C16" s="17"/>
      <c r="D16" s="17"/>
      <c r="E16" s="17"/>
      <c r="F16" s="17"/>
    </row>
    <row r="17" spans="3:6" x14ac:dyDescent="0.3">
      <c r="C17" s="1"/>
      <c r="D17" s="1"/>
      <c r="E17" s="1"/>
      <c r="F17" s="1"/>
    </row>
    <row r="18" spans="3:6" x14ac:dyDescent="0.3">
      <c r="C18" s="1"/>
      <c r="D18" s="1"/>
      <c r="F18" s="1"/>
    </row>
    <row r="19" spans="3:6" x14ac:dyDescent="0.3">
      <c r="C19" s="1"/>
      <c r="D19" s="1"/>
      <c r="E19" s="1"/>
      <c r="F19" s="1"/>
    </row>
    <row r="20" spans="3:6" x14ac:dyDescent="0.3">
      <c r="C20" s="1"/>
      <c r="D20" s="1"/>
      <c r="E20" s="1"/>
      <c r="F20" s="1"/>
    </row>
    <row r="21" spans="3:6" x14ac:dyDescent="0.3">
      <c r="C21" s="1"/>
      <c r="D21" s="1"/>
      <c r="E21" s="1"/>
      <c r="F21" s="1"/>
    </row>
    <row r="22" spans="3:6" x14ac:dyDescent="0.3">
      <c r="C22" s="1"/>
      <c r="D22" s="1"/>
      <c r="E22" s="1"/>
      <c r="F22" s="1"/>
    </row>
    <row r="24" spans="3:6" x14ac:dyDescent="0.3">
      <c r="C24" s="5"/>
      <c r="D24" s="5"/>
      <c r="E24" s="5"/>
      <c r="F24" s="5"/>
    </row>
    <row r="25" spans="3:6" x14ac:dyDescent="0.3">
      <c r="C25" s="5"/>
      <c r="D25" s="5"/>
      <c r="E25" s="5"/>
      <c r="F25" s="5"/>
    </row>
    <row r="26" spans="3:6" x14ac:dyDescent="0.3">
      <c r="C26" s="15"/>
      <c r="D26" s="15"/>
      <c r="E26" s="15"/>
      <c r="F26" s="15"/>
    </row>
    <row r="27" spans="3:6" x14ac:dyDescent="0.3">
      <c r="C27" s="5"/>
      <c r="D27" s="5"/>
      <c r="E27" s="5"/>
      <c r="F27" s="5"/>
    </row>
    <row r="28" spans="3:6" x14ac:dyDescent="0.3">
      <c r="C28" s="5"/>
      <c r="D28" s="5"/>
      <c r="E28" s="5"/>
      <c r="F28" s="5"/>
    </row>
    <row r="29" spans="3:6" x14ac:dyDescent="0.3">
      <c r="C29" s="15"/>
      <c r="D29" s="15"/>
      <c r="E29" s="15"/>
      <c r="F29" s="15"/>
    </row>
    <row r="30" spans="3:6" x14ac:dyDescent="0.3">
      <c r="C30" s="5"/>
      <c r="D30" s="5"/>
      <c r="E30" s="5"/>
      <c r="F30" s="5"/>
    </row>
    <row r="31" spans="3:6" x14ac:dyDescent="0.3">
      <c r="C31" s="5"/>
      <c r="D31" s="5"/>
      <c r="E31" s="5"/>
      <c r="F31" s="5"/>
    </row>
    <row r="32" spans="3:6" x14ac:dyDescent="0.3">
      <c r="C32" s="5"/>
      <c r="D32" s="5"/>
      <c r="E32" s="5"/>
      <c r="F32" s="5"/>
    </row>
    <row r="33" spans="3:6" x14ac:dyDescent="0.3">
      <c r="C33" s="5"/>
      <c r="D33" s="5"/>
      <c r="E33" s="5"/>
      <c r="F33" s="5"/>
    </row>
    <row r="34" spans="3:6" x14ac:dyDescent="0.3">
      <c r="C34" s="5"/>
      <c r="D34" s="5"/>
      <c r="E34" s="5"/>
      <c r="F34" s="5"/>
    </row>
    <row r="35" spans="3:6" x14ac:dyDescent="0.3">
      <c r="C35" s="5"/>
      <c r="D35" s="5"/>
      <c r="E35" s="5"/>
      <c r="F35" s="5"/>
    </row>
    <row r="36" spans="3:6" x14ac:dyDescent="0.3">
      <c r="C36" s="5"/>
      <c r="D36" s="5"/>
      <c r="E36" s="5"/>
      <c r="F36" s="5"/>
    </row>
    <row r="37" spans="3:6" x14ac:dyDescent="0.3">
      <c r="C37" s="5"/>
      <c r="D37" s="5"/>
      <c r="E37" s="5"/>
      <c r="F37" s="5"/>
    </row>
    <row r="38" spans="3:6" x14ac:dyDescent="0.3">
      <c r="C38" s="5"/>
      <c r="D38" s="5"/>
      <c r="E38" s="5"/>
      <c r="F38" s="5"/>
    </row>
    <row r="39" spans="3:6" x14ac:dyDescent="0.3">
      <c r="C39" s="1"/>
      <c r="D39" s="1"/>
      <c r="E39" s="1"/>
      <c r="F39" s="1"/>
    </row>
    <row r="40" spans="3:6" x14ac:dyDescent="0.3">
      <c r="C40" s="1"/>
      <c r="D40" s="1"/>
      <c r="E40" s="1"/>
      <c r="F40" s="1"/>
    </row>
  </sheetData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NonOperating Margins</vt:lpstr>
      <vt:lpstr>Cash Cap Credits &amp; Dividends</vt:lpstr>
      <vt:lpstr>'Cash Cap Credits &amp; Dividends'!Print_Area</vt:lpstr>
      <vt:lpstr>'NonOperating Margins'!Print_Area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Henderlight</dc:creator>
  <cp:lastModifiedBy>Michelle Herrman</cp:lastModifiedBy>
  <cp:lastPrinted>2022-05-16T23:33:22Z</cp:lastPrinted>
  <dcterms:created xsi:type="dcterms:W3CDTF">2022-05-12T18:24:31Z</dcterms:created>
  <dcterms:modified xsi:type="dcterms:W3CDTF">2022-05-16T23:40:43Z</dcterms:modified>
</cp:coreProperties>
</file>