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lients\7100 - South Kentucky Rural Electric Coop Corp\1610 - 2021 General Rate Adjustment\Drafts\Responses to Post-Hearing DRs\Ready for Filing\"/>
    </mc:Choice>
  </mc:AlternateContent>
  <xr:revisionPtr revIDLastSave="0" documentId="8_{7DEF99D3-CE43-4CFB-8F22-7B22EFB242DE}" xr6:coauthVersionLast="45" xr6:coauthVersionMax="45" xr10:uidLastSave="{00000000-0000-0000-0000-000000000000}"/>
  <bookViews>
    <workbookView xWindow="-120" yWindow="-120" windowWidth="26730" windowHeight="16440" xr2:uid="{00000000-000D-0000-FFFF-FFFF00000000}"/>
  </bookViews>
  <sheets>
    <sheet name="Sheet1 (2)" sheetId="2" r:id="rId1"/>
  </sheets>
  <definedNames>
    <definedName name="_xlnm.Print_Titles" localSheetId="0">'Sheet1 (2)'!$1:$6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2" l="1"/>
  <c r="B26" i="2"/>
  <c r="C51" i="2"/>
  <c r="C57" i="2" l="1"/>
  <c r="F14" i="2"/>
  <c r="D57" i="2"/>
  <c r="F10" i="2"/>
  <c r="F57" i="2" s="1"/>
  <c r="E57" i="2"/>
  <c r="B7" i="2"/>
  <c r="B57" i="2" s="1"/>
  <c r="G57" i="2" l="1"/>
</calcChain>
</file>

<file path=xl/sharedStrings.xml><?xml version="1.0" encoding="utf-8"?>
<sst xmlns="http://schemas.openxmlformats.org/spreadsheetml/2006/main" count="182" uniqueCount="72">
  <si>
    <t>Investment Date</t>
  </si>
  <si>
    <t>Investment Amount</t>
  </si>
  <si>
    <t>Interest
Rate</t>
  </si>
  <si>
    <t>Interest Earned</t>
  </si>
  <si>
    <t>Maturity
Amount</t>
  </si>
  <si>
    <t>Maturity Date</t>
  </si>
  <si>
    <t>Term (Days)</t>
  </si>
  <si>
    <t>12/14/2021</t>
  </si>
  <si>
    <t>M</t>
  </si>
  <si>
    <t>01/13/2022</t>
  </si>
  <si>
    <t>02/11/2022</t>
  </si>
  <si>
    <t>12/09/2021</t>
  </si>
  <si>
    <t>02/08/2022</t>
  </si>
  <si>
    <t>04/05/2022</t>
  </si>
  <si>
    <t>03/04/2022</t>
  </si>
  <si>
    <t>03/03/2022</t>
  </si>
  <si>
    <t>02/02/2022</t>
  </si>
  <si>
    <t>02/28/2022</t>
  </si>
  <si>
    <t>03/30/2022</t>
  </si>
  <si>
    <t>12/29/2021</t>
  </si>
  <si>
    <t>02/24/2022</t>
  </si>
  <si>
    <t>01/27/2022</t>
  </si>
  <si>
    <t>02/22/2022</t>
  </si>
  <si>
    <t>01/25/2022</t>
  </si>
  <si>
    <t>03/22/2022</t>
  </si>
  <si>
    <t>12/21/2021</t>
  </si>
  <si>
    <t>01/21/2022</t>
  </si>
  <si>
    <t>02/15/2022</t>
  </si>
  <si>
    <t>03/18/2022</t>
  </si>
  <si>
    <t>03/16/2022</t>
  </si>
  <si>
    <t>03/10/2022</t>
  </si>
  <si>
    <t>03/08/2022</t>
  </si>
  <si>
    <t>05/03/2022</t>
  </si>
  <si>
    <t>O</t>
  </si>
  <si>
    <t>04/27/2022</t>
  </si>
  <si>
    <t>04/19/2022</t>
  </si>
  <si>
    <t>04/11/2022</t>
  </si>
  <si>
    <t>03/21/2022</t>
  </si>
  <si>
    <t>04/21/2022</t>
  </si>
  <si>
    <t>04/29/2022</t>
  </si>
  <si>
    <t>04/07/2022</t>
  </si>
  <si>
    <t>03/31/2022</t>
  </si>
  <si>
    <t>01/31/2022</t>
  </si>
  <si>
    <t>SOUTH KENTUCKY RECC</t>
  </si>
  <si>
    <t>PSC CASE NO. 2021-00407</t>
  </si>
  <si>
    <t>POST-HEARING REQUEST FOR INFORMATION Question 1</t>
  </si>
  <si>
    <t>Cooperative Finance Corporation (“CFC”) commercial paper activity during December 2021, January 2022, February 2022, March 2022, April 2022, and May 2022.</t>
  </si>
  <si>
    <t>East Kentucky Power Cooperative, Inc.</t>
  </si>
  <si>
    <t>Payment</t>
  </si>
  <si>
    <t>CP</t>
  </si>
  <si>
    <t>Rollover To Select Notes</t>
  </si>
  <si>
    <t>02/18/2022</t>
  </si>
  <si>
    <t>Rollover To Commercial Paper</t>
  </si>
  <si>
    <t>Payout</t>
  </si>
  <si>
    <t>Payee Name/ Purpose</t>
  </si>
  <si>
    <t>Status M=Matured/ O=Open</t>
  </si>
  <si>
    <t>Purpose</t>
  </si>
  <si>
    <t>Power Bill</t>
  </si>
  <si>
    <t>CoC Investment</t>
  </si>
  <si>
    <t>Disbursements</t>
  </si>
  <si>
    <t>Select Note</t>
  </si>
  <si>
    <t>CoC Investment- Select Note</t>
  </si>
  <si>
    <t>Investment Amount- CoC</t>
  </si>
  <si>
    <t>Power BIll</t>
  </si>
  <si>
    <t>General</t>
  </si>
  <si>
    <t>Total:</t>
  </si>
  <si>
    <t>To EKPC</t>
  </si>
  <si>
    <t>Investments</t>
  </si>
  <si>
    <t>Ending Balance</t>
  </si>
  <si>
    <t>Interest Income</t>
  </si>
  <si>
    <t>Reinvested Interest</t>
  </si>
  <si>
    <t>Beginning Balance 12/01/2021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</si>
</sst>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\(\$#,##0.00\)"/>
    <numFmt numFmtId="165" formatCode="#,##0.000000%"/>
    <numFmt numFmtId="166" formatCode="mm\/dd\/yyyy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4C4C4C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8"/>
      <color rgb="FF4C4C4C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E701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A3A3A3"/>
      </top>
      <bottom/>
      <diagonal/>
    </border>
    <border>
      <left style="thin">
        <color indexed="64"/>
      </left>
      <right style="thin">
        <color rgb="FFDCDCDC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2" fillId="3" borderId="0" xfId="0" applyNumberFormat="1" applyFont="1" applyFill="1" applyBorder="1" applyAlignment="1">
      <alignment horizontal="right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0" fontId="2" fillId="3" borderId="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164" fontId="7" fillId="0" borderId="5" xfId="0" applyNumberFormat="1" applyFont="1" applyFill="1" applyBorder="1" applyAlignment="1">
      <alignment horizontal="right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7" fontId="6" fillId="0" borderId="0" xfId="2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 horizontal="right" vertical="center" wrapText="1"/>
    </xf>
    <xf numFmtId="164" fontId="0" fillId="0" borderId="3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workbookViewId="0">
      <pane ySplit="6" topLeftCell="A7" activePane="bottomLeft" state="frozen"/>
      <selection pane="bottomLeft" activeCell="C60" sqref="C60"/>
    </sheetView>
  </sheetViews>
  <sheetFormatPr defaultRowHeight="14.25" x14ac:dyDescent="0.45"/>
  <cols>
    <col min="1" max="1" width="13" customWidth="1"/>
    <col min="2" max="6" width="15.6640625" customWidth="1"/>
    <col min="7" max="7" width="15.53125" customWidth="1"/>
    <col min="8" max="8" width="10.46484375" customWidth="1"/>
    <col min="9" max="9" width="15.1328125" customWidth="1"/>
    <col min="10" max="10" width="10.86328125" customWidth="1"/>
    <col min="11" max="11" width="9.1328125" customWidth="1"/>
    <col min="12" max="13" width="10.6640625" customWidth="1"/>
    <col min="14" max="14" width="10.46484375" customWidth="1"/>
    <col min="16" max="16" width="11.86328125" customWidth="1"/>
    <col min="17" max="17" width="12" customWidth="1"/>
    <col min="20" max="20" width="12" customWidth="1"/>
    <col min="21" max="21" width="10.86328125" customWidth="1"/>
  </cols>
  <sheetData>
    <row r="1" spans="1:14" ht="15" x14ac:dyDescent="0.45">
      <c r="A1" s="1" t="s">
        <v>43</v>
      </c>
    </row>
    <row r="2" spans="1:14" ht="15" x14ac:dyDescent="0.45">
      <c r="A2" s="1" t="s">
        <v>44</v>
      </c>
    </row>
    <row r="3" spans="1:14" ht="15" x14ac:dyDescent="0.45">
      <c r="A3" s="1" t="s">
        <v>45</v>
      </c>
    </row>
    <row r="4" spans="1:14" ht="15.4" x14ac:dyDescent="0.45">
      <c r="A4" s="2" t="s">
        <v>46</v>
      </c>
    </row>
    <row r="5" spans="1:14" ht="15.4" x14ac:dyDescent="0.45">
      <c r="A5" s="2"/>
    </row>
    <row r="6" spans="1:14" ht="57.5" customHeight="1" x14ac:dyDescent="0.45">
      <c r="A6" s="15" t="s">
        <v>0</v>
      </c>
      <c r="B6" s="16" t="s">
        <v>1</v>
      </c>
      <c r="C6" s="16" t="s">
        <v>70</v>
      </c>
      <c r="D6" s="16" t="s">
        <v>69</v>
      </c>
      <c r="E6" s="16" t="s">
        <v>62</v>
      </c>
      <c r="F6" s="16" t="s">
        <v>53</v>
      </c>
      <c r="G6" s="15" t="s">
        <v>2</v>
      </c>
      <c r="H6" s="15" t="s">
        <v>3</v>
      </c>
      <c r="I6" s="15" t="s">
        <v>4</v>
      </c>
      <c r="J6" s="15" t="s">
        <v>5</v>
      </c>
      <c r="K6" s="15" t="s">
        <v>6</v>
      </c>
      <c r="L6" s="15" t="s">
        <v>55</v>
      </c>
      <c r="M6" s="15" t="s">
        <v>54</v>
      </c>
      <c r="N6" s="3" t="s">
        <v>56</v>
      </c>
    </row>
    <row r="7" spans="1:14" s="6" customFormat="1" ht="57.5" customHeight="1" x14ac:dyDescent="0.45">
      <c r="A7" s="33" t="s">
        <v>71</v>
      </c>
      <c r="B7" s="37">
        <f>685534.78+7489896.47</f>
        <v>8175431.25</v>
      </c>
      <c r="C7" s="37"/>
      <c r="D7" s="37"/>
      <c r="E7" s="38">
        <v>0</v>
      </c>
      <c r="F7" s="25"/>
      <c r="G7" s="5"/>
      <c r="H7" s="5"/>
      <c r="I7" s="5"/>
      <c r="J7" s="5"/>
      <c r="K7" s="5"/>
      <c r="L7" s="5"/>
      <c r="M7" s="5"/>
      <c r="N7" s="5"/>
    </row>
    <row r="8" spans="1:14" s="6" customFormat="1" ht="57.5" customHeight="1" x14ac:dyDescent="0.45">
      <c r="A8" s="28" t="s">
        <v>11</v>
      </c>
      <c r="B8" s="29">
        <v>1500000</v>
      </c>
      <c r="C8" s="29"/>
      <c r="D8" s="29"/>
      <c r="E8" s="29"/>
      <c r="F8" s="29"/>
      <c r="G8" s="19">
        <v>8.9999999999999998E-4</v>
      </c>
      <c r="H8" s="18">
        <v>44.38</v>
      </c>
      <c r="I8" s="18">
        <v>1500044.38</v>
      </c>
      <c r="J8" s="20">
        <v>44551</v>
      </c>
      <c r="K8" s="21">
        <v>12</v>
      </c>
      <c r="L8" s="17"/>
      <c r="M8" s="17"/>
      <c r="N8" s="22" t="s">
        <v>57</v>
      </c>
    </row>
    <row r="9" spans="1:14" ht="43.25" customHeight="1" x14ac:dyDescent="0.45">
      <c r="A9" s="17" t="s">
        <v>7</v>
      </c>
      <c r="B9" s="29">
        <v>1200000</v>
      </c>
      <c r="C9" s="29"/>
      <c r="D9" s="29"/>
      <c r="E9" s="29"/>
      <c r="F9" s="29"/>
      <c r="G9" s="19">
        <v>1E-3</v>
      </c>
      <c r="H9" s="18">
        <v>23.01</v>
      </c>
      <c r="I9" s="18">
        <v>1200023.01</v>
      </c>
      <c r="J9" s="20">
        <v>44551</v>
      </c>
      <c r="K9" s="21">
        <v>7</v>
      </c>
      <c r="L9" s="17" t="s">
        <v>8</v>
      </c>
      <c r="M9" s="17"/>
      <c r="N9" s="22" t="s">
        <v>57</v>
      </c>
    </row>
    <row r="10" spans="1:14" ht="53" customHeight="1" x14ac:dyDescent="0.45">
      <c r="A10" s="17" t="s">
        <v>25</v>
      </c>
      <c r="B10" s="29"/>
      <c r="C10" s="29"/>
      <c r="D10" s="29">
        <v>870.54</v>
      </c>
      <c r="E10" s="29"/>
      <c r="F10" s="29">
        <f>-10693007.99+502240.98</f>
        <v>-10190767.01</v>
      </c>
      <c r="G10" s="19"/>
      <c r="H10" s="18"/>
      <c r="I10" s="18"/>
      <c r="J10" s="20"/>
      <c r="K10" s="21"/>
      <c r="L10" s="17"/>
      <c r="M10" s="17" t="s">
        <v>47</v>
      </c>
      <c r="N10" s="22" t="s">
        <v>57</v>
      </c>
    </row>
    <row r="11" spans="1:14" ht="43.25" customHeight="1" x14ac:dyDescent="0.45">
      <c r="A11" s="17" t="s">
        <v>25</v>
      </c>
      <c r="B11" s="29">
        <v>1000000</v>
      </c>
      <c r="C11" s="29"/>
      <c r="D11" s="29"/>
      <c r="E11" s="29"/>
      <c r="F11" s="29"/>
      <c r="G11" s="19">
        <v>1.9E-3</v>
      </c>
      <c r="H11" s="18">
        <v>161.37</v>
      </c>
      <c r="I11" s="18">
        <v>1000161.37</v>
      </c>
      <c r="J11" s="20">
        <v>44582</v>
      </c>
      <c r="K11" s="21">
        <v>31</v>
      </c>
      <c r="L11" s="17" t="s">
        <v>8</v>
      </c>
      <c r="M11" s="17"/>
      <c r="N11" s="22" t="s">
        <v>57</v>
      </c>
    </row>
    <row r="12" spans="1:14" ht="43.25" customHeight="1" x14ac:dyDescent="0.45">
      <c r="A12" s="17" t="s">
        <v>19</v>
      </c>
      <c r="B12" s="29">
        <v>3100000</v>
      </c>
      <c r="C12" s="29"/>
      <c r="D12" s="29"/>
      <c r="E12" s="29"/>
      <c r="F12" s="29"/>
      <c r="G12" s="19">
        <v>1.9E-3</v>
      </c>
      <c r="H12" s="18">
        <v>371.15</v>
      </c>
      <c r="I12" s="18">
        <v>3100371.15</v>
      </c>
      <c r="J12" s="20">
        <v>44582</v>
      </c>
      <c r="K12" s="21">
        <v>23</v>
      </c>
      <c r="L12" s="17" t="s">
        <v>8</v>
      </c>
      <c r="M12" s="17"/>
      <c r="N12" s="17"/>
    </row>
    <row r="13" spans="1:14" ht="43.25" customHeight="1" x14ac:dyDescent="0.45">
      <c r="A13" s="17" t="s">
        <v>9</v>
      </c>
      <c r="B13" s="29">
        <v>1400000</v>
      </c>
      <c r="C13" s="29"/>
      <c r="D13" s="29"/>
      <c r="E13" s="29"/>
      <c r="F13" s="29"/>
      <c r="G13" s="19">
        <v>1.1999999999999999E-3</v>
      </c>
      <c r="H13" s="18">
        <v>36.82</v>
      </c>
      <c r="I13" s="18">
        <v>1400036.82</v>
      </c>
      <c r="J13" s="20">
        <v>44582</v>
      </c>
      <c r="K13" s="21">
        <v>8</v>
      </c>
      <c r="L13" s="17" t="s">
        <v>8</v>
      </c>
      <c r="M13" s="17"/>
      <c r="N13" s="17" t="s">
        <v>57</v>
      </c>
    </row>
    <row r="14" spans="1:14" ht="50" customHeight="1" x14ac:dyDescent="0.45">
      <c r="A14" s="17" t="s">
        <v>26</v>
      </c>
      <c r="B14" s="29"/>
      <c r="C14" s="29"/>
      <c r="D14" s="29">
        <v>377.65</v>
      </c>
      <c r="E14" s="29"/>
      <c r="F14" s="29">
        <f>-10938849.02+7039566.85</f>
        <v>-3899282.17</v>
      </c>
      <c r="G14" s="19"/>
      <c r="H14" s="18"/>
      <c r="I14" s="18"/>
      <c r="J14" s="20"/>
      <c r="K14" s="21"/>
      <c r="L14" s="17"/>
      <c r="M14" s="17" t="s">
        <v>47</v>
      </c>
      <c r="N14" s="17" t="s">
        <v>57</v>
      </c>
    </row>
    <row r="15" spans="1:14" ht="43.25" customHeight="1" x14ac:dyDescent="0.45">
      <c r="A15" s="17" t="s">
        <v>26</v>
      </c>
      <c r="B15" s="29">
        <v>4300000</v>
      </c>
      <c r="C15" s="29"/>
      <c r="D15" s="29"/>
      <c r="E15" s="29"/>
      <c r="F15" s="29"/>
      <c r="G15" s="19">
        <v>1.4499999999999999E-3</v>
      </c>
      <c r="H15" s="18">
        <v>546.63</v>
      </c>
      <c r="I15" s="18">
        <v>4300546.63</v>
      </c>
      <c r="J15" s="20">
        <v>44614</v>
      </c>
      <c r="K15" s="21">
        <v>32</v>
      </c>
      <c r="L15" s="17" t="s">
        <v>8</v>
      </c>
      <c r="M15" s="17"/>
      <c r="N15" s="17" t="s">
        <v>57</v>
      </c>
    </row>
    <row r="16" spans="1:14" ht="43.25" customHeight="1" x14ac:dyDescent="0.45">
      <c r="A16" s="17" t="s">
        <v>26</v>
      </c>
      <c r="B16" s="29">
        <v>-1601095.48</v>
      </c>
      <c r="C16" s="29"/>
      <c r="D16" s="29"/>
      <c r="E16" s="29">
        <v>1601287.17</v>
      </c>
      <c r="F16" s="31"/>
      <c r="G16" s="19">
        <v>5.3E-3</v>
      </c>
      <c r="H16" s="18">
        <v>3720.25</v>
      </c>
      <c r="I16" s="18">
        <v>1605007.42</v>
      </c>
      <c r="J16" s="20">
        <v>44742</v>
      </c>
      <c r="K16" s="21">
        <v>160</v>
      </c>
      <c r="L16" s="17" t="s">
        <v>33</v>
      </c>
      <c r="M16" s="17" t="s">
        <v>61</v>
      </c>
      <c r="N16" s="17" t="s">
        <v>58</v>
      </c>
    </row>
    <row r="17" spans="1:14" ht="43.25" customHeight="1" x14ac:dyDescent="0.45">
      <c r="A17" s="17" t="s">
        <v>23</v>
      </c>
      <c r="B17" s="29">
        <v>2300000</v>
      </c>
      <c r="C17" s="29"/>
      <c r="D17" s="29"/>
      <c r="E17" s="29"/>
      <c r="F17" s="29"/>
      <c r="G17" s="19">
        <v>1.4499999999999999E-3</v>
      </c>
      <c r="H17" s="18">
        <v>255.84</v>
      </c>
      <c r="I17" s="18">
        <v>2300255.84</v>
      </c>
      <c r="J17" s="20">
        <v>44614</v>
      </c>
      <c r="K17" s="21">
        <v>28</v>
      </c>
      <c r="L17" s="17" t="s">
        <v>8</v>
      </c>
      <c r="M17" s="17"/>
      <c r="N17" s="17" t="s">
        <v>57</v>
      </c>
    </row>
    <row r="18" spans="1:14" ht="43.25" customHeight="1" x14ac:dyDescent="0.45">
      <c r="A18" s="17" t="s">
        <v>21</v>
      </c>
      <c r="B18" s="29">
        <v>1500000</v>
      </c>
      <c r="C18" s="29"/>
      <c r="D18" s="29"/>
      <c r="E18" s="29"/>
      <c r="F18" s="29"/>
      <c r="G18" s="19">
        <v>1.8E-3</v>
      </c>
      <c r="H18" s="18">
        <v>192.33</v>
      </c>
      <c r="I18" s="18">
        <v>1500192.33</v>
      </c>
      <c r="J18" s="20">
        <v>44614</v>
      </c>
      <c r="K18" s="21">
        <v>26</v>
      </c>
      <c r="L18" s="17" t="s">
        <v>8</v>
      </c>
      <c r="M18" s="17"/>
      <c r="N18" s="17" t="s">
        <v>57</v>
      </c>
    </row>
    <row r="19" spans="1:14" ht="43.25" customHeight="1" x14ac:dyDescent="0.45">
      <c r="A19" s="17" t="s">
        <v>42</v>
      </c>
      <c r="B19" s="29"/>
      <c r="C19" s="29"/>
      <c r="D19" s="29"/>
      <c r="E19" s="29">
        <v>24721.759999999998</v>
      </c>
      <c r="F19" s="29"/>
      <c r="G19" s="19">
        <v>4.7999999999999996E-3</v>
      </c>
      <c r="H19" s="18">
        <v>48.77</v>
      </c>
      <c r="I19" s="18">
        <v>24770.53</v>
      </c>
      <c r="J19" s="20">
        <v>44742</v>
      </c>
      <c r="K19" s="21">
        <v>150</v>
      </c>
      <c r="L19" s="17" t="s">
        <v>33</v>
      </c>
      <c r="M19" s="17" t="s">
        <v>58</v>
      </c>
      <c r="N19" s="17" t="s">
        <v>58</v>
      </c>
    </row>
    <row r="20" spans="1:14" ht="43.25" customHeight="1" x14ac:dyDescent="0.45">
      <c r="A20" s="17" t="s">
        <v>16</v>
      </c>
      <c r="B20" s="29">
        <v>1500000</v>
      </c>
      <c r="C20" s="29"/>
      <c r="D20" s="29"/>
      <c r="E20" s="29"/>
      <c r="F20" s="29"/>
      <c r="G20" s="19">
        <v>1.6000000000000001E-3</v>
      </c>
      <c r="H20" s="18">
        <v>131.51</v>
      </c>
      <c r="I20" s="18">
        <v>1500131.51</v>
      </c>
      <c r="J20" s="20">
        <v>44614</v>
      </c>
      <c r="K20" s="21">
        <v>20</v>
      </c>
      <c r="L20" s="17" t="s">
        <v>8</v>
      </c>
      <c r="M20" s="17"/>
      <c r="N20" s="17" t="s">
        <v>63</v>
      </c>
    </row>
    <row r="21" spans="1:14" ht="43.25" customHeight="1" x14ac:dyDescent="0.45">
      <c r="A21" s="17" t="s">
        <v>12</v>
      </c>
      <c r="B21" s="29">
        <v>2200000</v>
      </c>
      <c r="C21" s="29"/>
      <c r="D21" s="29"/>
      <c r="E21" s="29"/>
      <c r="F21" s="29"/>
      <c r="G21" s="19">
        <v>1.1999999999999999E-3</v>
      </c>
      <c r="H21" s="18">
        <v>101.26</v>
      </c>
      <c r="I21" s="18">
        <v>2200101.2599999998</v>
      </c>
      <c r="J21" s="20">
        <v>44614</v>
      </c>
      <c r="K21" s="21">
        <v>14</v>
      </c>
      <c r="L21" s="17" t="s">
        <v>8</v>
      </c>
      <c r="M21" s="17"/>
      <c r="N21" s="17" t="s">
        <v>63</v>
      </c>
    </row>
    <row r="22" spans="1:14" ht="43.25" customHeight="1" x14ac:dyDescent="0.45">
      <c r="A22" s="17" t="s">
        <v>10</v>
      </c>
      <c r="B22" s="29">
        <v>1700000</v>
      </c>
      <c r="C22" s="29"/>
      <c r="D22" s="29"/>
      <c r="E22" s="29"/>
      <c r="F22" s="29"/>
      <c r="G22" s="19">
        <v>1.1999999999999999E-3</v>
      </c>
      <c r="H22" s="18">
        <v>61.48</v>
      </c>
      <c r="I22" s="18">
        <v>1700061.48</v>
      </c>
      <c r="J22" s="20">
        <v>44614</v>
      </c>
      <c r="K22" s="21">
        <v>11</v>
      </c>
      <c r="L22" s="17" t="s">
        <v>8</v>
      </c>
      <c r="M22" s="17"/>
      <c r="N22" s="17" t="s">
        <v>63</v>
      </c>
    </row>
    <row r="23" spans="1:14" ht="43.25" customHeight="1" x14ac:dyDescent="0.45">
      <c r="A23" s="17" t="s">
        <v>27</v>
      </c>
      <c r="B23" s="29">
        <v>1200000</v>
      </c>
      <c r="C23" s="29"/>
      <c r="D23" s="29"/>
      <c r="E23" s="29"/>
      <c r="F23" s="29"/>
      <c r="G23" s="19">
        <v>2.0999999999999999E-3</v>
      </c>
      <c r="H23" s="18">
        <v>234.74</v>
      </c>
      <c r="I23" s="18">
        <v>1200234.74</v>
      </c>
      <c r="J23" s="20">
        <v>44641</v>
      </c>
      <c r="K23" s="21">
        <v>34</v>
      </c>
      <c r="L23" s="17" t="s">
        <v>8</v>
      </c>
      <c r="M23" s="17"/>
      <c r="N23" s="17" t="s">
        <v>63</v>
      </c>
    </row>
    <row r="24" spans="1:14" ht="43.25" customHeight="1" x14ac:dyDescent="0.45">
      <c r="A24" s="17" t="s">
        <v>51</v>
      </c>
      <c r="B24" s="32">
        <v>685534.78</v>
      </c>
      <c r="C24" s="32">
        <v>1313.22</v>
      </c>
      <c r="D24" s="29"/>
      <c r="E24" s="29"/>
      <c r="F24" s="29"/>
      <c r="G24" s="19">
        <v>1.0200000000000001E-2</v>
      </c>
      <c r="H24" s="18">
        <v>4030.76</v>
      </c>
      <c r="I24" s="18">
        <v>690878.76</v>
      </c>
      <c r="J24" s="20">
        <v>44820</v>
      </c>
      <c r="K24" s="21">
        <v>210</v>
      </c>
      <c r="L24" s="17" t="s">
        <v>33</v>
      </c>
      <c r="M24" s="17" t="s">
        <v>60</v>
      </c>
      <c r="N24" s="17" t="s">
        <v>64</v>
      </c>
    </row>
    <row r="25" spans="1:14" ht="43.25" customHeight="1" x14ac:dyDescent="0.45">
      <c r="A25" s="17" t="s">
        <v>51</v>
      </c>
      <c r="B25" s="32">
        <v>-685534.78</v>
      </c>
      <c r="C25" s="32"/>
      <c r="D25" s="29"/>
      <c r="E25" s="29"/>
      <c r="F25" s="29"/>
      <c r="G25" s="19"/>
      <c r="H25" s="18"/>
      <c r="I25" s="18"/>
      <c r="J25" s="20"/>
      <c r="K25" s="21"/>
      <c r="L25" s="17"/>
      <c r="M25" s="17" t="s">
        <v>50</v>
      </c>
      <c r="N25" s="17" t="s">
        <v>64</v>
      </c>
    </row>
    <row r="26" spans="1:14" ht="43.25" customHeight="1" x14ac:dyDescent="0.45">
      <c r="A26" s="17" t="s">
        <v>22</v>
      </c>
      <c r="B26" s="29">
        <f>309699.52</f>
        <v>309699.52</v>
      </c>
      <c r="C26" s="29"/>
      <c r="D26" s="29"/>
      <c r="E26" s="29"/>
      <c r="F26" s="29"/>
      <c r="G26" s="19">
        <v>2.2000000000000001E-3</v>
      </c>
      <c r="H26" s="18">
        <v>50.4</v>
      </c>
      <c r="I26" s="18">
        <v>309749.92</v>
      </c>
      <c r="J26" s="20">
        <v>44641</v>
      </c>
      <c r="K26" s="21">
        <v>27</v>
      </c>
      <c r="L26" s="17" t="s">
        <v>8</v>
      </c>
      <c r="M26" s="17"/>
      <c r="N26" s="17" t="s">
        <v>57</v>
      </c>
    </row>
    <row r="27" spans="1:14" ht="43.25" customHeight="1" x14ac:dyDescent="0.45">
      <c r="A27" s="17" t="s">
        <v>22</v>
      </c>
      <c r="B27" s="29">
        <v>1700000</v>
      </c>
      <c r="C27" s="29"/>
      <c r="D27" s="29"/>
      <c r="E27" s="29"/>
      <c r="F27" s="29"/>
      <c r="G27" s="19">
        <v>2.2000000000000001E-3</v>
      </c>
      <c r="H27" s="18">
        <v>276.66000000000003</v>
      </c>
      <c r="I27" s="18">
        <v>1700276.66</v>
      </c>
      <c r="J27" s="20">
        <v>44641</v>
      </c>
      <c r="K27" s="21">
        <v>27</v>
      </c>
      <c r="L27" s="17" t="s">
        <v>8</v>
      </c>
      <c r="M27" s="17"/>
      <c r="N27" s="17" t="s">
        <v>57</v>
      </c>
    </row>
    <row r="28" spans="1:14" ht="49.25" customHeight="1" x14ac:dyDescent="0.45">
      <c r="A28" s="17" t="s">
        <v>22</v>
      </c>
      <c r="B28" s="31"/>
      <c r="C28" s="29">
        <v>1289.05</v>
      </c>
      <c r="D28" s="29"/>
      <c r="E28" s="31"/>
      <c r="F28" s="29">
        <v>-13191589.529999999</v>
      </c>
      <c r="G28" s="17" t="s">
        <v>49</v>
      </c>
      <c r="H28" s="17" t="s">
        <v>48</v>
      </c>
      <c r="I28" s="18"/>
      <c r="J28" s="20"/>
      <c r="K28" s="21"/>
      <c r="L28" s="17"/>
      <c r="M28" s="17" t="s">
        <v>47</v>
      </c>
      <c r="N28" s="17" t="s">
        <v>57</v>
      </c>
    </row>
    <row r="29" spans="1:14" ht="49.25" customHeight="1" x14ac:dyDescent="0.45">
      <c r="A29" s="17" t="s">
        <v>22</v>
      </c>
      <c r="B29" s="29">
        <v>-309699.52</v>
      </c>
      <c r="C29" s="31"/>
      <c r="D29" s="29"/>
      <c r="E29" s="31"/>
      <c r="F29" s="31"/>
      <c r="G29" s="17" t="s">
        <v>49</v>
      </c>
      <c r="H29" s="17"/>
      <c r="I29" s="18"/>
      <c r="J29" s="20"/>
      <c r="K29" s="21"/>
      <c r="L29" s="17"/>
      <c r="M29" s="17" t="s">
        <v>52</v>
      </c>
      <c r="N29" s="17" t="s">
        <v>57</v>
      </c>
    </row>
    <row r="30" spans="1:14" ht="43.25" customHeight="1" x14ac:dyDescent="0.45">
      <c r="A30" s="17" t="s">
        <v>20</v>
      </c>
      <c r="B30" s="29">
        <v>2700000</v>
      </c>
      <c r="C30" s="29"/>
      <c r="D30" s="29"/>
      <c r="E30" s="29"/>
      <c r="F30" s="29"/>
      <c r="G30" s="19">
        <v>2.5999999999999999E-3</v>
      </c>
      <c r="H30" s="18">
        <v>480.82</v>
      </c>
      <c r="I30" s="18">
        <v>2700480.82</v>
      </c>
      <c r="J30" s="20">
        <v>44641</v>
      </c>
      <c r="K30" s="21">
        <v>25</v>
      </c>
      <c r="L30" s="17" t="s">
        <v>8</v>
      </c>
      <c r="M30" s="17"/>
      <c r="N30" s="17" t="s">
        <v>57</v>
      </c>
    </row>
    <row r="31" spans="1:14" ht="43.25" customHeight="1" x14ac:dyDescent="0.45">
      <c r="A31" s="17" t="s">
        <v>17</v>
      </c>
      <c r="B31" s="29">
        <v>1200000</v>
      </c>
      <c r="C31" s="29"/>
      <c r="D31" s="29"/>
      <c r="E31" s="29"/>
      <c r="F31" s="29"/>
      <c r="G31" s="19">
        <v>2.5000000000000001E-3</v>
      </c>
      <c r="H31" s="18">
        <v>172.6</v>
      </c>
      <c r="I31" s="18">
        <v>1200172.6000000001</v>
      </c>
      <c r="J31" s="20">
        <v>44641</v>
      </c>
      <c r="K31" s="21">
        <v>21</v>
      </c>
      <c r="L31" s="17" t="s">
        <v>8</v>
      </c>
      <c r="M31" s="17"/>
      <c r="N31" s="17" t="s">
        <v>57</v>
      </c>
    </row>
    <row r="32" spans="1:14" ht="43.25" customHeight="1" x14ac:dyDescent="0.45">
      <c r="A32" s="17" t="s">
        <v>17</v>
      </c>
      <c r="B32" s="29"/>
      <c r="C32" s="29"/>
      <c r="D32" s="29"/>
      <c r="E32" s="29">
        <v>24108.959999999999</v>
      </c>
      <c r="F32" s="29"/>
      <c r="G32" s="19">
        <v>6.4999999999999997E-3</v>
      </c>
      <c r="H32" s="18">
        <v>52.38</v>
      </c>
      <c r="I32" s="18">
        <v>24161.34</v>
      </c>
      <c r="J32" s="20">
        <v>44742</v>
      </c>
      <c r="K32" s="21">
        <v>122</v>
      </c>
      <c r="L32" s="17" t="s">
        <v>33</v>
      </c>
      <c r="M32" s="17" t="s">
        <v>58</v>
      </c>
      <c r="N32" s="17" t="s">
        <v>58</v>
      </c>
    </row>
    <row r="33" spans="1:14" ht="43.25" customHeight="1" x14ac:dyDescent="0.45">
      <c r="A33" s="17" t="s">
        <v>15</v>
      </c>
      <c r="B33" s="29">
        <v>2200000</v>
      </c>
      <c r="C33" s="29"/>
      <c r="D33" s="29"/>
      <c r="E33" s="29"/>
      <c r="F33" s="29"/>
      <c r="G33" s="19">
        <v>1.8E-3</v>
      </c>
      <c r="H33" s="18">
        <v>195.29</v>
      </c>
      <c r="I33" s="18">
        <v>2200195.29</v>
      </c>
      <c r="J33" s="20">
        <v>44641</v>
      </c>
      <c r="K33" s="21">
        <v>18</v>
      </c>
      <c r="L33" s="17" t="s">
        <v>8</v>
      </c>
      <c r="M33" s="17"/>
      <c r="N33" s="17" t="s">
        <v>57</v>
      </c>
    </row>
    <row r="34" spans="1:14" ht="43.25" customHeight="1" x14ac:dyDescent="0.45">
      <c r="A34" s="17" t="s">
        <v>14</v>
      </c>
      <c r="B34" s="29">
        <v>1700000</v>
      </c>
      <c r="C34" s="29"/>
      <c r="D34" s="29"/>
      <c r="E34" s="29"/>
      <c r="F34" s="29"/>
      <c r="G34" s="19">
        <v>1.8E-3</v>
      </c>
      <c r="H34" s="18">
        <v>142.52000000000001</v>
      </c>
      <c r="I34" s="18">
        <v>1700142.52</v>
      </c>
      <c r="J34" s="20">
        <v>44641</v>
      </c>
      <c r="K34" s="21">
        <v>17</v>
      </c>
      <c r="L34" s="17" t="s">
        <v>8</v>
      </c>
      <c r="M34" s="17"/>
      <c r="N34" s="17" t="s">
        <v>57</v>
      </c>
    </row>
    <row r="35" spans="1:14" ht="43.25" customHeight="1" x14ac:dyDescent="0.45">
      <c r="A35" s="17" t="s">
        <v>31</v>
      </c>
      <c r="B35" s="29">
        <v>1900000</v>
      </c>
      <c r="C35" s="29"/>
      <c r="D35" s="29"/>
      <c r="E35" s="29"/>
      <c r="F35" s="29"/>
      <c r="G35" s="19">
        <v>3.5000000000000001E-3</v>
      </c>
      <c r="H35" s="18">
        <v>801.64</v>
      </c>
      <c r="I35" s="18">
        <v>1900801.64</v>
      </c>
      <c r="J35" s="20">
        <v>44672</v>
      </c>
      <c r="K35" s="21">
        <v>44</v>
      </c>
      <c r="L35" s="17" t="s">
        <v>8</v>
      </c>
      <c r="M35" s="17"/>
      <c r="N35" s="17" t="s">
        <v>57</v>
      </c>
    </row>
    <row r="36" spans="1:14" ht="43.25" customHeight="1" x14ac:dyDescent="0.45">
      <c r="A36" s="17" t="s">
        <v>30</v>
      </c>
      <c r="B36" s="29">
        <v>1700000</v>
      </c>
      <c r="C36" s="29"/>
      <c r="D36" s="29"/>
      <c r="E36" s="29"/>
      <c r="F36" s="29"/>
      <c r="G36" s="19">
        <v>3.8500000000000001E-3</v>
      </c>
      <c r="H36" s="18">
        <v>753.12</v>
      </c>
      <c r="I36" s="18">
        <v>1700753.12</v>
      </c>
      <c r="J36" s="20">
        <v>44672</v>
      </c>
      <c r="K36" s="21">
        <v>42</v>
      </c>
      <c r="L36" s="17" t="s">
        <v>8</v>
      </c>
      <c r="M36" s="17"/>
      <c r="N36" s="17" t="s">
        <v>57</v>
      </c>
    </row>
    <row r="37" spans="1:14" ht="43.25" customHeight="1" x14ac:dyDescent="0.45">
      <c r="A37" s="17" t="s">
        <v>29</v>
      </c>
      <c r="B37" s="29">
        <v>1200000</v>
      </c>
      <c r="C37" s="29"/>
      <c r="D37" s="29"/>
      <c r="E37" s="29"/>
      <c r="F37" s="29"/>
      <c r="G37" s="19">
        <v>5.0000000000000001E-3</v>
      </c>
      <c r="H37" s="18">
        <v>591.78</v>
      </c>
      <c r="I37" s="18">
        <v>1200591.78</v>
      </c>
      <c r="J37" s="20">
        <v>44672</v>
      </c>
      <c r="K37" s="21">
        <v>36</v>
      </c>
      <c r="L37" s="17" t="s">
        <v>8</v>
      </c>
      <c r="M37" s="17"/>
      <c r="N37" s="17" t="s">
        <v>57</v>
      </c>
    </row>
    <row r="38" spans="1:14" ht="43.25" customHeight="1" x14ac:dyDescent="0.45">
      <c r="A38" s="17" t="s">
        <v>28</v>
      </c>
      <c r="B38" s="29">
        <v>1800000</v>
      </c>
      <c r="C38" s="29"/>
      <c r="D38" s="29"/>
      <c r="E38" s="29"/>
      <c r="F38" s="29"/>
      <c r="G38" s="19">
        <v>5.4999999999999997E-3</v>
      </c>
      <c r="H38" s="18">
        <v>922.19</v>
      </c>
      <c r="I38" s="18">
        <v>1800922.19</v>
      </c>
      <c r="J38" s="20">
        <v>44672</v>
      </c>
      <c r="K38" s="21">
        <v>34</v>
      </c>
      <c r="L38" s="17" t="s">
        <v>8</v>
      </c>
      <c r="M38" s="17"/>
      <c r="N38" s="17" t="s">
        <v>57</v>
      </c>
    </row>
    <row r="39" spans="1:14" ht="43.25" customHeight="1" x14ac:dyDescent="0.45">
      <c r="A39" s="17" t="s">
        <v>37</v>
      </c>
      <c r="B39" s="29">
        <v>454958.48</v>
      </c>
      <c r="C39" s="29"/>
      <c r="D39" s="29"/>
      <c r="E39" s="29"/>
      <c r="F39" s="29"/>
      <c r="G39" s="19">
        <v>5.7000000000000002E-3</v>
      </c>
      <c r="H39" s="18">
        <v>220.25</v>
      </c>
      <c r="I39" s="18">
        <v>455178.73</v>
      </c>
      <c r="J39" s="20">
        <v>44672</v>
      </c>
      <c r="K39" s="21">
        <v>31</v>
      </c>
      <c r="L39" s="17" t="s">
        <v>8</v>
      </c>
      <c r="M39" s="17"/>
      <c r="N39" s="17" t="s">
        <v>57</v>
      </c>
    </row>
    <row r="40" spans="1:14" ht="53" customHeight="1" x14ac:dyDescent="0.45">
      <c r="A40" s="17" t="s">
        <v>37</v>
      </c>
      <c r="B40" s="31"/>
      <c r="C40" s="29">
        <f>1553.03</f>
        <v>1553.03</v>
      </c>
      <c r="E40" s="31"/>
      <c r="F40" s="29">
        <v>-10556294.07</v>
      </c>
      <c r="G40" s="17"/>
      <c r="H40" s="17"/>
      <c r="I40" s="17"/>
      <c r="J40" s="17"/>
      <c r="K40" s="17"/>
      <c r="L40" s="17"/>
      <c r="M40" s="17" t="s">
        <v>47</v>
      </c>
      <c r="N40" s="17" t="s">
        <v>57</v>
      </c>
    </row>
    <row r="41" spans="1:14" ht="43.25" customHeight="1" x14ac:dyDescent="0.45">
      <c r="A41" s="17" t="s">
        <v>37</v>
      </c>
      <c r="B41" s="29">
        <v>-454958.48</v>
      </c>
      <c r="C41" s="29"/>
      <c r="D41" s="29"/>
      <c r="E41" s="30"/>
      <c r="F41" s="6"/>
      <c r="G41" s="17"/>
      <c r="H41" s="17"/>
      <c r="I41" s="17"/>
      <c r="J41" s="17"/>
      <c r="K41" s="17"/>
      <c r="L41" s="17"/>
      <c r="M41" s="17" t="s">
        <v>52</v>
      </c>
      <c r="N41" s="17" t="s">
        <v>57</v>
      </c>
    </row>
    <row r="42" spans="1:14" ht="26.45" customHeight="1" x14ac:dyDescent="0.45">
      <c r="A42" s="17" t="s">
        <v>24</v>
      </c>
      <c r="B42" s="29">
        <v>1100000</v>
      </c>
      <c r="C42" s="29"/>
      <c r="D42" s="29"/>
      <c r="E42" s="29"/>
      <c r="F42" s="29"/>
      <c r="G42" s="19">
        <v>5.8999999999999999E-3</v>
      </c>
      <c r="H42" s="18">
        <v>533.41999999999996</v>
      </c>
      <c r="I42" s="18">
        <v>1100533.42</v>
      </c>
      <c r="J42" s="20">
        <v>44672</v>
      </c>
      <c r="K42" s="21">
        <v>30</v>
      </c>
      <c r="L42" s="17" t="s">
        <v>8</v>
      </c>
      <c r="M42" s="17"/>
      <c r="N42" s="17" t="s">
        <v>57</v>
      </c>
    </row>
    <row r="43" spans="1:14" x14ac:dyDescent="0.45">
      <c r="A43" s="17" t="s">
        <v>18</v>
      </c>
      <c r="B43" s="29">
        <v>1800000</v>
      </c>
      <c r="C43" s="29"/>
      <c r="D43" s="29"/>
      <c r="E43" s="29"/>
      <c r="F43" s="29"/>
      <c r="G43" s="19">
        <v>5.7000000000000002E-3</v>
      </c>
      <c r="H43" s="18">
        <v>618.41</v>
      </c>
      <c r="I43" s="18">
        <v>1800618.41</v>
      </c>
      <c r="J43" s="20">
        <v>44672</v>
      </c>
      <c r="K43" s="21">
        <v>22</v>
      </c>
      <c r="L43" s="17" t="s">
        <v>8</v>
      </c>
      <c r="M43" s="17"/>
      <c r="N43" s="17" t="s">
        <v>57</v>
      </c>
    </row>
    <row r="44" spans="1:14" ht="29.25" x14ac:dyDescent="0.45">
      <c r="A44" s="17" t="s">
        <v>41</v>
      </c>
      <c r="B44" s="29"/>
      <c r="C44" s="29"/>
      <c r="D44" s="29"/>
      <c r="E44" s="29">
        <v>1622502.13</v>
      </c>
      <c r="F44" s="31"/>
      <c r="G44" s="19">
        <v>1.03E-2</v>
      </c>
      <c r="H44" s="18">
        <v>4166.5</v>
      </c>
      <c r="I44" s="18">
        <v>1626668.63</v>
      </c>
      <c r="J44" s="20">
        <v>44742</v>
      </c>
      <c r="K44" s="21">
        <v>91</v>
      </c>
      <c r="L44" s="17" t="s">
        <v>33</v>
      </c>
      <c r="M44" s="17" t="s">
        <v>61</v>
      </c>
      <c r="N44" s="17" t="s">
        <v>58</v>
      </c>
    </row>
    <row r="45" spans="1:14" ht="19.5" x14ac:dyDescent="0.45">
      <c r="A45" s="17" t="s">
        <v>41</v>
      </c>
      <c r="B45" s="29"/>
      <c r="C45" s="29"/>
      <c r="D45" s="29"/>
      <c r="E45" s="29">
        <v>18168.96</v>
      </c>
      <c r="F45" s="29"/>
      <c r="G45" s="19">
        <v>8.9999999999999993E-3</v>
      </c>
      <c r="H45" s="18">
        <v>40.770000000000003</v>
      </c>
      <c r="I45" s="18">
        <v>18209.73</v>
      </c>
      <c r="J45" s="20">
        <v>44742</v>
      </c>
      <c r="K45" s="21">
        <v>91</v>
      </c>
      <c r="L45" s="17" t="s">
        <v>33</v>
      </c>
      <c r="M45" s="17" t="s">
        <v>58</v>
      </c>
      <c r="N45" s="17" t="s">
        <v>58</v>
      </c>
    </row>
    <row r="46" spans="1:14" x14ac:dyDescent="0.45">
      <c r="A46" s="17" t="s">
        <v>13</v>
      </c>
      <c r="B46" s="29">
        <v>1200000</v>
      </c>
      <c r="C46" s="29"/>
      <c r="D46" s="29"/>
      <c r="E46" s="29"/>
      <c r="F46" s="29"/>
      <c r="G46" s="19">
        <v>4.1999999999999997E-3</v>
      </c>
      <c r="H46" s="18">
        <v>220.93</v>
      </c>
      <c r="I46" s="18">
        <v>1200220.93</v>
      </c>
      <c r="J46" s="20">
        <v>44672</v>
      </c>
      <c r="K46" s="21">
        <v>16</v>
      </c>
      <c r="L46" s="17" t="s">
        <v>8</v>
      </c>
      <c r="M46" s="17"/>
      <c r="N46" s="17" t="s">
        <v>57</v>
      </c>
    </row>
    <row r="47" spans="1:14" ht="19.5" x14ac:dyDescent="0.45">
      <c r="A47" s="17" t="s">
        <v>40</v>
      </c>
      <c r="B47" s="29"/>
      <c r="C47" s="29"/>
      <c r="D47" s="29"/>
      <c r="E47" s="29">
        <v>13297.54</v>
      </c>
      <c r="F47" s="29"/>
      <c r="G47" s="19">
        <v>7.3000000000000001E-3</v>
      </c>
      <c r="H47" s="18">
        <v>22.34</v>
      </c>
      <c r="I47" s="18">
        <v>13319.88</v>
      </c>
      <c r="J47" s="20">
        <v>44742</v>
      </c>
      <c r="K47" s="21">
        <v>84</v>
      </c>
      <c r="L47" s="17" t="s">
        <v>33</v>
      </c>
      <c r="M47" s="17" t="s">
        <v>58</v>
      </c>
      <c r="N47" s="17" t="s">
        <v>58</v>
      </c>
    </row>
    <row r="48" spans="1:14" x14ac:dyDescent="0.45">
      <c r="A48" s="17" t="s">
        <v>36</v>
      </c>
      <c r="B48" s="29">
        <v>1200000</v>
      </c>
      <c r="C48" s="29"/>
      <c r="D48" s="29"/>
      <c r="E48" s="29"/>
      <c r="F48" s="29"/>
      <c r="G48" s="19">
        <v>5.3E-3</v>
      </c>
      <c r="H48" s="18">
        <v>679.56</v>
      </c>
      <c r="I48" s="18">
        <v>1200679.56</v>
      </c>
      <c r="J48" s="20">
        <v>44701</v>
      </c>
      <c r="K48" s="21">
        <v>39</v>
      </c>
      <c r="L48" s="17" t="s">
        <v>33</v>
      </c>
      <c r="M48" s="17"/>
      <c r="N48" s="17" t="s">
        <v>57</v>
      </c>
    </row>
    <row r="49" spans="1:14" x14ac:dyDescent="0.45">
      <c r="A49" s="17" t="s">
        <v>35</v>
      </c>
      <c r="B49" s="29">
        <v>2500000</v>
      </c>
      <c r="C49" s="29"/>
      <c r="D49" s="29"/>
      <c r="E49" s="29"/>
      <c r="F49" s="29"/>
      <c r="G49" s="19">
        <v>5.8999999999999999E-3</v>
      </c>
      <c r="H49" s="18">
        <v>1252.74</v>
      </c>
      <c r="I49" s="18">
        <v>2501252.7400000002</v>
      </c>
      <c r="J49" s="20">
        <v>44701</v>
      </c>
      <c r="K49" s="21">
        <v>31</v>
      </c>
      <c r="L49" s="17" t="s">
        <v>33</v>
      </c>
      <c r="M49" s="17"/>
      <c r="N49" s="17" t="s">
        <v>57</v>
      </c>
    </row>
    <row r="50" spans="1:14" x14ac:dyDescent="0.45">
      <c r="A50" s="17" t="s">
        <v>38</v>
      </c>
      <c r="B50" s="29">
        <v>2177543.31</v>
      </c>
      <c r="C50" s="29"/>
      <c r="D50" s="29"/>
      <c r="E50" s="29"/>
      <c r="F50" s="29"/>
      <c r="G50" s="19">
        <v>6.0000000000000001E-3</v>
      </c>
      <c r="H50" s="18">
        <v>1038.06</v>
      </c>
      <c r="I50" s="18">
        <v>2178581.37</v>
      </c>
      <c r="J50" s="20">
        <v>44701</v>
      </c>
      <c r="K50" s="21">
        <v>29</v>
      </c>
      <c r="L50" s="17" t="s">
        <v>33</v>
      </c>
      <c r="M50" s="17"/>
      <c r="N50" s="17" t="s">
        <v>57</v>
      </c>
    </row>
    <row r="51" spans="1:14" ht="39" x14ac:dyDescent="0.45">
      <c r="A51" s="17" t="s">
        <v>38</v>
      </c>
      <c r="B51" s="31"/>
      <c r="C51" s="29">
        <f>4661.74</f>
        <v>4661.74</v>
      </c>
      <c r="E51" s="31"/>
      <c r="F51" s="29">
        <v>-8982076.9100000001</v>
      </c>
      <c r="G51" s="17" t="s">
        <v>49</v>
      </c>
      <c r="H51" s="17"/>
      <c r="I51" s="17"/>
      <c r="J51" s="17"/>
      <c r="K51" s="21"/>
      <c r="L51" s="17"/>
      <c r="M51" s="17" t="s">
        <v>47</v>
      </c>
      <c r="N51" s="17" t="s">
        <v>57</v>
      </c>
    </row>
    <row r="52" spans="1:14" ht="29.25" x14ac:dyDescent="0.45">
      <c r="A52" s="17" t="s">
        <v>38</v>
      </c>
      <c r="B52" s="29">
        <v>-2177543.31</v>
      </c>
      <c r="C52" s="29"/>
      <c r="D52" s="29"/>
      <c r="E52" s="30"/>
      <c r="F52" s="6"/>
      <c r="G52" s="17" t="s">
        <v>49</v>
      </c>
      <c r="H52" s="23"/>
      <c r="I52" s="17"/>
      <c r="J52" s="17"/>
      <c r="K52" s="21"/>
      <c r="L52" s="17"/>
      <c r="M52" s="17" t="s">
        <v>52</v>
      </c>
      <c r="N52" s="17" t="s">
        <v>57</v>
      </c>
    </row>
    <row r="53" spans="1:14" x14ac:dyDescent="0.45">
      <c r="A53" s="17" t="s">
        <v>34</v>
      </c>
      <c r="B53" s="29">
        <v>2700000</v>
      </c>
      <c r="C53" s="29"/>
      <c r="D53" s="29"/>
      <c r="E53" s="29"/>
      <c r="F53" s="29"/>
      <c r="G53" s="19">
        <v>6.4999999999999997E-3</v>
      </c>
      <c r="H53" s="18">
        <v>1105.8900000000001</v>
      </c>
      <c r="I53" s="18">
        <v>2701105.89</v>
      </c>
      <c r="J53" s="20">
        <v>44701</v>
      </c>
      <c r="K53" s="21">
        <v>23</v>
      </c>
      <c r="L53" s="17" t="s">
        <v>33</v>
      </c>
      <c r="M53" s="17" t="s">
        <v>57</v>
      </c>
      <c r="N53" s="17" t="s">
        <v>57</v>
      </c>
    </row>
    <row r="54" spans="1:14" ht="19.5" x14ac:dyDescent="0.45">
      <c r="A54" s="17" t="s">
        <v>39</v>
      </c>
      <c r="B54" s="29"/>
      <c r="C54" s="29"/>
      <c r="D54" s="29"/>
      <c r="E54" s="29">
        <v>24415.360000000001</v>
      </c>
      <c r="F54" s="29"/>
      <c r="G54" s="19">
        <v>8.5000000000000006E-3</v>
      </c>
      <c r="H54" s="18">
        <v>35.25</v>
      </c>
      <c r="I54" s="18">
        <v>24450.61</v>
      </c>
      <c r="J54" s="20">
        <v>44742</v>
      </c>
      <c r="K54" s="21">
        <v>62</v>
      </c>
      <c r="L54" s="17" t="s">
        <v>33</v>
      </c>
      <c r="M54" s="17" t="s">
        <v>58</v>
      </c>
      <c r="N54" s="17" t="s">
        <v>58</v>
      </c>
    </row>
    <row r="55" spans="1:14" s="6" customFormat="1" x14ac:dyDescent="0.45">
      <c r="A55" s="30" t="s">
        <v>32</v>
      </c>
      <c r="B55" s="29">
        <v>2000000</v>
      </c>
      <c r="C55" s="29"/>
      <c r="D55" s="29"/>
      <c r="E55" s="29"/>
      <c r="F55" s="29"/>
      <c r="G55" s="34">
        <v>5.1999999999999998E-3</v>
      </c>
      <c r="H55" s="29">
        <v>484.38</v>
      </c>
      <c r="I55" s="29">
        <v>2000484.38</v>
      </c>
      <c r="J55" s="35">
        <v>44701</v>
      </c>
      <c r="K55" s="36">
        <v>17</v>
      </c>
      <c r="L55" s="30" t="s">
        <v>33</v>
      </c>
      <c r="M55" s="30" t="s">
        <v>57</v>
      </c>
      <c r="N55" s="30" t="s">
        <v>57</v>
      </c>
    </row>
    <row r="56" spans="1:14" x14ac:dyDescent="0.45">
      <c r="A56" s="4"/>
      <c r="B56" s="7"/>
      <c r="C56" s="7"/>
      <c r="D56" s="7"/>
      <c r="E56" s="7"/>
      <c r="F56" s="7"/>
      <c r="G56" s="8"/>
      <c r="H56" s="7"/>
      <c r="I56" s="7"/>
      <c r="J56" s="9"/>
      <c r="K56" s="10"/>
      <c r="L56" s="4"/>
      <c r="M56" s="4"/>
      <c r="N56" s="4"/>
    </row>
    <row r="57" spans="1:14" x14ac:dyDescent="0.45">
      <c r="A57" s="11" t="s">
        <v>65</v>
      </c>
      <c r="B57" s="12">
        <f>SUM(B7:B55)</f>
        <v>58074335.769999996</v>
      </c>
      <c r="C57" s="12">
        <f>SUM(C7:C55)</f>
        <v>8817.0400000000009</v>
      </c>
      <c r="D57" s="12">
        <f>SUM(D7:D55)</f>
        <v>1248.19</v>
      </c>
      <c r="E57" s="39">
        <f>SUM(E7:E55)</f>
        <v>3328501.8799999994</v>
      </c>
      <c r="F57" s="39">
        <f>SUM(F8:F55)</f>
        <v>-46820009.689999998</v>
      </c>
      <c r="G57" s="12">
        <f>SUM(B57:F57)</f>
        <v>14592893.189999998</v>
      </c>
      <c r="H57" s="13"/>
      <c r="I57" s="13"/>
      <c r="J57" s="13"/>
      <c r="K57" s="13"/>
      <c r="L57" s="13"/>
      <c r="M57" s="14"/>
      <c r="N57" s="14"/>
    </row>
    <row r="58" spans="1:14" x14ac:dyDescent="0.45">
      <c r="B58" s="24" t="s">
        <v>67</v>
      </c>
      <c r="E58" s="24" t="s">
        <v>58</v>
      </c>
      <c r="F58" s="24" t="s">
        <v>59</v>
      </c>
      <c r="G58" t="s">
        <v>68</v>
      </c>
    </row>
    <row r="59" spans="1:14" x14ac:dyDescent="0.45">
      <c r="F59" s="24" t="s">
        <v>66</v>
      </c>
      <c r="G59" s="26"/>
    </row>
    <row r="60" spans="1:14" x14ac:dyDescent="0.45">
      <c r="G60" s="27"/>
    </row>
  </sheetData>
  <pageMargins left="0.7" right="0.7" top="0.75" bottom="0.75" header="0.3" footer="0.3"/>
  <pageSetup paperSize="5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Allyson Honaker</cp:lastModifiedBy>
  <cp:lastPrinted>2022-05-17T18:44:10Z</cp:lastPrinted>
  <dcterms:created xsi:type="dcterms:W3CDTF">2022-05-17T08:15:13Z</dcterms:created>
  <dcterms:modified xsi:type="dcterms:W3CDTF">2022-05-18T14:40:25Z</dcterms:modified>
</cp:coreProperties>
</file>