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Continuing Requests\AG\Request 12, Item B\Through 03.10.2022\"/>
    </mc:Choice>
  </mc:AlternateContent>
  <bookViews>
    <workbookView xWindow="0" yWindow="0" windowWidth="20490" windowHeight="7020"/>
  </bookViews>
  <sheets>
    <sheet name="listItem" sheetId="1" r:id="rId1"/>
  </sheets>
  <definedNames>
    <definedName name="listItem">listItem!$H$8:$AA$105</definedName>
    <definedName name="_xlnm.Print_Area" localSheetId="0">listItem!$A$1:$R$104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4" i="1" l="1"/>
  <c r="R104" i="1" s="1"/>
  <c r="O104" i="1"/>
  <c r="N104" i="1"/>
  <c r="P104" i="1" l="1"/>
  <c r="M95" i="1"/>
  <c r="R95" i="1" s="1"/>
  <c r="M96" i="1"/>
  <c r="R96" i="1" s="1"/>
  <c r="M97" i="1"/>
  <c r="R97" i="1" s="1"/>
  <c r="M98" i="1"/>
  <c r="R98" i="1" s="1"/>
  <c r="M99" i="1"/>
  <c r="R99" i="1" s="1"/>
  <c r="M100" i="1"/>
  <c r="R100" i="1" s="1"/>
  <c r="M101" i="1"/>
  <c r="R101" i="1" s="1"/>
  <c r="M102" i="1"/>
  <c r="R102" i="1" s="1"/>
  <c r="M103" i="1"/>
  <c r="R103" i="1" s="1"/>
  <c r="L104" i="1"/>
  <c r="K104" i="1"/>
  <c r="J104" i="1"/>
  <c r="M104" i="1" l="1"/>
  <c r="M93" i="1" l="1"/>
  <c r="M89" i="1" l="1"/>
  <c r="R89" i="1" s="1"/>
  <c r="M90" i="1"/>
  <c r="R90" i="1" s="1"/>
  <c r="M91" i="1"/>
  <c r="R91" i="1" s="1"/>
  <c r="M92" i="1"/>
  <c r="R92" i="1" s="1"/>
  <c r="M94" i="1"/>
  <c r="R94" i="1" s="1"/>
  <c r="M73" i="1" l="1"/>
  <c r="R73" i="1" s="1"/>
  <c r="M74" i="1"/>
  <c r="R74" i="1" s="1"/>
  <c r="M75" i="1"/>
  <c r="R75" i="1" s="1"/>
  <c r="M76" i="1"/>
  <c r="R76" i="1" s="1"/>
  <c r="M77" i="1"/>
  <c r="R77" i="1" s="1"/>
  <c r="M78" i="1"/>
  <c r="R78" i="1" s="1"/>
  <c r="M79" i="1"/>
  <c r="R79" i="1" s="1"/>
  <c r="M80" i="1"/>
  <c r="R80" i="1" s="1"/>
  <c r="M81" i="1"/>
  <c r="R81" i="1" s="1"/>
  <c r="M82" i="1"/>
  <c r="R82" i="1" s="1"/>
  <c r="M83" i="1"/>
  <c r="R83" i="1" s="1"/>
  <c r="M84" i="1"/>
  <c r="R84" i="1" s="1"/>
  <c r="M85" i="1"/>
  <c r="R85" i="1" s="1"/>
  <c r="M86" i="1"/>
  <c r="R86" i="1" s="1"/>
  <c r="M87" i="1"/>
  <c r="R87" i="1" s="1"/>
  <c r="M88" i="1"/>
  <c r="R88" i="1" s="1"/>
  <c r="M72" i="1"/>
  <c r="R72" i="1" s="1"/>
  <c r="R38" i="1" l="1"/>
  <c r="M12" i="1"/>
  <c r="R12" i="1" s="1"/>
  <c r="M13" i="1"/>
  <c r="R13" i="1" s="1"/>
  <c r="M15" i="1"/>
  <c r="R15" i="1" s="1"/>
  <c r="M17" i="1"/>
  <c r="R17" i="1" s="1"/>
  <c r="M19" i="1"/>
  <c r="R19" i="1" s="1"/>
  <c r="M20" i="1"/>
  <c r="R20" i="1" s="1"/>
  <c r="M21" i="1"/>
  <c r="R21" i="1" s="1"/>
  <c r="M22" i="1"/>
  <c r="R22" i="1" s="1"/>
  <c r="M23" i="1"/>
  <c r="R23" i="1" s="1"/>
  <c r="M26" i="1"/>
  <c r="R26" i="1" s="1"/>
  <c r="M27" i="1"/>
  <c r="R27" i="1" s="1"/>
  <c r="M28" i="1"/>
  <c r="R28" i="1" s="1"/>
  <c r="M29" i="1"/>
  <c r="R29" i="1" s="1"/>
  <c r="M30" i="1"/>
  <c r="R30" i="1" s="1"/>
  <c r="M31" i="1"/>
  <c r="R31" i="1" s="1"/>
  <c r="M33" i="1"/>
  <c r="R33" i="1" s="1"/>
  <c r="M35" i="1"/>
  <c r="R35" i="1" s="1"/>
  <c r="M37" i="1"/>
  <c r="R37" i="1" s="1"/>
  <c r="M38" i="1"/>
  <c r="M44" i="1"/>
  <c r="R44" i="1" s="1"/>
  <c r="M45" i="1"/>
  <c r="R45" i="1" s="1"/>
  <c r="M53" i="1"/>
  <c r="R53" i="1" s="1"/>
  <c r="M54" i="1"/>
  <c r="R54" i="1" s="1"/>
  <c r="M55" i="1"/>
  <c r="R55" i="1" s="1"/>
  <c r="M56" i="1"/>
  <c r="R56" i="1" s="1"/>
  <c r="M57" i="1"/>
  <c r="R57" i="1" s="1"/>
  <c r="M58" i="1"/>
  <c r="R58" i="1" s="1"/>
  <c r="M65" i="1"/>
  <c r="R65" i="1" s="1"/>
  <c r="M66" i="1"/>
  <c r="R66" i="1" s="1"/>
  <c r="M67" i="1"/>
  <c r="R67" i="1" s="1"/>
  <c r="M68" i="1"/>
  <c r="R68" i="1" s="1"/>
  <c r="M69" i="1"/>
  <c r="R69" i="1" s="1"/>
  <c r="M70" i="1"/>
  <c r="R70" i="1" s="1"/>
  <c r="M71" i="1"/>
  <c r="R71" i="1" s="1"/>
  <c r="M11" i="1"/>
  <c r="R11" i="1" s="1"/>
</calcChain>
</file>

<file path=xl/sharedStrings.xml><?xml version="1.0" encoding="utf-8"?>
<sst xmlns="http://schemas.openxmlformats.org/spreadsheetml/2006/main" count="227" uniqueCount="95">
  <si>
    <t>R-ACCT</t>
  </si>
  <si>
    <t>South Kentucky RECC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</si>
  <si>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</si>
  <si>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</si>
  <si>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</si>
  <si>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</si>
  <si>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</si>
  <si>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</si>
  <si>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</si>
  <si>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</si>
  <si>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</si>
  <si>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</si>
  <si>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</si>
  <si>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</si>
  <si>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</si>
  <si>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</si>
  <si>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</si>
  <si>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</si>
  <si>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</si>
  <si>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</si>
  <si>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</si>
  <si>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</si>
  <si>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</si>
  <si>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</si>
  <si>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</si>
  <si>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</si>
  <si>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</si>
  <si>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</si>
  <si>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</si>
  <si>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</si>
  <si>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</si>
  <si>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</si>
  <si>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</si>
  <si>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</si>
  <si>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</si>
  <si>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</si>
  <si>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</si>
  <si>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</si>
  <si>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</si>
  <si>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</si>
  <si>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</si>
  <si>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</si>
  <si>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</si>
  <si>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</si>
  <si>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</si>
  <si>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</si>
  <si>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</si>
  <si>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</si>
  <si>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</si>
  <si>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</si>
  <si>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</si>
  <si>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</si>
  <si>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</si>
  <si>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</si>
  <si>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</si>
  <si>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</si>
  <si>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</si>
  <si>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</si>
  <si>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</si>
  <si>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</si>
  <si>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</si>
  <si>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</si>
  <si>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</si>
  <si>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</si>
  <si>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</si>
  <si>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</si>
  <si>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</si>
  <si>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</si>
  <si>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Total Sum</t>
  </si>
  <si>
    <t>Goss Samford Attorneys at Law PLLC</t>
  </si>
  <si>
    <t>2021 General Rate Adjustment</t>
  </si>
  <si>
    <t>$265.00-$315.00</t>
  </si>
  <si>
    <t>Attorney General Request 1</t>
  </si>
  <si>
    <t>Question 12, Item B</t>
  </si>
  <si>
    <t>Kentucky Living</t>
  </si>
  <si>
    <t>51,779.00 qty ordered</t>
  </si>
  <si>
    <t>8 Page Insert for Magazine</t>
  </si>
  <si>
    <t>Total Incurred</t>
  </si>
  <si>
    <t>Total Estimated Remaining</t>
  </si>
  <si>
    <t>(o)</t>
  </si>
  <si>
    <t>(p)</t>
  </si>
  <si>
    <t>(l plus p)</t>
  </si>
  <si>
    <t>Case No. 2021-00407</t>
  </si>
  <si>
    <t>Staff Time on Rate Case-Acct.</t>
  </si>
  <si>
    <t>Staff Time on Rate Case-HR</t>
  </si>
  <si>
    <t>Staff Time on Rate Case-VP ENGR &amp; OP</t>
  </si>
  <si>
    <t>Staff Time on Rate Case-Mem Serv. &amp; MRKT</t>
  </si>
  <si>
    <t>Staff Time on Rate Case-Service Center Reps.</t>
  </si>
  <si>
    <t>Staff Time on Rate Case-CEO</t>
  </si>
  <si>
    <t>Staff Time on Rate Case-VP Finance/Mem. Serv.</t>
  </si>
  <si>
    <t>Accrued OT Labor-Month End</t>
  </si>
  <si>
    <t>Rate Case Support                                                   Working on Rate Case                                   Customer Charge Benchmarking</t>
  </si>
  <si>
    <t>Rate Case Support                                                             Working on Rate Case</t>
  </si>
  <si>
    <t>Rate Case Support                                                          Working on Rate Case                                              Data Request Assistance</t>
  </si>
  <si>
    <t xml:space="preserve">*Updated Estimate of Remaining Work total amounts*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</si>
</sst>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7" fontId="0" fillId="0" borderId="7" xfId="0" quotePrefix="1" applyNumberFormat="1" applyFill="1" applyBorder="1" applyAlignment="1">
      <alignment horizontal="center" vertical="center"/>
    </xf>
    <xf numFmtId="166" fontId="0" fillId="0" borderId="1" xfId="0" quotePrefix="1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0" xfId="0" quotePrefix="1" applyNumberFormat="1" applyAlignment="1">
      <alignment horizontal="left"/>
    </xf>
    <xf numFmtId="167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166" fontId="0" fillId="0" borderId="2" xfId="0" quotePrefix="1" applyNumberFormat="1" applyBorder="1"/>
    <xf numFmtId="167" fontId="0" fillId="0" borderId="12" xfId="0" quotePrefix="1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7" fontId="1" fillId="0" borderId="13" xfId="0" quotePrefix="1" applyNumberFormat="1" applyFont="1" applyBorder="1" applyAlignment="1">
      <alignment horizontal="center" vertical="center"/>
    </xf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67" fontId="1" fillId="0" borderId="14" xfId="0" quotePrefix="1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"/>
  <sheetViews>
    <sheetView tabSelected="1" topLeftCell="F88" zoomScaleNormal="100" workbookViewId="0">
      <selection activeCell="P108" sqref="P108"/>
    </sheetView>
  </sheetViews>
  <sheetFormatPr defaultRowHeight="12.75" x14ac:dyDescent="0.2"/>
  <cols>
    <col min="2" max="2" width="10.140625" bestFit="1" customWidth="1"/>
    <col min="4" max="4" width="33" bestFit="1" customWidth="1"/>
    <col min="5" max="5" width="42.28515625" customWidth="1"/>
    <col min="6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3" width="16.42578125" customWidth="1"/>
    <col min="14" max="15" width="14.5703125" customWidth="1"/>
    <col min="16" max="17" width="18.28515625" customWidth="1"/>
    <col min="18" max="18" width="12.7109375" style="3" bestFit="1" customWidth="1"/>
    <col min="19" max="19" width="9.28515625" style="3" bestFit="1" customWidth="1"/>
    <col min="20" max="20" width="23" style="3" bestFit="1" customWidth="1"/>
    <col min="21" max="21" width="10.85546875" style="5" bestFit="1" customWidth="1"/>
    <col min="22" max="22" width="8.85546875" style="7" bestFit="1" customWidth="1"/>
    <col min="23" max="23" width="8.140625" style="7" bestFit="1" customWidth="1"/>
    <col min="24" max="24" width="15.5703125" style="3" bestFit="1" customWidth="1"/>
    <col min="25" max="25" width="35.5703125" style="3" bestFit="1" customWidth="1"/>
    <col min="26" max="26" width="9.85546875" style="7" bestFit="1" customWidth="1"/>
    <col min="27" max="27" width="13.28515625" style="3" bestFit="1" customWidth="1"/>
  </cols>
  <sheetData>
    <row r="1" spans="1:27" x14ac:dyDescent="0.2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  <c r="O1" s="1"/>
    </row>
    <row r="2" spans="1:27" x14ac:dyDescent="0.2">
      <c r="A2" s="26" t="s">
        <v>82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  <c r="O2" s="1"/>
    </row>
    <row r="3" spans="1:27" x14ac:dyDescent="0.2">
      <c r="A3" s="26" t="s">
        <v>72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  <c r="O3" s="1"/>
    </row>
    <row r="4" spans="1:27" x14ac:dyDescent="0.2">
      <c r="A4" s="26" t="s">
        <v>73</v>
      </c>
      <c r="B4" s="1"/>
      <c r="C4" s="1"/>
      <c r="D4" s="1"/>
      <c r="E4" s="1"/>
      <c r="F4" s="1"/>
      <c r="G4" s="1"/>
      <c r="I4" s="3"/>
      <c r="J4" s="1"/>
      <c r="K4" s="1"/>
      <c r="L4" s="1"/>
      <c r="M4" s="1"/>
      <c r="N4" s="1"/>
      <c r="O4" s="1"/>
    </row>
    <row r="8" spans="1:27" ht="38.25" customHeight="1" x14ac:dyDescent="0.2">
      <c r="A8" s="136" t="s">
        <v>2</v>
      </c>
      <c r="B8" s="139" t="s">
        <v>42</v>
      </c>
      <c r="C8" s="139" t="s">
        <v>43</v>
      </c>
      <c r="D8" s="139" t="s">
        <v>44</v>
      </c>
      <c r="E8" s="139" t="s">
        <v>52</v>
      </c>
      <c r="F8" s="139" t="s">
        <v>45</v>
      </c>
      <c r="G8" s="139" t="s">
        <v>46</v>
      </c>
      <c r="H8" s="141" t="s">
        <v>54</v>
      </c>
      <c r="I8" s="143" t="s">
        <v>0</v>
      </c>
      <c r="J8" s="153" t="s">
        <v>47</v>
      </c>
      <c r="K8" s="154"/>
      <c r="L8" s="154"/>
      <c r="M8" s="155"/>
      <c r="N8" s="153" t="s">
        <v>48</v>
      </c>
      <c r="O8" s="154"/>
      <c r="P8" s="154"/>
      <c r="Q8" s="155"/>
      <c r="R8" s="151" t="s">
        <v>68</v>
      </c>
      <c r="S8" s="2"/>
      <c r="T8" s="2"/>
      <c r="U8" s="4"/>
      <c r="V8" s="6"/>
      <c r="W8" s="6"/>
      <c r="X8" s="2"/>
      <c r="Y8" s="2"/>
      <c r="Z8" s="6"/>
      <c r="AA8" s="2"/>
    </row>
    <row r="9" spans="1:27" ht="25.5" x14ac:dyDescent="0.2">
      <c r="A9" s="137"/>
      <c r="B9" s="140"/>
      <c r="C9" s="140"/>
      <c r="D9" s="140"/>
      <c r="E9" s="140"/>
      <c r="F9" s="140"/>
      <c r="G9" s="140"/>
      <c r="H9" s="142"/>
      <c r="I9" s="144"/>
      <c r="J9" s="27" t="s">
        <v>49</v>
      </c>
      <c r="K9" s="27" t="s">
        <v>50</v>
      </c>
      <c r="L9" s="27" t="s">
        <v>61</v>
      </c>
      <c r="M9" s="33" t="s">
        <v>77</v>
      </c>
      <c r="N9" s="33" t="s">
        <v>49</v>
      </c>
      <c r="O9" s="33" t="s">
        <v>50</v>
      </c>
      <c r="P9" s="34" t="s">
        <v>61</v>
      </c>
      <c r="Q9" s="34" t="s">
        <v>78</v>
      </c>
      <c r="R9" s="151"/>
      <c r="S9" s="2"/>
      <c r="T9" s="2"/>
      <c r="U9" s="4"/>
      <c r="V9" s="6"/>
      <c r="W9" s="6"/>
      <c r="X9" s="2"/>
      <c r="Y9" s="2"/>
      <c r="Z9" s="6"/>
      <c r="AA9" s="2"/>
    </row>
    <row r="10" spans="1:27" x14ac:dyDescent="0.2">
      <c r="A10" s="138"/>
      <c r="B10" s="27" t="s">
        <v>34</v>
      </c>
      <c r="C10" s="27" t="s">
        <v>35</v>
      </c>
      <c r="D10" s="27" t="s">
        <v>36</v>
      </c>
      <c r="E10" s="27" t="s">
        <v>37</v>
      </c>
      <c r="F10" s="27" t="s">
        <v>38</v>
      </c>
      <c r="G10" s="27" t="s">
        <v>58</v>
      </c>
      <c r="H10" s="28" t="s">
        <v>39</v>
      </c>
      <c r="I10" s="29" t="s">
        <v>40</v>
      </c>
      <c r="J10" s="27" t="s">
        <v>41</v>
      </c>
      <c r="K10" s="27" t="s">
        <v>51</v>
      </c>
      <c r="L10" s="27" t="s">
        <v>53</v>
      </c>
      <c r="M10" s="27" t="s">
        <v>55</v>
      </c>
      <c r="N10" s="27" t="s">
        <v>62</v>
      </c>
      <c r="O10" s="27" t="s">
        <v>63</v>
      </c>
      <c r="P10" s="34" t="s">
        <v>79</v>
      </c>
      <c r="Q10" s="34" t="s">
        <v>80</v>
      </c>
      <c r="R10" s="44" t="s">
        <v>81</v>
      </c>
      <c r="S10" s="2"/>
      <c r="T10" s="2"/>
      <c r="U10" s="4"/>
      <c r="V10" s="6"/>
      <c r="W10" s="6"/>
      <c r="X10" s="2"/>
      <c r="Y10" s="2"/>
      <c r="Z10" s="6"/>
      <c r="AA10" s="2"/>
    </row>
    <row r="11" spans="1:27" x14ac:dyDescent="0.2">
      <c r="A11" s="11" t="s">
        <v>3</v>
      </c>
      <c r="B11" s="12">
        <v>43952</v>
      </c>
      <c r="C11" s="11" t="s">
        <v>4</v>
      </c>
      <c r="D11" s="11" t="s">
        <v>5</v>
      </c>
      <c r="E11" s="16" t="s">
        <v>6</v>
      </c>
      <c r="F11" s="30" t="s">
        <v>59</v>
      </c>
      <c r="G11" s="38">
        <v>230</v>
      </c>
      <c r="H11" s="43">
        <v>928</v>
      </c>
      <c r="I11" s="43">
        <v>232</v>
      </c>
      <c r="J11" s="38"/>
      <c r="K11" s="38">
        <v>460</v>
      </c>
      <c r="L11" s="38"/>
      <c r="M11" s="68">
        <f>SUM(J11:L11)</f>
        <v>460</v>
      </c>
      <c r="N11" s="38"/>
      <c r="O11" s="38"/>
      <c r="P11" s="40"/>
      <c r="Q11" s="40"/>
      <c r="R11" s="39">
        <f>M11+Q11</f>
        <v>460</v>
      </c>
      <c r="S11" s="2"/>
      <c r="T11" s="2"/>
      <c r="U11" s="4"/>
      <c r="V11" s="6"/>
      <c r="W11" s="6"/>
      <c r="X11" s="2"/>
      <c r="Y11" s="2"/>
      <c r="Z11" s="6"/>
      <c r="AA11" s="2"/>
    </row>
    <row r="12" spans="1:27" x14ac:dyDescent="0.2">
      <c r="A12" s="13">
        <v>2</v>
      </c>
      <c r="B12" s="12">
        <v>43983</v>
      </c>
      <c r="C12" s="13">
        <v>193403</v>
      </c>
      <c r="D12" s="13" t="s">
        <v>5</v>
      </c>
      <c r="E12" s="14" t="s">
        <v>6</v>
      </c>
      <c r="F12" s="30">
        <v>26.5</v>
      </c>
      <c r="G12" s="38" t="s">
        <v>7</v>
      </c>
      <c r="H12" s="43">
        <v>928</v>
      </c>
      <c r="I12" s="43">
        <v>232</v>
      </c>
      <c r="J12" s="38"/>
      <c r="K12" s="38">
        <v>5420</v>
      </c>
      <c r="L12" s="38"/>
      <c r="M12" s="68">
        <f t="shared" ref="M12:M71" si="0">SUM(J12:L12)</f>
        <v>5420</v>
      </c>
      <c r="N12" s="38"/>
      <c r="O12" s="38"/>
      <c r="P12" s="40"/>
      <c r="Q12" s="40"/>
      <c r="R12" s="39">
        <f>M12+Q12</f>
        <v>5420</v>
      </c>
      <c r="S12" s="2"/>
      <c r="T12" s="2"/>
      <c r="U12" s="4"/>
      <c r="V12" s="6"/>
      <c r="W12" s="6"/>
      <c r="X12" s="2"/>
      <c r="Y12" s="2"/>
      <c r="Z12" s="6"/>
      <c r="AA12" s="2"/>
    </row>
    <row r="13" spans="1:27" x14ac:dyDescent="0.2">
      <c r="A13" s="124">
        <v>3</v>
      </c>
      <c r="B13" s="125">
        <v>44013</v>
      </c>
      <c r="C13" s="124">
        <v>193863</v>
      </c>
      <c r="D13" s="124" t="s">
        <v>5</v>
      </c>
      <c r="E13" s="17" t="s">
        <v>14</v>
      </c>
      <c r="F13" s="119">
        <v>42</v>
      </c>
      <c r="G13" s="126" t="s">
        <v>8</v>
      </c>
      <c r="H13" s="122">
        <v>928</v>
      </c>
      <c r="I13" s="122">
        <v>232</v>
      </c>
      <c r="J13" s="117"/>
      <c r="K13" s="117">
        <v>8520</v>
      </c>
      <c r="L13" s="117"/>
      <c r="M13" s="117">
        <f t="shared" si="0"/>
        <v>8520</v>
      </c>
      <c r="N13" s="117"/>
      <c r="O13" s="117"/>
      <c r="P13" s="116"/>
      <c r="Q13" s="117"/>
      <c r="R13" s="146">
        <f>M13+Q13</f>
        <v>8520</v>
      </c>
      <c r="S13" s="2"/>
      <c r="T13" s="2"/>
      <c r="U13" s="4"/>
      <c r="V13" s="6"/>
      <c r="W13" s="6"/>
      <c r="X13" s="2"/>
      <c r="Y13" s="2"/>
      <c r="Z13" s="6"/>
      <c r="AA13" s="2"/>
    </row>
    <row r="14" spans="1:27" x14ac:dyDescent="0.2">
      <c r="A14" s="124"/>
      <c r="B14" s="125"/>
      <c r="C14" s="124"/>
      <c r="D14" s="124"/>
      <c r="E14" s="21" t="s">
        <v>6</v>
      </c>
      <c r="F14" s="120"/>
      <c r="G14" s="126"/>
      <c r="H14" s="122"/>
      <c r="I14" s="122"/>
      <c r="J14" s="118"/>
      <c r="K14" s="118"/>
      <c r="L14" s="118"/>
      <c r="M14" s="118"/>
      <c r="N14" s="118"/>
      <c r="O14" s="118"/>
      <c r="P14" s="116"/>
      <c r="Q14" s="118"/>
      <c r="R14" s="147"/>
      <c r="S14" s="2"/>
      <c r="T14" s="2"/>
      <c r="U14" s="4"/>
      <c r="V14" s="6"/>
      <c r="W14" s="6"/>
      <c r="X14" s="2"/>
      <c r="Y14" s="2"/>
      <c r="Z14" s="6"/>
      <c r="AA14" s="2"/>
    </row>
    <row r="15" spans="1:27" x14ac:dyDescent="0.2">
      <c r="A15" s="124">
        <v>4</v>
      </c>
      <c r="B15" s="125">
        <v>44044</v>
      </c>
      <c r="C15" s="124">
        <v>194125</v>
      </c>
      <c r="D15" s="124" t="s">
        <v>5</v>
      </c>
      <c r="E15" s="17" t="s">
        <v>6</v>
      </c>
      <c r="F15" s="119">
        <v>14.05</v>
      </c>
      <c r="G15" s="126" t="s">
        <v>9</v>
      </c>
      <c r="H15" s="122">
        <v>928</v>
      </c>
      <c r="I15" s="122">
        <v>232</v>
      </c>
      <c r="J15" s="117"/>
      <c r="K15" s="117">
        <v>2720</v>
      </c>
      <c r="L15" s="117"/>
      <c r="M15" s="117">
        <f t="shared" si="0"/>
        <v>2720</v>
      </c>
      <c r="N15" s="117"/>
      <c r="O15" s="117"/>
      <c r="P15" s="116"/>
      <c r="Q15" s="117"/>
      <c r="R15" s="146">
        <f>M15+Q15</f>
        <v>2720</v>
      </c>
      <c r="S15" s="2"/>
      <c r="T15" s="2"/>
      <c r="U15" s="4"/>
      <c r="V15" s="6"/>
      <c r="W15" s="6"/>
      <c r="X15" s="2"/>
      <c r="Y15" s="2"/>
      <c r="Z15" s="6"/>
      <c r="AA15" s="2"/>
    </row>
    <row r="16" spans="1:27" x14ac:dyDescent="0.2">
      <c r="A16" s="124"/>
      <c r="B16" s="125"/>
      <c r="C16" s="124"/>
      <c r="D16" s="124"/>
      <c r="E16" s="21" t="s">
        <v>13</v>
      </c>
      <c r="F16" s="120"/>
      <c r="G16" s="126"/>
      <c r="H16" s="122"/>
      <c r="I16" s="122"/>
      <c r="J16" s="118"/>
      <c r="K16" s="118"/>
      <c r="L16" s="118"/>
      <c r="M16" s="118"/>
      <c r="N16" s="118"/>
      <c r="O16" s="118"/>
      <c r="P16" s="116"/>
      <c r="Q16" s="118"/>
      <c r="R16" s="147"/>
      <c r="S16" s="2"/>
      <c r="T16" s="2"/>
      <c r="U16" s="4"/>
      <c r="V16" s="6"/>
      <c r="W16" s="6"/>
      <c r="X16" s="2"/>
      <c r="Y16" s="2"/>
      <c r="Z16" s="6"/>
      <c r="AA16" s="2"/>
    </row>
    <row r="17" spans="1:27" x14ac:dyDescent="0.2">
      <c r="A17" s="124">
        <v>5</v>
      </c>
      <c r="B17" s="125">
        <v>44075</v>
      </c>
      <c r="C17" s="124">
        <v>194462</v>
      </c>
      <c r="D17" s="124" t="s">
        <v>5</v>
      </c>
      <c r="E17" s="17" t="s">
        <v>16</v>
      </c>
      <c r="F17" s="119">
        <v>2</v>
      </c>
      <c r="G17" s="126" t="s">
        <v>7</v>
      </c>
      <c r="H17" s="122">
        <v>928</v>
      </c>
      <c r="I17" s="122">
        <v>232</v>
      </c>
      <c r="J17" s="117"/>
      <c r="K17" s="117">
        <v>430</v>
      </c>
      <c r="L17" s="117"/>
      <c r="M17" s="117">
        <f t="shared" si="0"/>
        <v>430</v>
      </c>
      <c r="N17" s="117"/>
      <c r="O17" s="117"/>
      <c r="P17" s="116"/>
      <c r="Q17" s="117"/>
      <c r="R17" s="146">
        <f>M17+Q17</f>
        <v>430</v>
      </c>
      <c r="S17" s="2"/>
      <c r="T17" s="2"/>
      <c r="U17" s="4"/>
      <c r="V17" s="6"/>
      <c r="W17" s="6"/>
      <c r="X17" s="2"/>
      <c r="Y17" s="2"/>
      <c r="Z17" s="6"/>
      <c r="AA17" s="2"/>
    </row>
    <row r="18" spans="1:27" x14ac:dyDescent="0.2">
      <c r="A18" s="124"/>
      <c r="B18" s="125"/>
      <c r="C18" s="124"/>
      <c r="D18" s="124"/>
      <c r="E18" s="22" t="s">
        <v>15</v>
      </c>
      <c r="F18" s="120"/>
      <c r="G18" s="126"/>
      <c r="H18" s="122"/>
      <c r="I18" s="122"/>
      <c r="J18" s="118"/>
      <c r="K18" s="118"/>
      <c r="L18" s="118"/>
      <c r="M18" s="118"/>
      <c r="N18" s="118"/>
      <c r="O18" s="118"/>
      <c r="P18" s="116"/>
      <c r="Q18" s="118"/>
      <c r="R18" s="147"/>
      <c r="S18" s="2"/>
      <c r="T18" s="2"/>
      <c r="U18" s="4"/>
      <c r="V18" s="6"/>
      <c r="W18" s="6"/>
      <c r="X18" s="2"/>
      <c r="Y18" s="2"/>
      <c r="Z18" s="6"/>
      <c r="AA18" s="2"/>
    </row>
    <row r="19" spans="1:27" x14ac:dyDescent="0.2">
      <c r="A19" s="13">
        <v>6</v>
      </c>
      <c r="B19" s="12">
        <v>44136</v>
      </c>
      <c r="C19" s="13">
        <v>194968</v>
      </c>
      <c r="D19" s="13" t="s">
        <v>5</v>
      </c>
      <c r="E19" s="14" t="s">
        <v>10</v>
      </c>
      <c r="F19" s="30">
        <v>2.5</v>
      </c>
      <c r="G19" s="38">
        <v>200</v>
      </c>
      <c r="H19" s="43">
        <v>928</v>
      </c>
      <c r="I19" s="43">
        <v>232</v>
      </c>
      <c r="J19" s="38"/>
      <c r="K19" s="38">
        <v>500</v>
      </c>
      <c r="L19" s="38"/>
      <c r="M19" s="68">
        <f t="shared" si="0"/>
        <v>500</v>
      </c>
      <c r="N19" s="38"/>
      <c r="O19" s="38"/>
      <c r="P19" s="40"/>
      <c r="Q19" s="40"/>
      <c r="R19" s="39">
        <f>M19+Q19</f>
        <v>500</v>
      </c>
      <c r="S19" s="2"/>
      <c r="T19" s="2"/>
      <c r="U19" s="4"/>
      <c r="V19" s="6"/>
      <c r="W19" s="6"/>
      <c r="X19" s="2"/>
      <c r="Y19" s="2"/>
      <c r="Z19" s="6"/>
      <c r="AA19" s="2"/>
    </row>
    <row r="20" spans="1:27" x14ac:dyDescent="0.2">
      <c r="A20" s="13">
        <v>7</v>
      </c>
      <c r="B20" s="12">
        <v>44166</v>
      </c>
      <c r="C20" s="13">
        <v>195243</v>
      </c>
      <c r="D20" s="13" t="s">
        <v>5</v>
      </c>
      <c r="E20" s="14" t="s">
        <v>10</v>
      </c>
      <c r="F20" s="30">
        <v>0.5</v>
      </c>
      <c r="G20" s="38">
        <v>200</v>
      </c>
      <c r="H20" s="43">
        <v>928</v>
      </c>
      <c r="I20" s="43">
        <v>232</v>
      </c>
      <c r="J20" s="38"/>
      <c r="K20" s="38">
        <v>100</v>
      </c>
      <c r="L20" s="38"/>
      <c r="M20" s="68">
        <f t="shared" si="0"/>
        <v>100</v>
      </c>
      <c r="N20" s="38"/>
      <c r="O20" s="38"/>
      <c r="P20" s="40"/>
      <c r="Q20" s="40"/>
      <c r="R20" s="66">
        <f t="shared" ref="R20:R22" si="1">M20+Q20</f>
        <v>100</v>
      </c>
      <c r="S20" s="2"/>
      <c r="T20" s="2"/>
      <c r="U20" s="4"/>
      <c r="V20" s="6"/>
      <c r="W20" s="6"/>
      <c r="X20" s="2"/>
      <c r="Y20" s="2"/>
      <c r="Z20" s="6"/>
      <c r="AA20" s="2"/>
    </row>
    <row r="21" spans="1:27" x14ac:dyDescent="0.2">
      <c r="A21" s="13">
        <v>8</v>
      </c>
      <c r="B21" s="12">
        <v>44197</v>
      </c>
      <c r="C21" s="13">
        <v>195564</v>
      </c>
      <c r="D21" s="13" t="s">
        <v>5</v>
      </c>
      <c r="E21" s="14" t="s">
        <v>10</v>
      </c>
      <c r="F21" s="30">
        <v>2</v>
      </c>
      <c r="G21" s="38">
        <v>200</v>
      </c>
      <c r="H21" s="43">
        <v>928</v>
      </c>
      <c r="I21" s="43">
        <v>232</v>
      </c>
      <c r="J21" s="38"/>
      <c r="K21" s="38">
        <v>400</v>
      </c>
      <c r="L21" s="38"/>
      <c r="M21" s="68">
        <f t="shared" si="0"/>
        <v>400</v>
      </c>
      <c r="N21" s="38"/>
      <c r="O21" s="38"/>
      <c r="P21" s="40"/>
      <c r="Q21" s="40"/>
      <c r="R21" s="66">
        <f t="shared" si="1"/>
        <v>400</v>
      </c>
      <c r="S21" s="2"/>
      <c r="T21" s="2"/>
      <c r="U21" s="4"/>
      <c r="V21" s="6"/>
      <c r="W21" s="6"/>
      <c r="X21" s="2"/>
      <c r="Y21" s="2"/>
      <c r="Z21" s="6"/>
      <c r="AA21" s="2"/>
    </row>
    <row r="22" spans="1:27" x14ac:dyDescent="0.2">
      <c r="A22" s="13">
        <v>9</v>
      </c>
      <c r="B22" s="12">
        <v>44266</v>
      </c>
      <c r="C22" s="13">
        <v>5351</v>
      </c>
      <c r="D22" s="13" t="s">
        <v>69</v>
      </c>
      <c r="E22" s="37" t="s">
        <v>70</v>
      </c>
      <c r="F22" s="46">
        <v>0.4</v>
      </c>
      <c r="G22" s="47">
        <v>315</v>
      </c>
      <c r="H22" s="43">
        <v>923</v>
      </c>
      <c r="I22" s="43">
        <v>232</v>
      </c>
      <c r="J22" s="45">
        <v>126</v>
      </c>
      <c r="K22" s="45"/>
      <c r="L22" s="45"/>
      <c r="M22" s="68">
        <f t="shared" si="0"/>
        <v>126</v>
      </c>
      <c r="N22" s="45"/>
      <c r="O22" s="45"/>
      <c r="P22" s="40"/>
      <c r="Q22" s="40"/>
      <c r="R22" s="66">
        <f t="shared" si="1"/>
        <v>126</v>
      </c>
      <c r="S22" s="2"/>
      <c r="T22" s="2"/>
      <c r="U22" s="4"/>
      <c r="V22" s="6"/>
      <c r="W22" s="6"/>
      <c r="X22" s="2"/>
      <c r="Y22" s="2"/>
      <c r="Z22" s="6"/>
      <c r="AA22" s="2"/>
    </row>
    <row r="23" spans="1:27" x14ac:dyDescent="0.2">
      <c r="A23" s="124">
        <v>10</v>
      </c>
      <c r="B23" s="125">
        <v>44287</v>
      </c>
      <c r="C23" s="124">
        <v>196480</v>
      </c>
      <c r="D23" s="124" t="s">
        <v>5</v>
      </c>
      <c r="E23" s="23" t="s">
        <v>33</v>
      </c>
      <c r="F23" s="128">
        <v>26</v>
      </c>
      <c r="G23" s="127" t="s">
        <v>7</v>
      </c>
      <c r="H23" s="122">
        <v>928</v>
      </c>
      <c r="I23" s="122">
        <v>232</v>
      </c>
      <c r="J23" s="117"/>
      <c r="K23" s="117">
        <v>5290</v>
      </c>
      <c r="L23" s="117"/>
      <c r="M23" s="117">
        <f t="shared" si="0"/>
        <v>5290</v>
      </c>
      <c r="N23" s="117"/>
      <c r="O23" s="117"/>
      <c r="P23" s="116"/>
      <c r="Q23" s="117"/>
      <c r="R23" s="146">
        <f>M23+Q23</f>
        <v>5290</v>
      </c>
      <c r="S23" s="2"/>
      <c r="T23" s="2"/>
      <c r="U23" s="4"/>
      <c r="V23" s="6"/>
      <c r="W23" s="6"/>
      <c r="X23" s="2"/>
      <c r="Y23" s="2"/>
      <c r="Z23" s="6"/>
      <c r="AA23" s="2"/>
    </row>
    <row r="24" spans="1:27" x14ac:dyDescent="0.2">
      <c r="A24" s="124"/>
      <c r="B24" s="125"/>
      <c r="C24" s="124"/>
      <c r="D24" s="124"/>
      <c r="E24" s="24" t="s">
        <v>11</v>
      </c>
      <c r="F24" s="129"/>
      <c r="G24" s="127"/>
      <c r="H24" s="122"/>
      <c r="I24" s="122"/>
      <c r="J24" s="123"/>
      <c r="K24" s="123"/>
      <c r="L24" s="123"/>
      <c r="M24" s="123"/>
      <c r="N24" s="123"/>
      <c r="O24" s="123"/>
      <c r="P24" s="116"/>
      <c r="Q24" s="123"/>
      <c r="R24" s="147"/>
      <c r="S24" s="2"/>
      <c r="T24" s="2"/>
      <c r="U24" s="4"/>
      <c r="V24" s="6"/>
      <c r="W24" s="6"/>
      <c r="X24" s="2"/>
      <c r="Y24" s="2"/>
      <c r="Z24" s="6"/>
      <c r="AA24" s="2"/>
    </row>
    <row r="25" spans="1:27" x14ac:dyDescent="0.2">
      <c r="A25" s="124"/>
      <c r="B25" s="125"/>
      <c r="C25" s="124"/>
      <c r="D25" s="124"/>
      <c r="E25" s="18" t="s">
        <v>17</v>
      </c>
      <c r="F25" s="130"/>
      <c r="G25" s="127"/>
      <c r="H25" s="122"/>
      <c r="I25" s="122"/>
      <c r="J25" s="118"/>
      <c r="K25" s="118"/>
      <c r="L25" s="118"/>
      <c r="M25" s="118"/>
      <c r="N25" s="118"/>
      <c r="O25" s="118"/>
      <c r="P25" s="116"/>
      <c r="Q25" s="118"/>
      <c r="R25" s="147"/>
      <c r="S25" s="2"/>
      <c r="T25" s="2"/>
      <c r="U25" s="4"/>
      <c r="V25" s="6"/>
      <c r="W25" s="6"/>
      <c r="X25" s="2"/>
      <c r="Y25" s="2"/>
      <c r="Z25" s="6"/>
      <c r="AA25" s="2"/>
    </row>
    <row r="26" spans="1:27" x14ac:dyDescent="0.2">
      <c r="A26" s="14">
        <v>11</v>
      </c>
      <c r="B26" s="15">
        <v>44299</v>
      </c>
      <c r="C26" s="14">
        <v>5406</v>
      </c>
      <c r="D26" s="14" t="s">
        <v>69</v>
      </c>
      <c r="E26" s="18" t="s">
        <v>70</v>
      </c>
      <c r="F26" s="48">
        <v>3.4</v>
      </c>
      <c r="G26" s="49" t="s">
        <v>71</v>
      </c>
      <c r="H26" s="43">
        <v>923</v>
      </c>
      <c r="I26" s="43">
        <v>232</v>
      </c>
      <c r="J26" s="35">
        <v>1016.96</v>
      </c>
      <c r="K26" s="35"/>
      <c r="L26" s="35"/>
      <c r="M26" s="68">
        <f t="shared" si="0"/>
        <v>1016.96</v>
      </c>
      <c r="N26" s="35"/>
      <c r="O26" s="35"/>
      <c r="P26" s="38"/>
      <c r="Q26" s="68"/>
      <c r="R26" s="39">
        <f>M26+Q26</f>
        <v>1016.96</v>
      </c>
      <c r="S26" s="2"/>
      <c r="T26" s="2"/>
      <c r="U26" s="4"/>
      <c r="V26" s="6"/>
      <c r="W26" s="6"/>
      <c r="X26" s="2"/>
      <c r="Y26" s="2"/>
      <c r="Z26" s="6"/>
      <c r="AA26" s="2"/>
    </row>
    <row r="27" spans="1:27" x14ac:dyDescent="0.2">
      <c r="A27" s="13">
        <v>12</v>
      </c>
      <c r="B27" s="12">
        <v>44317</v>
      </c>
      <c r="C27" s="13">
        <v>196751</v>
      </c>
      <c r="D27" s="13" t="s">
        <v>5</v>
      </c>
      <c r="E27" s="14" t="s">
        <v>11</v>
      </c>
      <c r="F27" s="50">
        <v>7</v>
      </c>
      <c r="G27" s="47" t="s">
        <v>7</v>
      </c>
      <c r="H27" s="43">
        <v>928</v>
      </c>
      <c r="I27" s="43">
        <v>232</v>
      </c>
      <c r="J27" s="38"/>
      <c r="K27" s="38">
        <v>1430</v>
      </c>
      <c r="L27" s="38"/>
      <c r="M27" s="68">
        <f t="shared" si="0"/>
        <v>1430</v>
      </c>
      <c r="N27" s="38"/>
      <c r="O27" s="38"/>
      <c r="P27" s="40"/>
      <c r="Q27" s="40"/>
      <c r="R27" s="66">
        <f t="shared" ref="R27:R28" si="2">M27+Q27</f>
        <v>1430</v>
      </c>
      <c r="S27" s="2"/>
      <c r="T27" s="2"/>
      <c r="U27" s="4"/>
      <c r="V27" s="6"/>
      <c r="W27" s="6"/>
      <c r="X27" s="2"/>
      <c r="Y27" s="2"/>
      <c r="Z27" s="6"/>
      <c r="AA27" s="2"/>
    </row>
    <row r="28" spans="1:27" x14ac:dyDescent="0.2">
      <c r="A28" s="13">
        <v>13</v>
      </c>
      <c r="B28" s="12">
        <v>44326</v>
      </c>
      <c r="C28" s="13">
        <v>5469</v>
      </c>
      <c r="D28" s="13" t="s">
        <v>69</v>
      </c>
      <c r="E28" s="14" t="s">
        <v>70</v>
      </c>
      <c r="F28" s="50">
        <v>0.2</v>
      </c>
      <c r="G28" s="47">
        <v>315</v>
      </c>
      <c r="H28" s="43">
        <v>923</v>
      </c>
      <c r="I28" s="43">
        <v>232</v>
      </c>
      <c r="J28" s="38">
        <v>63</v>
      </c>
      <c r="K28" s="38"/>
      <c r="L28" s="38"/>
      <c r="M28" s="68">
        <f t="shared" si="0"/>
        <v>63</v>
      </c>
      <c r="N28" s="38"/>
      <c r="O28" s="38"/>
      <c r="P28" s="40"/>
      <c r="Q28" s="40"/>
      <c r="R28" s="66">
        <f t="shared" si="2"/>
        <v>63</v>
      </c>
      <c r="S28" s="2"/>
      <c r="T28" s="2"/>
      <c r="U28" s="4"/>
      <c r="V28" s="6"/>
      <c r="W28" s="6"/>
      <c r="X28" s="2"/>
      <c r="Y28" s="2"/>
      <c r="Z28" s="6"/>
      <c r="AA28" s="2"/>
    </row>
    <row r="29" spans="1:27" x14ac:dyDescent="0.2">
      <c r="A29" s="13">
        <v>14</v>
      </c>
      <c r="B29" s="12">
        <v>44348</v>
      </c>
      <c r="C29" s="13">
        <v>197035</v>
      </c>
      <c r="D29" s="13" t="s">
        <v>5</v>
      </c>
      <c r="E29" s="20" t="s">
        <v>12</v>
      </c>
      <c r="F29" s="51">
        <v>11</v>
      </c>
      <c r="G29" s="47" t="s">
        <v>9</v>
      </c>
      <c r="H29" s="43">
        <v>928</v>
      </c>
      <c r="I29" s="43">
        <v>232</v>
      </c>
      <c r="J29" s="38"/>
      <c r="K29" s="36">
        <v>1900</v>
      </c>
      <c r="L29" s="36"/>
      <c r="M29" s="73">
        <f t="shared" si="0"/>
        <v>1900</v>
      </c>
      <c r="N29" s="38"/>
      <c r="O29" s="38"/>
      <c r="P29" s="40"/>
      <c r="Q29" s="40"/>
      <c r="R29" s="39">
        <f>M29+Q29</f>
        <v>1900</v>
      </c>
      <c r="S29" s="2"/>
      <c r="T29" s="2"/>
      <c r="U29" s="4"/>
      <c r="V29" s="6"/>
      <c r="W29" s="6"/>
      <c r="X29" s="2"/>
      <c r="Y29" s="2"/>
      <c r="Z29" s="6"/>
      <c r="AA29" s="2"/>
    </row>
    <row r="30" spans="1:27" x14ac:dyDescent="0.2">
      <c r="A30" s="13">
        <v>15</v>
      </c>
      <c r="B30" s="12">
        <v>44358</v>
      </c>
      <c r="C30" s="13">
        <v>5527</v>
      </c>
      <c r="D30" s="13" t="s">
        <v>69</v>
      </c>
      <c r="E30" s="17" t="s">
        <v>70</v>
      </c>
      <c r="F30" s="52">
        <v>0.2</v>
      </c>
      <c r="G30" s="47">
        <v>315</v>
      </c>
      <c r="H30" s="43">
        <v>923</v>
      </c>
      <c r="I30" s="43">
        <v>232</v>
      </c>
      <c r="J30" s="45">
        <v>63</v>
      </c>
      <c r="K30" s="41"/>
      <c r="L30" s="41"/>
      <c r="M30" s="68">
        <f t="shared" si="0"/>
        <v>63</v>
      </c>
      <c r="N30" s="45"/>
      <c r="O30" s="45"/>
      <c r="P30" s="40"/>
      <c r="Q30" s="40"/>
      <c r="R30" s="39">
        <f>M30+Q30</f>
        <v>63</v>
      </c>
      <c r="S30" s="2"/>
      <c r="T30" s="2"/>
      <c r="U30" s="4"/>
      <c r="V30" s="6"/>
      <c r="W30" s="6"/>
      <c r="X30" s="2"/>
      <c r="Y30" s="2"/>
      <c r="Z30" s="6"/>
      <c r="AA30" s="2"/>
    </row>
    <row r="31" spans="1:27" x14ac:dyDescent="0.2">
      <c r="A31" s="124">
        <v>16</v>
      </c>
      <c r="B31" s="125">
        <v>44378</v>
      </c>
      <c r="C31" s="124">
        <v>197436</v>
      </c>
      <c r="D31" s="124" t="s">
        <v>5</v>
      </c>
      <c r="E31" s="17" t="s">
        <v>19</v>
      </c>
      <c r="F31" s="119">
        <v>5</v>
      </c>
      <c r="G31" s="126">
        <v>200</v>
      </c>
      <c r="H31" s="122">
        <v>928</v>
      </c>
      <c r="I31" s="122">
        <v>232</v>
      </c>
      <c r="J31" s="117"/>
      <c r="K31" s="117">
        <v>1000</v>
      </c>
      <c r="L31" s="117"/>
      <c r="M31" s="117">
        <f t="shared" si="0"/>
        <v>1000</v>
      </c>
      <c r="N31" s="117"/>
      <c r="O31" s="117"/>
      <c r="P31" s="116"/>
      <c r="Q31" s="117"/>
      <c r="R31" s="146">
        <f>M31+Q31</f>
        <v>1000</v>
      </c>
      <c r="S31" s="2"/>
      <c r="T31" s="2"/>
      <c r="U31" s="4"/>
      <c r="V31" s="6"/>
      <c r="W31" s="6"/>
      <c r="X31" s="2"/>
      <c r="Y31" s="2"/>
      <c r="Z31" s="6"/>
      <c r="AA31" s="2"/>
    </row>
    <row r="32" spans="1:27" x14ac:dyDescent="0.2">
      <c r="A32" s="124"/>
      <c r="B32" s="125"/>
      <c r="C32" s="124"/>
      <c r="D32" s="124"/>
      <c r="E32" s="21" t="s">
        <v>18</v>
      </c>
      <c r="F32" s="120"/>
      <c r="G32" s="126"/>
      <c r="H32" s="122"/>
      <c r="I32" s="122"/>
      <c r="J32" s="118"/>
      <c r="K32" s="118"/>
      <c r="L32" s="118"/>
      <c r="M32" s="118"/>
      <c r="N32" s="118"/>
      <c r="O32" s="118"/>
      <c r="P32" s="116"/>
      <c r="Q32" s="118"/>
      <c r="R32" s="147"/>
      <c r="S32" s="2"/>
      <c r="T32" s="2"/>
      <c r="U32" s="4"/>
      <c r="V32" s="6"/>
      <c r="W32" s="6"/>
      <c r="X32" s="2"/>
      <c r="Y32" s="2"/>
      <c r="Z32" s="6"/>
      <c r="AA32" s="2"/>
    </row>
    <row r="33" spans="1:27" x14ac:dyDescent="0.2">
      <c r="A33" s="124">
        <v>17</v>
      </c>
      <c r="B33" s="125">
        <v>44409</v>
      </c>
      <c r="C33" s="124">
        <v>197755</v>
      </c>
      <c r="D33" s="124" t="s">
        <v>5</v>
      </c>
      <c r="E33" s="17" t="s">
        <v>21</v>
      </c>
      <c r="F33" s="119">
        <v>15</v>
      </c>
      <c r="G33" s="126" t="s">
        <v>8</v>
      </c>
      <c r="H33" s="122">
        <v>928</v>
      </c>
      <c r="I33" s="122">
        <v>232</v>
      </c>
      <c r="J33" s="117"/>
      <c r="K33" s="117">
        <v>2940</v>
      </c>
      <c r="L33" s="117"/>
      <c r="M33" s="117">
        <f t="shared" si="0"/>
        <v>2940</v>
      </c>
      <c r="N33" s="117"/>
      <c r="O33" s="117"/>
      <c r="P33" s="116"/>
      <c r="Q33" s="117"/>
      <c r="R33" s="146">
        <f>M33+Q33</f>
        <v>2940</v>
      </c>
      <c r="S33" s="2"/>
      <c r="T33" s="2"/>
      <c r="U33" s="4"/>
      <c r="V33" s="6"/>
      <c r="W33" s="6"/>
      <c r="X33" s="2"/>
      <c r="Y33" s="2"/>
      <c r="Z33" s="6"/>
      <c r="AA33" s="2"/>
    </row>
    <row r="34" spans="1:27" x14ac:dyDescent="0.2">
      <c r="A34" s="124"/>
      <c r="B34" s="125"/>
      <c r="C34" s="124"/>
      <c r="D34" s="124"/>
      <c r="E34" s="21" t="s">
        <v>20</v>
      </c>
      <c r="F34" s="120"/>
      <c r="G34" s="126"/>
      <c r="H34" s="122"/>
      <c r="I34" s="122"/>
      <c r="J34" s="118"/>
      <c r="K34" s="118"/>
      <c r="L34" s="118"/>
      <c r="M34" s="118"/>
      <c r="N34" s="118"/>
      <c r="O34" s="118"/>
      <c r="P34" s="116"/>
      <c r="Q34" s="118"/>
      <c r="R34" s="147"/>
      <c r="S34" s="2"/>
      <c r="T34" s="2"/>
      <c r="U34" s="4"/>
      <c r="V34" s="6"/>
      <c r="W34" s="6"/>
      <c r="X34" s="2"/>
      <c r="Y34" s="2"/>
      <c r="Z34" s="6"/>
      <c r="AA34" s="2"/>
    </row>
    <row r="35" spans="1:27" x14ac:dyDescent="0.2">
      <c r="A35" s="124">
        <v>18</v>
      </c>
      <c r="B35" s="125">
        <v>44440</v>
      </c>
      <c r="C35" s="124">
        <v>198141</v>
      </c>
      <c r="D35" s="124" t="s">
        <v>5</v>
      </c>
      <c r="E35" s="23" t="s">
        <v>23</v>
      </c>
      <c r="F35" s="119">
        <v>47</v>
      </c>
      <c r="G35" s="126" t="s">
        <v>8</v>
      </c>
      <c r="H35" s="122">
        <v>928</v>
      </c>
      <c r="I35" s="122">
        <v>232</v>
      </c>
      <c r="J35" s="117"/>
      <c r="K35" s="117">
        <v>10240</v>
      </c>
      <c r="L35" s="117"/>
      <c r="M35" s="117">
        <f t="shared" si="0"/>
        <v>10240</v>
      </c>
      <c r="N35" s="117"/>
      <c r="O35" s="117"/>
      <c r="P35" s="116"/>
      <c r="Q35" s="117"/>
      <c r="R35" s="146">
        <f>M35+Q35</f>
        <v>10240</v>
      </c>
      <c r="S35" s="2"/>
      <c r="T35" s="2"/>
      <c r="U35" s="4"/>
      <c r="V35" s="6"/>
      <c r="W35" s="6"/>
      <c r="X35" s="2"/>
      <c r="Y35" s="2"/>
      <c r="Z35" s="6"/>
      <c r="AA35" s="2"/>
    </row>
    <row r="36" spans="1:27" x14ac:dyDescent="0.2">
      <c r="A36" s="124"/>
      <c r="B36" s="125"/>
      <c r="C36" s="124"/>
      <c r="D36" s="124"/>
      <c r="E36" s="18" t="s">
        <v>22</v>
      </c>
      <c r="F36" s="120"/>
      <c r="G36" s="126"/>
      <c r="H36" s="122"/>
      <c r="I36" s="122"/>
      <c r="J36" s="118"/>
      <c r="K36" s="118"/>
      <c r="L36" s="118"/>
      <c r="M36" s="118"/>
      <c r="N36" s="118"/>
      <c r="O36" s="118"/>
      <c r="P36" s="116"/>
      <c r="Q36" s="118"/>
      <c r="R36" s="147"/>
      <c r="S36" s="2"/>
      <c r="T36" s="2"/>
      <c r="U36" s="4"/>
      <c r="V36" s="6"/>
      <c r="W36" s="6"/>
      <c r="X36" s="2"/>
      <c r="Y36" s="2"/>
      <c r="Z36" s="6"/>
      <c r="AA36" s="2"/>
    </row>
    <row r="37" spans="1:27" x14ac:dyDescent="0.2">
      <c r="A37" s="14">
        <v>19</v>
      </c>
      <c r="B37" s="15">
        <v>44453</v>
      </c>
      <c r="C37" s="14">
        <v>5709</v>
      </c>
      <c r="D37" s="14" t="s">
        <v>69</v>
      </c>
      <c r="E37" s="19" t="s">
        <v>70</v>
      </c>
      <c r="F37" s="53">
        <v>1.6</v>
      </c>
      <c r="G37" s="49" t="s">
        <v>71</v>
      </c>
      <c r="H37" s="43">
        <v>923</v>
      </c>
      <c r="I37" s="43">
        <v>232</v>
      </c>
      <c r="J37" s="42">
        <v>474</v>
      </c>
      <c r="K37" s="42"/>
      <c r="L37" s="42"/>
      <c r="M37" s="68">
        <f t="shared" si="0"/>
        <v>474</v>
      </c>
      <c r="N37" s="42"/>
      <c r="O37" s="42"/>
      <c r="P37" s="38"/>
      <c r="Q37" s="68"/>
      <c r="R37" s="39">
        <f>M37+Q37</f>
        <v>474</v>
      </c>
      <c r="S37" s="2"/>
      <c r="T37" s="2"/>
      <c r="U37" s="4"/>
      <c r="V37" s="6"/>
      <c r="W37" s="6"/>
      <c r="X37" s="2"/>
      <c r="Y37" s="2"/>
      <c r="Z37" s="6"/>
      <c r="AA37" s="2"/>
    </row>
    <row r="38" spans="1:27" x14ac:dyDescent="0.2">
      <c r="A38" s="124">
        <v>20</v>
      </c>
      <c r="B38" s="125">
        <v>44470</v>
      </c>
      <c r="C38" s="124">
        <v>198531</v>
      </c>
      <c r="D38" s="124" t="s">
        <v>5</v>
      </c>
      <c r="E38" s="23" t="s">
        <v>28</v>
      </c>
      <c r="F38" s="119">
        <v>36.5</v>
      </c>
      <c r="G38" s="126" t="s">
        <v>7</v>
      </c>
      <c r="H38" s="122">
        <v>928</v>
      </c>
      <c r="I38" s="122">
        <v>232</v>
      </c>
      <c r="J38" s="117"/>
      <c r="K38" s="117">
        <v>8020</v>
      </c>
      <c r="L38" s="117"/>
      <c r="M38" s="117">
        <f t="shared" si="0"/>
        <v>8020</v>
      </c>
      <c r="N38" s="117"/>
      <c r="O38" s="117"/>
      <c r="P38" s="116"/>
      <c r="Q38" s="117"/>
      <c r="R38" s="146">
        <f>M38+Q38</f>
        <v>8020</v>
      </c>
      <c r="S38" s="2"/>
      <c r="T38" s="2"/>
      <c r="U38" s="4"/>
      <c r="V38" s="6"/>
      <c r="W38" s="6"/>
      <c r="X38" s="2"/>
      <c r="Y38" s="2"/>
      <c r="Z38" s="6"/>
      <c r="AA38" s="2"/>
    </row>
    <row r="39" spans="1:27" x14ac:dyDescent="0.2">
      <c r="A39" s="124"/>
      <c r="B39" s="125"/>
      <c r="C39" s="124"/>
      <c r="D39" s="124"/>
      <c r="E39" s="19" t="s">
        <v>24</v>
      </c>
      <c r="F39" s="121"/>
      <c r="G39" s="126"/>
      <c r="H39" s="122"/>
      <c r="I39" s="122"/>
      <c r="J39" s="123"/>
      <c r="K39" s="123"/>
      <c r="L39" s="123"/>
      <c r="M39" s="123"/>
      <c r="N39" s="123"/>
      <c r="O39" s="123"/>
      <c r="P39" s="116"/>
      <c r="Q39" s="123"/>
      <c r="R39" s="147"/>
      <c r="S39" s="2"/>
      <c r="T39" s="2"/>
      <c r="U39" s="4"/>
      <c r="V39" s="6"/>
      <c r="W39" s="6"/>
      <c r="X39" s="2"/>
      <c r="Y39" s="2"/>
      <c r="Z39" s="6"/>
      <c r="AA39" s="2"/>
    </row>
    <row r="40" spans="1:27" x14ac:dyDescent="0.2">
      <c r="A40" s="124"/>
      <c r="B40" s="125"/>
      <c r="C40" s="124"/>
      <c r="D40" s="124"/>
      <c r="E40" s="24" t="s">
        <v>25</v>
      </c>
      <c r="F40" s="121"/>
      <c r="G40" s="126"/>
      <c r="H40" s="122"/>
      <c r="I40" s="122"/>
      <c r="J40" s="123"/>
      <c r="K40" s="123"/>
      <c r="L40" s="123"/>
      <c r="M40" s="123"/>
      <c r="N40" s="123"/>
      <c r="O40" s="123"/>
      <c r="P40" s="116"/>
      <c r="Q40" s="123"/>
      <c r="R40" s="147"/>
      <c r="S40" s="2"/>
      <c r="T40" s="2"/>
      <c r="U40" s="4"/>
      <c r="V40" s="6"/>
      <c r="W40" s="6"/>
      <c r="X40" s="2"/>
      <c r="Y40" s="2"/>
      <c r="Z40" s="6"/>
      <c r="AA40" s="2"/>
    </row>
    <row r="41" spans="1:27" x14ac:dyDescent="0.2">
      <c r="A41" s="124"/>
      <c r="B41" s="125"/>
      <c r="C41" s="124"/>
      <c r="D41" s="124"/>
      <c r="E41" s="24" t="s">
        <v>26</v>
      </c>
      <c r="F41" s="121"/>
      <c r="G41" s="126"/>
      <c r="H41" s="122"/>
      <c r="I41" s="122"/>
      <c r="J41" s="123"/>
      <c r="K41" s="123"/>
      <c r="L41" s="123"/>
      <c r="M41" s="123"/>
      <c r="N41" s="123"/>
      <c r="O41" s="123"/>
      <c r="P41" s="116"/>
      <c r="Q41" s="123"/>
      <c r="R41" s="147"/>
      <c r="S41" s="2"/>
      <c r="T41" s="2"/>
      <c r="U41" s="4"/>
      <c r="V41" s="6"/>
      <c r="W41" s="6"/>
      <c r="X41" s="2"/>
      <c r="Y41" s="2"/>
      <c r="Z41" s="6"/>
      <c r="AA41" s="2"/>
    </row>
    <row r="42" spans="1:27" x14ac:dyDescent="0.2">
      <c r="A42" s="124"/>
      <c r="B42" s="125"/>
      <c r="C42" s="124"/>
      <c r="D42" s="124"/>
      <c r="E42" s="19" t="s">
        <v>22</v>
      </c>
      <c r="F42" s="121"/>
      <c r="G42" s="126"/>
      <c r="H42" s="122"/>
      <c r="I42" s="122"/>
      <c r="J42" s="123"/>
      <c r="K42" s="123"/>
      <c r="L42" s="123"/>
      <c r="M42" s="123"/>
      <c r="N42" s="123"/>
      <c r="O42" s="123"/>
      <c r="P42" s="116"/>
      <c r="Q42" s="123"/>
      <c r="R42" s="147"/>
      <c r="S42" s="2"/>
      <c r="T42" s="2"/>
      <c r="U42" s="4"/>
      <c r="V42" s="6"/>
      <c r="W42" s="6"/>
      <c r="X42" s="2"/>
      <c r="Y42" s="2"/>
      <c r="Z42" s="6"/>
      <c r="AA42" s="2"/>
    </row>
    <row r="43" spans="1:27" x14ac:dyDescent="0.2">
      <c r="A43" s="124"/>
      <c r="B43" s="125"/>
      <c r="C43" s="124"/>
      <c r="D43" s="124"/>
      <c r="E43" s="21" t="s">
        <v>27</v>
      </c>
      <c r="F43" s="120"/>
      <c r="G43" s="126"/>
      <c r="H43" s="122"/>
      <c r="I43" s="122"/>
      <c r="J43" s="118"/>
      <c r="K43" s="118"/>
      <c r="L43" s="118"/>
      <c r="M43" s="118"/>
      <c r="N43" s="118"/>
      <c r="O43" s="118"/>
      <c r="P43" s="116"/>
      <c r="Q43" s="118"/>
      <c r="R43" s="147"/>
      <c r="S43" s="2"/>
      <c r="T43" s="2"/>
      <c r="U43" s="4"/>
      <c r="V43" s="6"/>
      <c r="W43" s="6"/>
      <c r="X43" s="2"/>
      <c r="Y43" s="2"/>
      <c r="Z43" s="6"/>
      <c r="AA43" s="2"/>
    </row>
    <row r="44" spans="1:27" x14ac:dyDescent="0.2">
      <c r="A44" s="14">
        <v>21</v>
      </c>
      <c r="B44" s="15">
        <v>44484</v>
      </c>
      <c r="C44" s="14"/>
      <c r="D44" s="14" t="s">
        <v>60</v>
      </c>
      <c r="E44" s="19" t="s">
        <v>66</v>
      </c>
      <c r="F44" s="31">
        <v>5</v>
      </c>
      <c r="G44" s="36">
        <v>88.68</v>
      </c>
      <c r="H44" s="43">
        <v>928</v>
      </c>
      <c r="I44" s="43">
        <v>131.15</v>
      </c>
      <c r="J44" s="42"/>
      <c r="K44" s="42"/>
      <c r="L44" s="42">
        <v>443.4</v>
      </c>
      <c r="M44" s="68">
        <f t="shared" si="0"/>
        <v>443.4</v>
      </c>
      <c r="N44" s="42"/>
      <c r="O44" s="42"/>
      <c r="P44" s="40"/>
      <c r="Q44" s="40"/>
      <c r="R44" s="39">
        <f>M44+Q44</f>
        <v>443.4</v>
      </c>
      <c r="S44" s="2"/>
      <c r="T44" s="2"/>
      <c r="U44" s="4"/>
      <c r="V44" s="6"/>
      <c r="W44" s="6"/>
      <c r="X44" s="2"/>
      <c r="Y44" s="2"/>
      <c r="Z44" s="6"/>
      <c r="AA44" s="2"/>
    </row>
    <row r="45" spans="1:27" x14ac:dyDescent="0.2">
      <c r="A45" s="124">
        <v>22</v>
      </c>
      <c r="B45" s="125">
        <v>44501</v>
      </c>
      <c r="C45" s="124">
        <v>198972</v>
      </c>
      <c r="D45" s="124" t="s">
        <v>5</v>
      </c>
      <c r="E45" s="17" t="s">
        <v>28</v>
      </c>
      <c r="F45" s="119">
        <v>58</v>
      </c>
      <c r="G45" s="126" t="s">
        <v>8</v>
      </c>
      <c r="H45" s="122">
        <v>928</v>
      </c>
      <c r="I45" s="122">
        <v>232</v>
      </c>
      <c r="J45" s="117"/>
      <c r="K45" s="117">
        <v>12200</v>
      </c>
      <c r="L45" s="117"/>
      <c r="M45" s="117">
        <f t="shared" si="0"/>
        <v>12200</v>
      </c>
      <c r="N45" s="117"/>
      <c r="O45" s="117"/>
      <c r="P45" s="116"/>
      <c r="Q45" s="156"/>
      <c r="R45" s="146">
        <f>M45+Q45</f>
        <v>12200</v>
      </c>
      <c r="S45" s="2"/>
      <c r="T45" s="2"/>
      <c r="U45" s="4"/>
      <c r="V45" s="6"/>
      <c r="W45" s="6"/>
      <c r="X45" s="2"/>
      <c r="Y45" s="2"/>
      <c r="Z45" s="6"/>
      <c r="AA45" s="2"/>
    </row>
    <row r="46" spans="1:27" x14ac:dyDescent="0.2">
      <c r="A46" s="124"/>
      <c r="B46" s="125"/>
      <c r="C46" s="124"/>
      <c r="D46" s="124"/>
      <c r="E46" s="25" t="s">
        <v>24</v>
      </c>
      <c r="F46" s="121"/>
      <c r="G46" s="126"/>
      <c r="H46" s="122"/>
      <c r="I46" s="122"/>
      <c r="J46" s="123"/>
      <c r="K46" s="123"/>
      <c r="L46" s="123"/>
      <c r="M46" s="123"/>
      <c r="N46" s="123"/>
      <c r="O46" s="123"/>
      <c r="P46" s="116"/>
      <c r="Q46" s="157"/>
      <c r="R46" s="147"/>
      <c r="S46" s="2"/>
      <c r="T46" s="2"/>
      <c r="U46" s="4"/>
      <c r="V46" s="6"/>
      <c r="W46" s="6"/>
      <c r="X46" s="2"/>
      <c r="Y46" s="2"/>
      <c r="Z46" s="6"/>
      <c r="AA46" s="2"/>
    </row>
    <row r="47" spans="1:27" x14ac:dyDescent="0.2">
      <c r="A47" s="124"/>
      <c r="B47" s="125"/>
      <c r="C47" s="124"/>
      <c r="D47" s="124"/>
      <c r="E47" s="24" t="s">
        <v>25</v>
      </c>
      <c r="F47" s="121"/>
      <c r="G47" s="126"/>
      <c r="H47" s="122"/>
      <c r="I47" s="122"/>
      <c r="J47" s="123"/>
      <c r="K47" s="123"/>
      <c r="L47" s="123"/>
      <c r="M47" s="123"/>
      <c r="N47" s="123"/>
      <c r="O47" s="123"/>
      <c r="P47" s="116"/>
      <c r="Q47" s="157"/>
      <c r="R47" s="147"/>
      <c r="S47" s="2"/>
      <c r="T47" s="2"/>
      <c r="U47" s="4"/>
      <c r="V47" s="6"/>
      <c r="W47" s="6"/>
      <c r="X47" s="2"/>
      <c r="Y47" s="2"/>
      <c r="Z47" s="6"/>
      <c r="AA47" s="2"/>
    </row>
    <row r="48" spans="1:27" x14ac:dyDescent="0.2">
      <c r="A48" s="124"/>
      <c r="B48" s="125"/>
      <c r="C48" s="124"/>
      <c r="D48" s="124"/>
      <c r="E48" s="24" t="s">
        <v>11</v>
      </c>
      <c r="F48" s="121"/>
      <c r="G48" s="126"/>
      <c r="H48" s="122"/>
      <c r="I48" s="122"/>
      <c r="J48" s="123"/>
      <c r="K48" s="123"/>
      <c r="L48" s="123"/>
      <c r="M48" s="123"/>
      <c r="N48" s="123"/>
      <c r="O48" s="123"/>
      <c r="P48" s="116"/>
      <c r="Q48" s="157"/>
      <c r="R48" s="147"/>
      <c r="S48" s="2"/>
      <c r="T48" s="2"/>
      <c r="U48" s="4"/>
      <c r="V48" s="6"/>
      <c r="W48" s="6"/>
      <c r="X48" s="2"/>
      <c r="Y48" s="2"/>
      <c r="Z48" s="6"/>
      <c r="AA48" s="2"/>
    </row>
    <row r="49" spans="1:27" x14ac:dyDescent="0.2">
      <c r="A49" s="124"/>
      <c r="B49" s="125"/>
      <c r="C49" s="124"/>
      <c r="D49" s="124"/>
      <c r="E49" s="19" t="s">
        <v>29</v>
      </c>
      <c r="F49" s="121"/>
      <c r="G49" s="126"/>
      <c r="H49" s="122"/>
      <c r="I49" s="122"/>
      <c r="J49" s="123"/>
      <c r="K49" s="123"/>
      <c r="L49" s="123"/>
      <c r="M49" s="123"/>
      <c r="N49" s="123"/>
      <c r="O49" s="123"/>
      <c r="P49" s="116"/>
      <c r="Q49" s="157"/>
      <c r="R49" s="147"/>
      <c r="S49" s="2"/>
      <c r="T49" s="2"/>
      <c r="U49" s="4"/>
      <c r="V49" s="6"/>
      <c r="W49" s="6"/>
      <c r="X49" s="2"/>
      <c r="Y49" s="2"/>
      <c r="Z49" s="6"/>
      <c r="AA49" s="2"/>
    </row>
    <row r="50" spans="1:27" x14ac:dyDescent="0.2">
      <c r="A50" s="124"/>
      <c r="B50" s="125"/>
      <c r="C50" s="124"/>
      <c r="D50" s="124"/>
      <c r="E50" s="24" t="s">
        <v>30</v>
      </c>
      <c r="F50" s="121"/>
      <c r="G50" s="126"/>
      <c r="H50" s="122"/>
      <c r="I50" s="122"/>
      <c r="J50" s="123"/>
      <c r="K50" s="123"/>
      <c r="L50" s="123"/>
      <c r="M50" s="123"/>
      <c r="N50" s="123"/>
      <c r="O50" s="123"/>
      <c r="P50" s="116"/>
      <c r="Q50" s="157"/>
      <c r="R50" s="147"/>
      <c r="S50" s="2"/>
      <c r="T50" s="2"/>
      <c r="U50" s="4"/>
      <c r="V50" s="6"/>
      <c r="W50" s="6"/>
      <c r="X50" s="2"/>
      <c r="Y50" s="2"/>
      <c r="Z50" s="6"/>
      <c r="AA50" s="2"/>
    </row>
    <row r="51" spans="1:27" x14ac:dyDescent="0.2">
      <c r="A51" s="124"/>
      <c r="B51" s="125"/>
      <c r="C51" s="124"/>
      <c r="D51" s="124"/>
      <c r="E51" s="24" t="s">
        <v>31</v>
      </c>
      <c r="F51" s="121"/>
      <c r="G51" s="126"/>
      <c r="H51" s="122"/>
      <c r="I51" s="122"/>
      <c r="J51" s="123"/>
      <c r="K51" s="123"/>
      <c r="L51" s="123"/>
      <c r="M51" s="123"/>
      <c r="N51" s="123"/>
      <c r="O51" s="123"/>
      <c r="P51" s="116"/>
      <c r="Q51" s="157"/>
      <c r="R51" s="147"/>
      <c r="S51" s="2"/>
      <c r="T51" s="2"/>
      <c r="U51" s="4"/>
      <c r="V51" s="6"/>
      <c r="W51" s="6"/>
      <c r="X51" s="2"/>
      <c r="Y51" s="2"/>
      <c r="Z51" s="6"/>
      <c r="AA51" s="2"/>
    </row>
    <row r="52" spans="1:27" x14ac:dyDescent="0.2">
      <c r="A52" s="124"/>
      <c r="B52" s="125"/>
      <c r="C52" s="124"/>
      <c r="D52" s="124"/>
      <c r="E52" s="18" t="s">
        <v>32</v>
      </c>
      <c r="F52" s="120"/>
      <c r="G52" s="126"/>
      <c r="H52" s="122"/>
      <c r="I52" s="122"/>
      <c r="J52" s="118"/>
      <c r="K52" s="118"/>
      <c r="L52" s="118"/>
      <c r="M52" s="118"/>
      <c r="N52" s="118"/>
      <c r="O52" s="118"/>
      <c r="P52" s="116"/>
      <c r="Q52" s="158"/>
      <c r="R52" s="147"/>
      <c r="S52" s="2"/>
      <c r="T52" s="2"/>
      <c r="U52" s="4"/>
      <c r="V52" s="6"/>
      <c r="W52" s="6"/>
      <c r="X52" s="2"/>
      <c r="Y52" s="2"/>
      <c r="Z52" s="6"/>
      <c r="AA52" s="2"/>
    </row>
    <row r="53" spans="1:27" x14ac:dyDescent="0.2">
      <c r="A53" s="14">
        <v>23</v>
      </c>
      <c r="B53" s="15">
        <v>44511</v>
      </c>
      <c r="C53" s="14">
        <v>5840</v>
      </c>
      <c r="D53" s="14" t="s">
        <v>69</v>
      </c>
      <c r="E53" s="18" t="s">
        <v>70</v>
      </c>
      <c r="F53" s="48">
        <v>21.2</v>
      </c>
      <c r="G53" s="49" t="s">
        <v>71</v>
      </c>
      <c r="H53" s="43">
        <v>923</v>
      </c>
      <c r="I53" s="43">
        <v>232</v>
      </c>
      <c r="J53" s="35">
        <v>6365.04</v>
      </c>
      <c r="K53" s="35"/>
      <c r="L53" s="35"/>
      <c r="M53" s="68">
        <f t="shared" si="0"/>
        <v>6365.04</v>
      </c>
      <c r="N53" s="35"/>
      <c r="O53" s="35"/>
      <c r="P53" s="38"/>
      <c r="Q53" s="68"/>
      <c r="R53" s="39">
        <f>M53+Q53</f>
        <v>6365.04</v>
      </c>
      <c r="S53" s="2"/>
      <c r="T53" s="2"/>
      <c r="U53" s="4"/>
      <c r="V53" s="6"/>
      <c r="W53" s="6"/>
      <c r="X53" s="2"/>
      <c r="Y53" s="2"/>
      <c r="Z53" s="6"/>
      <c r="AA53" s="2"/>
    </row>
    <row r="54" spans="1:27" x14ac:dyDescent="0.2">
      <c r="A54" s="14">
        <v>24</v>
      </c>
      <c r="B54" s="15">
        <v>44517</v>
      </c>
      <c r="C54" s="14"/>
      <c r="D54" s="14" t="s">
        <v>64</v>
      </c>
      <c r="E54" s="20" t="s">
        <v>66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48.93</v>
      </c>
      <c r="M54" s="68">
        <f t="shared" si="0"/>
        <v>48.93</v>
      </c>
      <c r="N54" s="35"/>
      <c r="O54" s="35"/>
      <c r="P54" s="40"/>
      <c r="Q54" s="40"/>
      <c r="R54" s="66">
        <f t="shared" ref="R54:R57" si="3">M54+Q54</f>
        <v>48.93</v>
      </c>
      <c r="S54" s="2"/>
      <c r="T54" s="2"/>
      <c r="U54" s="4"/>
      <c r="V54" s="6"/>
      <c r="W54" s="6"/>
      <c r="X54" s="2"/>
      <c r="Y54" s="2"/>
      <c r="Z54" s="6"/>
      <c r="AA54" s="2"/>
    </row>
    <row r="55" spans="1:27" x14ac:dyDescent="0.2">
      <c r="A55" s="14">
        <v>25</v>
      </c>
      <c r="B55" s="15">
        <v>44517</v>
      </c>
      <c r="C55" s="14"/>
      <c r="D55" s="14" t="s">
        <v>64</v>
      </c>
      <c r="E55" s="20" t="s">
        <v>66</v>
      </c>
      <c r="F55" s="32">
        <v>0</v>
      </c>
      <c r="G55" s="36"/>
      <c r="H55" s="43">
        <v>928</v>
      </c>
      <c r="I55" s="43">
        <v>184.22</v>
      </c>
      <c r="J55" s="35"/>
      <c r="K55" s="35"/>
      <c r="L55" s="35">
        <v>286.39</v>
      </c>
      <c r="M55" s="68">
        <f t="shared" si="0"/>
        <v>286.39</v>
      </c>
      <c r="N55" s="35"/>
      <c r="O55" s="35"/>
      <c r="P55" s="40"/>
      <c r="Q55" s="40"/>
      <c r="R55" s="66">
        <f t="shared" si="3"/>
        <v>286.39</v>
      </c>
      <c r="S55" s="2"/>
      <c r="T55" s="2"/>
      <c r="U55" s="4"/>
      <c r="V55" s="6"/>
      <c r="W55" s="6"/>
      <c r="X55" s="2"/>
      <c r="Y55" s="2"/>
      <c r="Z55" s="6"/>
      <c r="AA55" s="2"/>
    </row>
    <row r="56" spans="1:27" x14ac:dyDescent="0.2">
      <c r="A56" s="14">
        <v>26</v>
      </c>
      <c r="B56" s="15">
        <v>44517</v>
      </c>
      <c r="C56" s="14"/>
      <c r="D56" s="14" t="s">
        <v>65</v>
      </c>
      <c r="E56" s="20" t="s">
        <v>66</v>
      </c>
      <c r="F56" s="32">
        <v>5</v>
      </c>
      <c r="G56" s="36">
        <v>0.54</v>
      </c>
      <c r="H56" s="43">
        <v>928</v>
      </c>
      <c r="I56" s="43">
        <v>184.4</v>
      </c>
      <c r="J56" s="35"/>
      <c r="K56" s="35"/>
      <c r="L56" s="35">
        <v>2.7</v>
      </c>
      <c r="M56" s="68">
        <f t="shared" si="0"/>
        <v>2.7</v>
      </c>
      <c r="N56" s="35"/>
      <c r="O56" s="35"/>
      <c r="P56" s="40"/>
      <c r="Q56" s="40"/>
      <c r="R56" s="66">
        <f t="shared" si="3"/>
        <v>2.7</v>
      </c>
      <c r="S56" s="2"/>
      <c r="T56" s="2"/>
      <c r="U56" s="4"/>
      <c r="V56" s="6"/>
      <c r="W56" s="6"/>
      <c r="X56" s="2"/>
      <c r="Y56" s="2"/>
      <c r="Z56" s="6"/>
      <c r="AA56" s="2"/>
    </row>
    <row r="57" spans="1:27" x14ac:dyDescent="0.2">
      <c r="A57" s="54">
        <v>27</v>
      </c>
      <c r="B57" s="55">
        <v>44524</v>
      </c>
      <c r="C57" s="54"/>
      <c r="D57" s="54" t="s">
        <v>60</v>
      </c>
      <c r="E57" s="56" t="s">
        <v>66</v>
      </c>
      <c r="F57" s="51">
        <v>10.5</v>
      </c>
      <c r="G57" s="49">
        <v>88.68</v>
      </c>
      <c r="H57" s="57">
        <v>928</v>
      </c>
      <c r="I57" s="57">
        <v>131.15</v>
      </c>
      <c r="J57" s="58"/>
      <c r="K57" s="58"/>
      <c r="L57" s="58">
        <v>931.14</v>
      </c>
      <c r="M57" s="68">
        <f t="shared" si="0"/>
        <v>931.14</v>
      </c>
      <c r="N57" s="58"/>
      <c r="O57" s="58"/>
      <c r="P57" s="59"/>
      <c r="Q57" s="59"/>
      <c r="R57" s="66">
        <f t="shared" si="3"/>
        <v>931.14</v>
      </c>
      <c r="S57" s="2"/>
      <c r="T57" s="2"/>
      <c r="U57" s="4"/>
      <c r="V57" s="6"/>
      <c r="W57" s="6"/>
      <c r="X57" s="2"/>
      <c r="Y57" s="2"/>
      <c r="Z57" s="6"/>
      <c r="AA57" s="2"/>
    </row>
    <row r="58" spans="1:27" x14ac:dyDescent="0.2">
      <c r="A58" s="135">
        <v>28</v>
      </c>
      <c r="B58" s="145">
        <v>44531</v>
      </c>
      <c r="C58" s="135">
        <v>199197</v>
      </c>
      <c r="D58" s="135" t="s">
        <v>5</v>
      </c>
      <c r="E58" s="61" t="s">
        <v>28</v>
      </c>
      <c r="F58" s="128">
        <v>30</v>
      </c>
      <c r="G58" s="127" t="s">
        <v>8</v>
      </c>
      <c r="H58" s="134">
        <v>928</v>
      </c>
      <c r="I58" s="134">
        <v>232</v>
      </c>
      <c r="J58" s="127"/>
      <c r="K58" s="127">
        <v>6465</v>
      </c>
      <c r="L58" s="131"/>
      <c r="M58" s="117">
        <f t="shared" si="0"/>
        <v>6465</v>
      </c>
      <c r="N58" s="127"/>
      <c r="O58" s="127"/>
      <c r="P58" s="152"/>
      <c r="Q58" s="131"/>
      <c r="R58" s="148">
        <f>M58+Q58</f>
        <v>6465</v>
      </c>
      <c r="S58" s="2"/>
      <c r="T58" s="2"/>
      <c r="U58" s="4"/>
      <c r="V58" s="6"/>
      <c r="W58" s="6"/>
      <c r="X58" s="2"/>
      <c r="Y58" s="2"/>
      <c r="Z58" s="6"/>
      <c r="AA58" s="2"/>
    </row>
    <row r="59" spans="1:27" x14ac:dyDescent="0.2">
      <c r="A59" s="135"/>
      <c r="B59" s="145"/>
      <c r="C59" s="135"/>
      <c r="D59" s="135"/>
      <c r="E59" s="62" t="s">
        <v>24</v>
      </c>
      <c r="F59" s="129"/>
      <c r="G59" s="127"/>
      <c r="H59" s="134"/>
      <c r="I59" s="134"/>
      <c r="J59" s="127"/>
      <c r="K59" s="127"/>
      <c r="L59" s="132"/>
      <c r="M59" s="123"/>
      <c r="N59" s="127"/>
      <c r="O59" s="127"/>
      <c r="P59" s="152"/>
      <c r="Q59" s="132"/>
      <c r="R59" s="149"/>
      <c r="S59" s="2"/>
      <c r="T59" s="2"/>
      <c r="U59" s="4"/>
      <c r="V59" s="6"/>
      <c r="W59" s="6"/>
      <c r="X59" s="2"/>
      <c r="Y59" s="2"/>
      <c r="Z59" s="6"/>
      <c r="AA59" s="2"/>
    </row>
    <row r="60" spans="1:27" x14ac:dyDescent="0.2">
      <c r="A60" s="135"/>
      <c r="B60" s="145"/>
      <c r="C60" s="135"/>
      <c r="D60" s="135"/>
      <c r="E60" s="62" t="s">
        <v>25</v>
      </c>
      <c r="F60" s="129"/>
      <c r="G60" s="127"/>
      <c r="H60" s="134"/>
      <c r="I60" s="134"/>
      <c r="J60" s="127"/>
      <c r="K60" s="127"/>
      <c r="L60" s="132"/>
      <c r="M60" s="123"/>
      <c r="N60" s="127"/>
      <c r="O60" s="127"/>
      <c r="P60" s="152"/>
      <c r="Q60" s="132"/>
      <c r="R60" s="149"/>
      <c r="S60" s="2"/>
      <c r="T60" s="2"/>
      <c r="U60" s="4"/>
      <c r="V60" s="6"/>
      <c r="W60" s="6"/>
      <c r="X60" s="2"/>
      <c r="Y60" s="2"/>
      <c r="Z60" s="6"/>
      <c r="AA60" s="2"/>
    </row>
    <row r="61" spans="1:27" x14ac:dyDescent="0.2">
      <c r="A61" s="135"/>
      <c r="B61" s="145"/>
      <c r="C61" s="135"/>
      <c r="D61" s="135"/>
      <c r="E61" s="63" t="s">
        <v>11</v>
      </c>
      <c r="F61" s="129"/>
      <c r="G61" s="127"/>
      <c r="H61" s="134"/>
      <c r="I61" s="134"/>
      <c r="J61" s="127"/>
      <c r="K61" s="127"/>
      <c r="L61" s="132"/>
      <c r="M61" s="123"/>
      <c r="N61" s="127"/>
      <c r="O61" s="127"/>
      <c r="P61" s="152"/>
      <c r="Q61" s="132"/>
      <c r="R61" s="149"/>
      <c r="S61" s="2"/>
      <c r="T61" s="2"/>
      <c r="U61" s="4"/>
      <c r="V61" s="6"/>
      <c r="W61" s="6"/>
      <c r="X61" s="2"/>
      <c r="Y61" s="2"/>
      <c r="Z61" s="6"/>
      <c r="AA61" s="2"/>
    </row>
    <row r="62" spans="1:27" x14ac:dyDescent="0.2">
      <c r="A62" s="135"/>
      <c r="B62" s="145"/>
      <c r="C62" s="135"/>
      <c r="D62" s="135"/>
      <c r="E62" s="62" t="s">
        <v>29</v>
      </c>
      <c r="F62" s="129"/>
      <c r="G62" s="127"/>
      <c r="H62" s="134"/>
      <c r="I62" s="134"/>
      <c r="J62" s="127"/>
      <c r="K62" s="127"/>
      <c r="L62" s="132"/>
      <c r="M62" s="123"/>
      <c r="N62" s="127"/>
      <c r="O62" s="127"/>
      <c r="P62" s="152"/>
      <c r="Q62" s="132"/>
      <c r="R62" s="149"/>
      <c r="S62" s="2"/>
      <c r="T62" s="2"/>
      <c r="U62" s="4"/>
      <c r="V62" s="6"/>
      <c r="W62" s="6"/>
      <c r="X62" s="2"/>
      <c r="Y62" s="2"/>
      <c r="Z62" s="6"/>
      <c r="AA62" s="2"/>
    </row>
    <row r="63" spans="1:27" x14ac:dyDescent="0.2">
      <c r="A63" s="135"/>
      <c r="B63" s="145"/>
      <c r="C63" s="135"/>
      <c r="D63" s="135"/>
      <c r="E63" s="63" t="s">
        <v>56</v>
      </c>
      <c r="F63" s="129"/>
      <c r="G63" s="127"/>
      <c r="H63" s="134"/>
      <c r="I63" s="134"/>
      <c r="J63" s="127"/>
      <c r="K63" s="127"/>
      <c r="L63" s="132"/>
      <c r="M63" s="123"/>
      <c r="N63" s="127"/>
      <c r="O63" s="127"/>
      <c r="P63" s="152"/>
      <c r="Q63" s="132"/>
      <c r="R63" s="149"/>
      <c r="S63" s="2"/>
      <c r="T63" s="2"/>
      <c r="U63" s="4"/>
      <c r="V63" s="6"/>
      <c r="W63" s="6"/>
      <c r="X63" s="2"/>
      <c r="Y63" s="2"/>
      <c r="Z63" s="6"/>
      <c r="AA63" s="2"/>
    </row>
    <row r="64" spans="1:27" x14ac:dyDescent="0.2">
      <c r="A64" s="135"/>
      <c r="B64" s="145"/>
      <c r="C64" s="135"/>
      <c r="D64" s="135"/>
      <c r="E64" s="64" t="s">
        <v>57</v>
      </c>
      <c r="F64" s="130"/>
      <c r="G64" s="127"/>
      <c r="H64" s="134"/>
      <c r="I64" s="134"/>
      <c r="J64" s="127"/>
      <c r="K64" s="127"/>
      <c r="L64" s="133"/>
      <c r="M64" s="118"/>
      <c r="N64" s="127"/>
      <c r="O64" s="127"/>
      <c r="P64" s="152"/>
      <c r="Q64" s="133"/>
      <c r="R64" s="150"/>
      <c r="S64" s="2"/>
      <c r="T64" s="2"/>
      <c r="U64" s="4"/>
      <c r="V64" s="6"/>
      <c r="W64" s="6"/>
      <c r="X64" s="2"/>
      <c r="Y64" s="2"/>
      <c r="Z64" s="6"/>
      <c r="AA64" s="2"/>
    </row>
    <row r="65" spans="1:27" x14ac:dyDescent="0.2">
      <c r="A65" s="54">
        <v>29</v>
      </c>
      <c r="B65" s="55">
        <v>44530</v>
      </c>
      <c r="C65" s="54"/>
      <c r="D65" s="54" t="s">
        <v>67</v>
      </c>
      <c r="E65" s="54" t="s">
        <v>66</v>
      </c>
      <c r="F65" s="50">
        <v>32</v>
      </c>
      <c r="G65" s="49">
        <v>88.68</v>
      </c>
      <c r="H65" s="57">
        <v>928</v>
      </c>
      <c r="I65" s="57">
        <v>242.2</v>
      </c>
      <c r="J65" s="60"/>
      <c r="K65" s="60"/>
      <c r="L65" s="60">
        <v>2837.76</v>
      </c>
      <c r="M65" s="68">
        <f t="shared" si="0"/>
        <v>2837.76</v>
      </c>
      <c r="N65" s="60"/>
      <c r="O65" s="60"/>
      <c r="P65" s="60"/>
      <c r="Q65" s="60"/>
      <c r="R65" s="60">
        <f>M65+Q65</f>
        <v>2837.76</v>
      </c>
      <c r="S65" s="6"/>
    </row>
    <row r="66" spans="1:27" x14ac:dyDescent="0.2">
      <c r="A66" s="54">
        <v>30</v>
      </c>
      <c r="B66" s="55">
        <v>44540</v>
      </c>
      <c r="C66" s="54"/>
      <c r="D66" s="54" t="s">
        <v>60</v>
      </c>
      <c r="E66" s="54" t="s">
        <v>66</v>
      </c>
      <c r="F66" s="50">
        <v>20</v>
      </c>
      <c r="G66" s="49">
        <v>88.68</v>
      </c>
      <c r="H66" s="57">
        <v>928</v>
      </c>
      <c r="I66" s="57">
        <v>131.15</v>
      </c>
      <c r="J66" s="60"/>
      <c r="K66" s="60"/>
      <c r="L66" s="60">
        <v>1773.6</v>
      </c>
      <c r="M66" s="68">
        <f t="shared" si="0"/>
        <v>1773.6</v>
      </c>
      <c r="N66" s="60"/>
      <c r="O66" s="60"/>
      <c r="P66" s="60"/>
      <c r="Q66" s="60"/>
      <c r="R66" s="60">
        <f t="shared" ref="R66:R69" si="4">M66+Q66</f>
        <v>1773.6</v>
      </c>
      <c r="S66" s="6"/>
    </row>
    <row r="67" spans="1:27" x14ac:dyDescent="0.2">
      <c r="A67" s="54">
        <v>31</v>
      </c>
      <c r="B67" s="55">
        <v>44540</v>
      </c>
      <c r="C67" s="54">
        <v>5903</v>
      </c>
      <c r="D67" s="54" t="s">
        <v>69</v>
      </c>
      <c r="E67" s="54" t="s">
        <v>70</v>
      </c>
      <c r="F67" s="50">
        <v>71.8</v>
      </c>
      <c r="G67" s="49" t="s">
        <v>71</v>
      </c>
      <c r="H67" s="57">
        <v>923</v>
      </c>
      <c r="I67" s="57">
        <v>232</v>
      </c>
      <c r="J67" s="65">
        <v>21621.84</v>
      </c>
      <c r="K67" s="65"/>
      <c r="L67" s="65"/>
      <c r="M67" s="68">
        <f t="shared" si="0"/>
        <v>21621.84</v>
      </c>
      <c r="N67" s="65"/>
      <c r="O67" s="65"/>
      <c r="P67" s="65"/>
      <c r="Q67" s="67"/>
      <c r="R67" s="60">
        <f t="shared" si="4"/>
        <v>21621.84</v>
      </c>
      <c r="S67" s="6"/>
    </row>
    <row r="68" spans="1:27" x14ac:dyDescent="0.2">
      <c r="A68" s="107">
        <v>32</v>
      </c>
      <c r="B68" s="69">
        <v>44552</v>
      </c>
      <c r="C68" s="70"/>
      <c r="D68" s="70" t="s">
        <v>60</v>
      </c>
      <c r="E68" s="70" t="s">
        <v>66</v>
      </c>
      <c r="F68" s="50">
        <v>62</v>
      </c>
      <c r="G68" s="71">
        <v>88.68</v>
      </c>
      <c r="H68" s="72">
        <v>928</v>
      </c>
      <c r="I68" s="72">
        <v>131.15</v>
      </c>
      <c r="J68" s="67"/>
      <c r="K68" s="67"/>
      <c r="L68" s="67">
        <v>5498.16</v>
      </c>
      <c r="M68" s="68">
        <f t="shared" si="0"/>
        <v>5498.16</v>
      </c>
      <c r="N68" s="67"/>
      <c r="O68" s="67"/>
      <c r="P68" s="67"/>
      <c r="Q68" s="67"/>
      <c r="R68" s="60">
        <f t="shared" si="4"/>
        <v>5498.16</v>
      </c>
      <c r="S68" s="6"/>
    </row>
    <row r="69" spans="1:27" x14ac:dyDescent="0.2">
      <c r="A69" s="107">
        <v>33</v>
      </c>
      <c r="B69" s="69">
        <v>44561</v>
      </c>
      <c r="C69" s="70"/>
      <c r="D69" s="70" t="s">
        <v>67</v>
      </c>
      <c r="E69" s="70" t="s">
        <v>66</v>
      </c>
      <c r="F69" s="50">
        <v>27.25</v>
      </c>
      <c r="G69" s="71">
        <v>81.540000000000006</v>
      </c>
      <c r="H69" s="72">
        <v>928</v>
      </c>
      <c r="I69" s="72">
        <v>242.2</v>
      </c>
      <c r="J69" s="67"/>
      <c r="K69" s="67"/>
      <c r="L69" s="67">
        <v>2221.9499999999998</v>
      </c>
      <c r="M69" s="68">
        <f t="shared" si="0"/>
        <v>2221.9499999999998</v>
      </c>
      <c r="N69" s="67"/>
      <c r="O69" s="67"/>
      <c r="P69" s="67"/>
      <c r="Q69" s="67"/>
      <c r="R69" s="60">
        <f t="shared" si="4"/>
        <v>2221.9499999999998</v>
      </c>
      <c r="S69" s="6"/>
    </row>
    <row r="70" spans="1:27" ht="25.5" x14ac:dyDescent="0.2">
      <c r="A70" s="107">
        <v>34</v>
      </c>
      <c r="B70" s="69">
        <v>44561</v>
      </c>
      <c r="C70" s="70">
        <v>199538</v>
      </c>
      <c r="D70" s="70" t="s">
        <v>5</v>
      </c>
      <c r="E70" s="56" t="s">
        <v>92</v>
      </c>
      <c r="F70" s="50">
        <v>21</v>
      </c>
      <c r="G70" s="71" t="s">
        <v>8</v>
      </c>
      <c r="H70" s="72">
        <v>928</v>
      </c>
      <c r="I70" s="72">
        <v>232</v>
      </c>
      <c r="J70" s="67"/>
      <c r="K70" s="67">
        <v>4305</v>
      </c>
      <c r="L70" s="67"/>
      <c r="M70" s="73">
        <f t="shared" si="0"/>
        <v>4305</v>
      </c>
      <c r="N70" s="67"/>
      <c r="O70" s="67"/>
      <c r="P70" s="67"/>
      <c r="Q70" s="67"/>
      <c r="R70" s="60">
        <f>M70+Q70</f>
        <v>4305</v>
      </c>
      <c r="S70" s="6"/>
    </row>
    <row r="71" spans="1:27" x14ac:dyDescent="0.2">
      <c r="A71" s="107">
        <v>35</v>
      </c>
      <c r="B71" s="69">
        <v>44561</v>
      </c>
      <c r="C71" s="70">
        <v>5949</v>
      </c>
      <c r="D71" s="70" t="s">
        <v>74</v>
      </c>
      <c r="E71" s="70" t="s">
        <v>76</v>
      </c>
      <c r="F71" s="50" t="s">
        <v>75</v>
      </c>
      <c r="G71" s="71">
        <v>0.14000000000000001</v>
      </c>
      <c r="H71" s="72">
        <v>928</v>
      </c>
      <c r="I71" s="72">
        <v>232</v>
      </c>
      <c r="J71" s="67"/>
      <c r="K71" s="67"/>
      <c r="L71" s="67">
        <v>7645.3</v>
      </c>
      <c r="M71" s="68">
        <f t="shared" si="0"/>
        <v>7645.3</v>
      </c>
      <c r="N71" s="67"/>
      <c r="O71" s="67"/>
      <c r="P71" s="67"/>
      <c r="Q71" s="67"/>
      <c r="R71" s="60">
        <f>M71+Q71</f>
        <v>7645.3</v>
      </c>
      <c r="S71" s="6"/>
    </row>
    <row r="72" spans="1:27" x14ac:dyDescent="0.2">
      <c r="A72" s="107">
        <v>36</v>
      </c>
      <c r="B72" s="69">
        <v>44561</v>
      </c>
      <c r="C72" s="70">
        <v>5968</v>
      </c>
      <c r="D72" s="70" t="s">
        <v>69</v>
      </c>
      <c r="E72" s="70" t="s">
        <v>70</v>
      </c>
      <c r="F72" s="50">
        <v>119.3</v>
      </c>
      <c r="G72" s="71" t="s">
        <v>71</v>
      </c>
      <c r="H72" s="72">
        <v>923</v>
      </c>
      <c r="I72" s="72">
        <v>232</v>
      </c>
      <c r="J72" s="67">
        <v>34386.81</v>
      </c>
      <c r="K72" s="67"/>
      <c r="L72" s="67"/>
      <c r="M72" s="68">
        <f>SUM(J72:L72)</f>
        <v>34386.81</v>
      </c>
      <c r="N72" s="67"/>
      <c r="O72" s="67"/>
      <c r="P72" s="67"/>
      <c r="Q72" s="60"/>
      <c r="R72" s="82">
        <f>M72+Q72</f>
        <v>34386.81</v>
      </c>
      <c r="S72" s="6"/>
    </row>
    <row r="73" spans="1:27" x14ac:dyDescent="0.2">
      <c r="A73" s="107">
        <v>37</v>
      </c>
      <c r="B73" s="77">
        <v>44561</v>
      </c>
      <c r="C73" s="78"/>
      <c r="D73" s="78" t="s">
        <v>64</v>
      </c>
      <c r="E73" s="78" t="s">
        <v>66</v>
      </c>
      <c r="F73" s="50">
        <v>0</v>
      </c>
      <c r="G73" s="75"/>
      <c r="H73" s="79">
        <v>928</v>
      </c>
      <c r="I73" s="79">
        <v>184.22</v>
      </c>
      <c r="J73" s="76"/>
      <c r="K73" s="76"/>
      <c r="L73" s="76">
        <v>690.6</v>
      </c>
      <c r="M73" s="74">
        <f t="shared" ref="M73:M103" si="5">SUM(J73:L73)</f>
        <v>690.6</v>
      </c>
      <c r="N73" s="76"/>
      <c r="O73" s="76"/>
      <c r="P73" s="76"/>
      <c r="Q73" s="83"/>
      <c r="R73" s="82">
        <f t="shared" ref="R73:R103" si="6">M73+Q73</f>
        <v>690.6</v>
      </c>
      <c r="S73" s="5"/>
      <c r="T73" s="7"/>
      <c r="U73" s="7"/>
      <c r="V73" s="3"/>
      <c r="W73" s="3"/>
      <c r="X73" s="7"/>
      <c r="Z73"/>
      <c r="AA73"/>
    </row>
    <row r="74" spans="1:27" x14ac:dyDescent="0.2">
      <c r="A74" s="107">
        <v>38</v>
      </c>
      <c r="B74" s="77">
        <v>44561</v>
      </c>
      <c r="C74" s="78"/>
      <c r="D74" s="78" t="s">
        <v>64</v>
      </c>
      <c r="E74" s="78" t="s">
        <v>66</v>
      </c>
      <c r="F74" s="50">
        <v>0</v>
      </c>
      <c r="G74" s="75"/>
      <c r="H74" s="79">
        <v>928</v>
      </c>
      <c r="I74" s="79">
        <v>184.22</v>
      </c>
      <c r="J74" s="76"/>
      <c r="K74" s="76"/>
      <c r="L74" s="76">
        <v>8347.2099999999991</v>
      </c>
      <c r="M74" s="74">
        <f t="shared" si="5"/>
        <v>8347.2099999999991</v>
      </c>
      <c r="N74" s="76"/>
      <c r="O74" s="76"/>
      <c r="P74" s="76"/>
      <c r="Q74" s="83"/>
      <c r="R74" s="82">
        <f t="shared" si="6"/>
        <v>8347.2099999999991</v>
      </c>
      <c r="S74" s="5"/>
      <c r="T74" s="7"/>
      <c r="U74" s="7"/>
      <c r="V74" s="3"/>
      <c r="W74" s="3"/>
      <c r="X74" s="7"/>
      <c r="Z74"/>
      <c r="AA74"/>
    </row>
    <row r="75" spans="1:27" x14ac:dyDescent="0.2">
      <c r="A75" s="107">
        <v>39</v>
      </c>
      <c r="B75" s="77">
        <v>44561</v>
      </c>
      <c r="C75" s="78"/>
      <c r="D75" s="78" t="s">
        <v>64</v>
      </c>
      <c r="E75" s="78" t="s">
        <v>66</v>
      </c>
      <c r="F75" s="50">
        <v>0</v>
      </c>
      <c r="G75" s="75"/>
      <c r="H75" s="79">
        <v>928</v>
      </c>
      <c r="I75" s="79">
        <v>184.22</v>
      </c>
      <c r="J75" s="76"/>
      <c r="K75" s="76"/>
      <c r="L75" s="76">
        <v>53.46</v>
      </c>
      <c r="M75" s="74">
        <f t="shared" si="5"/>
        <v>53.46</v>
      </c>
      <c r="N75" s="76"/>
      <c r="O75" s="76"/>
      <c r="P75" s="76"/>
      <c r="Q75" s="83"/>
      <c r="R75" s="82">
        <f t="shared" si="6"/>
        <v>53.46</v>
      </c>
      <c r="S75" s="5"/>
      <c r="T75" s="7"/>
      <c r="U75" s="7"/>
      <c r="V75" s="3"/>
      <c r="W75" s="3"/>
      <c r="X75" s="7"/>
      <c r="Z75"/>
      <c r="AA75"/>
    </row>
    <row r="76" spans="1:27" x14ac:dyDescent="0.2">
      <c r="A76" s="107">
        <v>40</v>
      </c>
      <c r="B76" s="77">
        <v>44561</v>
      </c>
      <c r="C76" s="78"/>
      <c r="D76" s="78" t="s">
        <v>65</v>
      </c>
      <c r="E76" s="78" t="s">
        <v>66</v>
      </c>
      <c r="F76" s="50">
        <v>106</v>
      </c>
      <c r="G76" s="75">
        <v>0.28000000000000003</v>
      </c>
      <c r="H76" s="79">
        <v>928</v>
      </c>
      <c r="I76" s="79">
        <v>184.4</v>
      </c>
      <c r="J76" s="76"/>
      <c r="K76" s="76"/>
      <c r="L76" s="76">
        <v>29.68</v>
      </c>
      <c r="M76" s="74">
        <f t="shared" si="5"/>
        <v>29.68</v>
      </c>
      <c r="N76" s="76"/>
      <c r="O76" s="76"/>
      <c r="P76" s="76"/>
      <c r="Q76" s="83"/>
      <c r="R76" s="82">
        <f t="shared" si="6"/>
        <v>29.68</v>
      </c>
      <c r="S76" s="5"/>
      <c r="T76" s="7"/>
      <c r="U76" s="7"/>
      <c r="V76" s="3"/>
      <c r="W76" s="3"/>
      <c r="X76" s="7"/>
      <c r="Z76"/>
      <c r="AA76"/>
    </row>
    <row r="77" spans="1:27" x14ac:dyDescent="0.2">
      <c r="A77" s="107">
        <v>41</v>
      </c>
      <c r="B77" s="77">
        <v>44589</v>
      </c>
      <c r="C77" s="78"/>
      <c r="D77" s="78" t="s">
        <v>67</v>
      </c>
      <c r="E77" s="78" t="s">
        <v>83</v>
      </c>
      <c r="F77" s="50">
        <v>26.5</v>
      </c>
      <c r="G77" s="75">
        <v>44.25</v>
      </c>
      <c r="H77" s="79">
        <v>928</v>
      </c>
      <c r="I77" s="79">
        <v>242.2</v>
      </c>
      <c r="J77" s="76"/>
      <c r="K77" s="76"/>
      <c r="L77" s="76">
        <v>1172.52</v>
      </c>
      <c r="M77" s="74">
        <f t="shared" si="5"/>
        <v>1172.52</v>
      </c>
      <c r="N77" s="76"/>
      <c r="O77" s="76"/>
      <c r="P77" s="76"/>
      <c r="Q77" s="83"/>
      <c r="R77" s="82">
        <f t="shared" si="6"/>
        <v>1172.52</v>
      </c>
      <c r="S77" s="5"/>
      <c r="T77" s="7"/>
      <c r="U77" s="7"/>
      <c r="V77" s="3"/>
      <c r="W77" s="3"/>
      <c r="X77" s="7"/>
      <c r="Z77"/>
      <c r="AA77"/>
    </row>
    <row r="78" spans="1:27" x14ac:dyDescent="0.2">
      <c r="A78" s="107">
        <v>42</v>
      </c>
      <c r="B78" s="77">
        <v>44589</v>
      </c>
      <c r="C78" s="78"/>
      <c r="D78" s="78" t="s">
        <v>67</v>
      </c>
      <c r="E78" s="78" t="s">
        <v>84</v>
      </c>
      <c r="F78" s="50">
        <v>40</v>
      </c>
      <c r="G78" s="75">
        <v>34.72</v>
      </c>
      <c r="H78" s="79">
        <v>928</v>
      </c>
      <c r="I78" s="79">
        <v>242.2</v>
      </c>
      <c r="J78" s="76"/>
      <c r="K78" s="76"/>
      <c r="L78" s="76">
        <v>1388.8</v>
      </c>
      <c r="M78" s="74">
        <f t="shared" si="5"/>
        <v>1388.8</v>
      </c>
      <c r="N78" s="76"/>
      <c r="O78" s="76"/>
      <c r="P78" s="76"/>
      <c r="Q78" s="83"/>
      <c r="R78" s="82">
        <f t="shared" si="6"/>
        <v>1388.8</v>
      </c>
      <c r="S78" s="5"/>
      <c r="T78" s="7"/>
      <c r="U78" s="7"/>
      <c r="V78" s="3"/>
      <c r="W78" s="3"/>
      <c r="X78" s="7"/>
      <c r="Z78"/>
      <c r="AA78"/>
    </row>
    <row r="79" spans="1:27" x14ac:dyDescent="0.2">
      <c r="A79" s="107">
        <v>43</v>
      </c>
      <c r="B79" s="77">
        <v>44589</v>
      </c>
      <c r="C79" s="78"/>
      <c r="D79" s="78" t="s">
        <v>67</v>
      </c>
      <c r="E79" s="78" t="s">
        <v>85</v>
      </c>
      <c r="F79" s="50">
        <v>42</v>
      </c>
      <c r="G79" s="75">
        <v>69.56</v>
      </c>
      <c r="H79" s="79">
        <v>928</v>
      </c>
      <c r="I79" s="79">
        <v>242.2</v>
      </c>
      <c r="J79" s="76"/>
      <c r="K79" s="76"/>
      <c r="L79" s="76">
        <v>2921.64</v>
      </c>
      <c r="M79" s="74">
        <f t="shared" si="5"/>
        <v>2921.64</v>
      </c>
      <c r="N79" s="76"/>
      <c r="O79" s="76"/>
      <c r="P79" s="76"/>
      <c r="Q79" s="83"/>
      <c r="R79" s="82">
        <f t="shared" si="6"/>
        <v>2921.64</v>
      </c>
      <c r="S79" s="5"/>
      <c r="T79" s="7"/>
      <c r="U79" s="7"/>
      <c r="V79" s="3"/>
      <c r="W79" s="3"/>
      <c r="X79" s="7"/>
      <c r="Z79"/>
      <c r="AA79"/>
    </row>
    <row r="80" spans="1:27" x14ac:dyDescent="0.2">
      <c r="A80" s="107">
        <v>44</v>
      </c>
      <c r="B80" s="77">
        <v>44589</v>
      </c>
      <c r="C80" s="78"/>
      <c r="D80" s="78" t="s">
        <v>67</v>
      </c>
      <c r="E80" s="78" t="s">
        <v>86</v>
      </c>
      <c r="F80" s="50">
        <v>6</v>
      </c>
      <c r="G80" s="75">
        <v>56.67</v>
      </c>
      <c r="H80" s="79">
        <v>928</v>
      </c>
      <c r="I80" s="79">
        <v>242.2</v>
      </c>
      <c r="J80" s="76"/>
      <c r="K80" s="76"/>
      <c r="L80" s="76">
        <v>340.02</v>
      </c>
      <c r="M80" s="74">
        <f t="shared" si="5"/>
        <v>340.02</v>
      </c>
      <c r="N80" s="76"/>
      <c r="O80" s="76"/>
      <c r="P80" s="76"/>
      <c r="Q80" s="83"/>
      <c r="R80" s="82">
        <f t="shared" si="6"/>
        <v>340.02</v>
      </c>
      <c r="S80" s="5"/>
      <c r="T80" s="7"/>
      <c r="U80" s="7"/>
      <c r="V80" s="3"/>
      <c r="W80" s="3"/>
      <c r="X80" s="7"/>
      <c r="Z80"/>
      <c r="AA80"/>
    </row>
    <row r="81" spans="1:27" x14ac:dyDescent="0.2">
      <c r="A81" s="107">
        <v>45</v>
      </c>
      <c r="B81" s="77">
        <v>44589</v>
      </c>
      <c r="C81" s="78"/>
      <c r="D81" s="78" t="s">
        <v>67</v>
      </c>
      <c r="E81" s="78" t="s">
        <v>87</v>
      </c>
      <c r="F81" s="50">
        <v>13</v>
      </c>
      <c r="G81" s="75">
        <v>52.88</v>
      </c>
      <c r="H81" s="79">
        <v>928</v>
      </c>
      <c r="I81" s="79">
        <v>242.2</v>
      </c>
      <c r="J81" s="76"/>
      <c r="K81" s="76"/>
      <c r="L81" s="76">
        <v>687.44</v>
      </c>
      <c r="M81" s="74">
        <f t="shared" si="5"/>
        <v>687.44</v>
      </c>
      <c r="N81" s="76"/>
      <c r="O81" s="76"/>
      <c r="P81" s="76"/>
      <c r="Q81" s="83"/>
      <c r="R81" s="82">
        <f t="shared" si="6"/>
        <v>687.44</v>
      </c>
      <c r="S81" s="5"/>
      <c r="T81" s="7"/>
      <c r="U81" s="7"/>
      <c r="V81" s="3"/>
      <c r="W81" s="3"/>
      <c r="X81" s="7"/>
      <c r="Z81"/>
      <c r="AA81"/>
    </row>
    <row r="82" spans="1:27" x14ac:dyDescent="0.2">
      <c r="A82" s="107">
        <v>46</v>
      </c>
      <c r="B82" s="77">
        <v>44589</v>
      </c>
      <c r="C82" s="78"/>
      <c r="D82" s="78" t="s">
        <v>67</v>
      </c>
      <c r="E82" s="78" t="s">
        <v>88</v>
      </c>
      <c r="F82" s="50">
        <v>7</v>
      </c>
      <c r="G82" s="75">
        <v>33.1</v>
      </c>
      <c r="H82" s="79">
        <v>928</v>
      </c>
      <c r="I82" s="79">
        <v>242.2</v>
      </c>
      <c r="J82" s="76"/>
      <c r="K82" s="76"/>
      <c r="L82" s="76">
        <v>231.7</v>
      </c>
      <c r="M82" s="74">
        <f t="shared" si="5"/>
        <v>231.7</v>
      </c>
      <c r="N82" s="76"/>
      <c r="O82" s="76"/>
      <c r="P82" s="76"/>
      <c r="Q82" s="83"/>
      <c r="R82" s="82">
        <f t="shared" si="6"/>
        <v>231.7</v>
      </c>
      <c r="S82" s="5"/>
      <c r="T82" s="7"/>
      <c r="U82" s="7"/>
      <c r="V82" s="3"/>
      <c r="W82" s="3"/>
      <c r="X82" s="7"/>
      <c r="Z82"/>
      <c r="AA82"/>
    </row>
    <row r="83" spans="1:27" x14ac:dyDescent="0.2">
      <c r="A83" s="107">
        <v>47</v>
      </c>
      <c r="B83" s="77">
        <v>44589</v>
      </c>
      <c r="C83" s="78"/>
      <c r="D83" s="78" t="s">
        <v>67</v>
      </c>
      <c r="E83" s="78" t="s">
        <v>89</v>
      </c>
      <c r="F83" s="50">
        <v>92</v>
      </c>
      <c r="G83" s="75">
        <v>65.25</v>
      </c>
      <c r="H83" s="79">
        <v>928</v>
      </c>
      <c r="I83" s="79">
        <v>242.2</v>
      </c>
      <c r="J83" s="76"/>
      <c r="K83" s="76"/>
      <c r="L83" s="76">
        <v>6003.25</v>
      </c>
      <c r="M83" s="74">
        <f t="shared" si="5"/>
        <v>6003.25</v>
      </c>
      <c r="N83" s="76"/>
      <c r="O83" s="76"/>
      <c r="P83" s="76"/>
      <c r="Q83" s="83"/>
      <c r="R83" s="82">
        <f t="shared" si="6"/>
        <v>6003.25</v>
      </c>
      <c r="S83" s="5"/>
      <c r="T83" s="7"/>
      <c r="U83" s="7"/>
      <c r="V83" s="3"/>
      <c r="W83" s="3"/>
      <c r="X83" s="7"/>
      <c r="Z83"/>
      <c r="AA83"/>
    </row>
    <row r="84" spans="1:27" x14ac:dyDescent="0.2">
      <c r="A84" s="107">
        <v>48</v>
      </c>
      <c r="B84" s="77">
        <v>44589</v>
      </c>
      <c r="C84" s="78"/>
      <c r="D84" s="78" t="s">
        <v>90</v>
      </c>
      <c r="E84" s="78" t="s">
        <v>83</v>
      </c>
      <c r="F84" s="50">
        <v>7</v>
      </c>
      <c r="G84" s="75">
        <v>49.65</v>
      </c>
      <c r="H84" s="79">
        <v>928</v>
      </c>
      <c r="I84" s="79">
        <v>242.2</v>
      </c>
      <c r="J84" s="76"/>
      <c r="K84" s="76"/>
      <c r="L84" s="76">
        <v>347.55</v>
      </c>
      <c r="M84" s="74">
        <f t="shared" si="5"/>
        <v>347.55</v>
      </c>
      <c r="N84" s="76"/>
      <c r="O84" s="76"/>
      <c r="P84" s="76"/>
      <c r="Q84" s="83"/>
      <c r="R84" s="82">
        <f t="shared" si="6"/>
        <v>347.55</v>
      </c>
      <c r="S84" s="5"/>
      <c r="T84" s="7"/>
      <c r="U84" s="7"/>
      <c r="V84" s="3"/>
      <c r="W84" s="3"/>
      <c r="X84" s="7"/>
      <c r="Z84"/>
      <c r="AA84"/>
    </row>
    <row r="85" spans="1:27" x14ac:dyDescent="0.2">
      <c r="A85" s="107">
        <v>49</v>
      </c>
      <c r="B85" s="77">
        <v>44589</v>
      </c>
      <c r="C85" s="78"/>
      <c r="D85" s="78" t="s">
        <v>90</v>
      </c>
      <c r="E85" s="78" t="s">
        <v>84</v>
      </c>
      <c r="F85" s="50">
        <v>6.5</v>
      </c>
      <c r="G85" s="75">
        <v>52.08</v>
      </c>
      <c r="H85" s="79">
        <v>928</v>
      </c>
      <c r="I85" s="79">
        <v>242.2</v>
      </c>
      <c r="J85" s="76"/>
      <c r="K85" s="76"/>
      <c r="L85" s="76">
        <v>338.52</v>
      </c>
      <c r="M85" s="74">
        <f t="shared" si="5"/>
        <v>338.52</v>
      </c>
      <c r="N85" s="76"/>
      <c r="O85" s="76"/>
      <c r="P85" s="76"/>
      <c r="Q85" s="83"/>
      <c r="R85" s="82">
        <f t="shared" si="6"/>
        <v>338.52</v>
      </c>
      <c r="S85" s="5"/>
      <c r="T85" s="7"/>
      <c r="U85" s="7"/>
      <c r="V85" s="3"/>
      <c r="W85" s="3"/>
      <c r="X85" s="7"/>
      <c r="Z85"/>
      <c r="AA85"/>
    </row>
    <row r="86" spans="1:27" x14ac:dyDescent="0.2">
      <c r="A86" s="107">
        <v>50</v>
      </c>
      <c r="B86" s="77">
        <v>44589</v>
      </c>
      <c r="C86" s="78"/>
      <c r="D86" s="78" t="s">
        <v>90</v>
      </c>
      <c r="E86" s="78" t="s">
        <v>85</v>
      </c>
      <c r="F86" s="50">
        <v>3.5</v>
      </c>
      <c r="G86" s="75">
        <v>46.41</v>
      </c>
      <c r="H86" s="79">
        <v>928</v>
      </c>
      <c r="I86" s="79">
        <v>242.2</v>
      </c>
      <c r="J86" s="76"/>
      <c r="K86" s="76"/>
      <c r="L86" s="76">
        <v>162.44</v>
      </c>
      <c r="M86" s="74">
        <f t="shared" si="5"/>
        <v>162.44</v>
      </c>
      <c r="N86" s="76"/>
      <c r="O86" s="76"/>
      <c r="P86" s="76"/>
      <c r="Q86" s="83"/>
      <c r="R86" s="82">
        <f t="shared" si="6"/>
        <v>162.44</v>
      </c>
      <c r="S86" s="5"/>
      <c r="T86" s="7"/>
      <c r="U86" s="7"/>
      <c r="V86" s="3"/>
      <c r="W86" s="3"/>
      <c r="X86" s="7"/>
      <c r="Z86"/>
      <c r="AA86"/>
    </row>
    <row r="87" spans="1:27" x14ac:dyDescent="0.2">
      <c r="A87" s="107">
        <v>51</v>
      </c>
      <c r="B87" s="77">
        <v>44589</v>
      </c>
      <c r="C87" s="78"/>
      <c r="D87" s="78" t="s">
        <v>90</v>
      </c>
      <c r="E87" s="78" t="s">
        <v>89</v>
      </c>
      <c r="F87" s="50">
        <v>3</v>
      </c>
      <c r="G87" s="75">
        <v>43.22</v>
      </c>
      <c r="H87" s="79">
        <v>928</v>
      </c>
      <c r="I87" s="79">
        <v>242.2</v>
      </c>
      <c r="J87" s="60"/>
      <c r="K87" s="60"/>
      <c r="L87" s="60">
        <v>129.66999999999999</v>
      </c>
      <c r="M87" s="74">
        <f t="shared" si="5"/>
        <v>129.66999999999999</v>
      </c>
      <c r="N87" s="60"/>
      <c r="O87" s="60"/>
      <c r="P87" s="76"/>
      <c r="Q87" s="83"/>
      <c r="R87" s="82">
        <f t="shared" si="6"/>
        <v>129.66999999999999</v>
      </c>
      <c r="S87" s="5"/>
      <c r="T87" s="7"/>
      <c r="U87" s="7"/>
      <c r="V87" s="3"/>
      <c r="W87" s="3"/>
      <c r="X87" s="7"/>
      <c r="Z87"/>
      <c r="AA87"/>
    </row>
    <row r="88" spans="1:27" ht="38.25" x14ac:dyDescent="0.2">
      <c r="A88" s="109">
        <v>52</v>
      </c>
      <c r="B88" s="100">
        <v>44589</v>
      </c>
      <c r="C88" s="97"/>
      <c r="D88" s="37" t="s">
        <v>5</v>
      </c>
      <c r="E88" s="17" t="s">
        <v>91</v>
      </c>
      <c r="F88" s="101">
        <v>78.5</v>
      </c>
      <c r="G88" s="84" t="s">
        <v>8</v>
      </c>
      <c r="H88" s="102">
        <v>928</v>
      </c>
      <c r="I88" s="102">
        <v>232</v>
      </c>
      <c r="J88" s="97"/>
      <c r="K88" s="84">
        <v>17260</v>
      </c>
      <c r="L88" s="97"/>
      <c r="M88" s="84">
        <f t="shared" si="5"/>
        <v>17260</v>
      </c>
      <c r="N88" s="97"/>
      <c r="O88" s="97"/>
      <c r="P88" s="86"/>
      <c r="Q88" s="98"/>
      <c r="R88" s="99">
        <f t="shared" si="6"/>
        <v>17260</v>
      </c>
      <c r="S88" s="5"/>
      <c r="T88" s="7"/>
      <c r="U88" s="7"/>
      <c r="V88" s="3"/>
      <c r="W88" s="3"/>
      <c r="X88" s="7"/>
      <c r="Z88"/>
      <c r="AA88"/>
    </row>
    <row r="89" spans="1:27" s="96" customFormat="1" x14ac:dyDescent="0.2">
      <c r="A89" s="107">
        <v>53</v>
      </c>
      <c r="B89" s="89">
        <v>44592</v>
      </c>
      <c r="C89" s="80"/>
      <c r="D89" s="87" t="s">
        <v>67</v>
      </c>
      <c r="E89" s="20" t="s">
        <v>84</v>
      </c>
      <c r="F89" s="30">
        <v>8</v>
      </c>
      <c r="G89" s="88">
        <v>34.72</v>
      </c>
      <c r="H89" s="81">
        <v>928</v>
      </c>
      <c r="I89" s="81">
        <v>242.2</v>
      </c>
      <c r="J89" s="88"/>
      <c r="K89" s="88"/>
      <c r="L89" s="88">
        <v>277.76</v>
      </c>
      <c r="M89" s="84">
        <f t="shared" si="5"/>
        <v>277.76</v>
      </c>
      <c r="N89" s="88"/>
      <c r="O89" s="88"/>
      <c r="P89" s="60"/>
      <c r="Q89" s="85"/>
      <c r="R89" s="99">
        <f t="shared" si="6"/>
        <v>277.76</v>
      </c>
      <c r="S89" s="104"/>
      <c r="T89" s="105"/>
      <c r="U89" s="105"/>
      <c r="V89" s="106"/>
      <c r="W89" s="106"/>
      <c r="X89" s="105"/>
      <c r="Y89" s="106"/>
    </row>
    <row r="90" spans="1:27" s="96" customFormat="1" ht="25.5" x14ac:dyDescent="0.2">
      <c r="A90" s="107">
        <v>54</v>
      </c>
      <c r="B90" s="89">
        <v>44592</v>
      </c>
      <c r="C90" s="80"/>
      <c r="D90" s="87" t="s">
        <v>67</v>
      </c>
      <c r="E90" s="20" t="s">
        <v>89</v>
      </c>
      <c r="F90" s="30">
        <v>15</v>
      </c>
      <c r="G90" s="88">
        <v>60.74</v>
      </c>
      <c r="H90" s="81">
        <v>928</v>
      </c>
      <c r="I90" s="81">
        <v>242.2</v>
      </c>
      <c r="J90" s="88"/>
      <c r="K90" s="88"/>
      <c r="L90" s="88">
        <v>911.11</v>
      </c>
      <c r="M90" s="84">
        <f t="shared" si="5"/>
        <v>911.11</v>
      </c>
      <c r="N90" s="88"/>
      <c r="O90" s="88"/>
      <c r="P90" s="60"/>
      <c r="Q90" s="85"/>
      <c r="R90" s="99">
        <f t="shared" si="6"/>
        <v>911.11</v>
      </c>
      <c r="S90" s="104"/>
      <c r="T90" s="105"/>
      <c r="U90" s="105"/>
      <c r="V90" s="106"/>
      <c r="W90" s="106"/>
      <c r="X90" s="105"/>
      <c r="Y90" s="106"/>
    </row>
    <row r="91" spans="1:27" s="96" customFormat="1" x14ac:dyDescent="0.2">
      <c r="A91" s="107">
        <v>55</v>
      </c>
      <c r="B91" s="89">
        <v>44592</v>
      </c>
      <c r="C91" s="80"/>
      <c r="D91" s="87" t="s">
        <v>90</v>
      </c>
      <c r="E91" s="20" t="s">
        <v>84</v>
      </c>
      <c r="F91" s="30">
        <v>2.5</v>
      </c>
      <c r="G91" s="88">
        <v>52.08</v>
      </c>
      <c r="H91" s="81">
        <v>928</v>
      </c>
      <c r="I91" s="81">
        <v>242.2</v>
      </c>
      <c r="J91" s="88"/>
      <c r="K91" s="88"/>
      <c r="L91" s="88">
        <v>130.19999999999999</v>
      </c>
      <c r="M91" s="84">
        <f t="shared" si="5"/>
        <v>130.19999999999999</v>
      </c>
      <c r="N91" s="88"/>
      <c r="O91" s="88"/>
      <c r="P91" s="60"/>
      <c r="Q91" s="85"/>
      <c r="R91" s="99">
        <f t="shared" si="6"/>
        <v>130.19999999999999</v>
      </c>
      <c r="S91" s="104"/>
      <c r="T91" s="105"/>
      <c r="U91" s="105"/>
      <c r="V91" s="106"/>
      <c r="W91" s="106"/>
      <c r="X91" s="105"/>
      <c r="Y91" s="106"/>
    </row>
    <row r="92" spans="1:27" s="96" customFormat="1" ht="25.5" x14ac:dyDescent="0.2">
      <c r="A92" s="107">
        <v>56</v>
      </c>
      <c r="B92" s="89">
        <v>44592</v>
      </c>
      <c r="C92" s="80"/>
      <c r="D92" s="87" t="s">
        <v>90</v>
      </c>
      <c r="E92" s="20" t="s">
        <v>89</v>
      </c>
      <c r="F92" s="30">
        <v>1</v>
      </c>
      <c r="G92" s="88">
        <v>43.22</v>
      </c>
      <c r="H92" s="81">
        <v>928</v>
      </c>
      <c r="I92" s="81">
        <v>242.2</v>
      </c>
      <c r="J92" s="88"/>
      <c r="K92" s="88"/>
      <c r="L92" s="88">
        <v>43.22</v>
      </c>
      <c r="M92" s="84">
        <f t="shared" si="5"/>
        <v>43.22</v>
      </c>
      <c r="N92" s="88"/>
      <c r="O92" s="88"/>
      <c r="P92" s="60"/>
      <c r="Q92" s="85"/>
      <c r="R92" s="99">
        <f t="shared" si="6"/>
        <v>43.22</v>
      </c>
      <c r="S92" s="104"/>
      <c r="T92" s="105"/>
      <c r="U92" s="105"/>
      <c r="V92" s="106"/>
      <c r="W92" s="106"/>
      <c r="X92" s="105"/>
      <c r="Y92" s="106"/>
    </row>
    <row r="93" spans="1:27" s="96" customFormat="1" x14ac:dyDescent="0.2">
      <c r="A93" s="107">
        <v>57</v>
      </c>
      <c r="B93" s="92">
        <v>44592</v>
      </c>
      <c r="C93" s="80"/>
      <c r="D93" s="93" t="s">
        <v>69</v>
      </c>
      <c r="E93" s="20" t="s">
        <v>70</v>
      </c>
      <c r="F93" s="30">
        <v>103.2</v>
      </c>
      <c r="G93" s="94" t="s">
        <v>71</v>
      </c>
      <c r="H93" s="81">
        <v>923</v>
      </c>
      <c r="I93" s="81">
        <v>232</v>
      </c>
      <c r="J93" s="94">
        <v>29933</v>
      </c>
      <c r="K93" s="94"/>
      <c r="L93" s="94"/>
      <c r="M93" s="91">
        <f t="shared" si="5"/>
        <v>29933</v>
      </c>
      <c r="N93" s="94"/>
      <c r="O93" s="94"/>
      <c r="P93" s="60"/>
      <c r="Q93" s="95"/>
      <c r="R93" s="99"/>
      <c r="S93" s="104"/>
      <c r="T93" s="105"/>
      <c r="U93" s="105"/>
      <c r="V93" s="106"/>
      <c r="W93" s="106"/>
      <c r="X93" s="105"/>
      <c r="Y93" s="106"/>
    </row>
    <row r="94" spans="1:27" s="96" customFormat="1" ht="25.5" x14ac:dyDescent="0.2">
      <c r="A94" s="107">
        <v>58</v>
      </c>
      <c r="B94" s="89">
        <v>44610</v>
      </c>
      <c r="C94" s="80"/>
      <c r="D94" s="87" t="s">
        <v>60</v>
      </c>
      <c r="E94" s="20" t="s">
        <v>89</v>
      </c>
      <c r="F94" s="30">
        <v>13.5</v>
      </c>
      <c r="G94" s="88">
        <v>88.68</v>
      </c>
      <c r="H94" s="81">
        <v>928</v>
      </c>
      <c r="I94" s="81">
        <v>242.2</v>
      </c>
      <c r="J94" s="88"/>
      <c r="K94" s="88"/>
      <c r="L94" s="88">
        <v>1197.18</v>
      </c>
      <c r="M94" s="94">
        <f t="shared" si="5"/>
        <v>1197.18</v>
      </c>
      <c r="N94" s="88"/>
      <c r="O94" s="88"/>
      <c r="P94" s="60"/>
      <c r="Q94" s="85"/>
      <c r="R94" s="99">
        <f t="shared" si="6"/>
        <v>1197.18</v>
      </c>
      <c r="S94" s="104"/>
      <c r="T94" s="105"/>
      <c r="U94" s="105"/>
      <c r="V94" s="106"/>
      <c r="W94" s="106"/>
      <c r="X94" s="105"/>
      <c r="Y94" s="106"/>
    </row>
    <row r="95" spans="1:27" s="96" customFormat="1" x14ac:dyDescent="0.2">
      <c r="A95" s="112">
        <v>59</v>
      </c>
      <c r="B95" s="115">
        <v>44617</v>
      </c>
      <c r="C95" s="80"/>
      <c r="D95" s="113" t="s">
        <v>67</v>
      </c>
      <c r="E95" s="20" t="s">
        <v>83</v>
      </c>
      <c r="F95" s="30">
        <v>36.5</v>
      </c>
      <c r="G95" s="114">
        <v>44.04</v>
      </c>
      <c r="H95" s="81">
        <v>928</v>
      </c>
      <c r="I95" s="81">
        <v>242.2</v>
      </c>
      <c r="J95" s="110"/>
      <c r="K95" s="110"/>
      <c r="L95" s="110">
        <v>1607.51</v>
      </c>
      <c r="M95" s="114">
        <f t="shared" si="5"/>
        <v>1607.51</v>
      </c>
      <c r="N95" s="114"/>
      <c r="O95" s="114"/>
      <c r="P95" s="60"/>
      <c r="Q95" s="111"/>
      <c r="R95" s="99">
        <f t="shared" si="6"/>
        <v>1607.51</v>
      </c>
      <c r="S95" s="104"/>
      <c r="T95" s="105"/>
      <c r="U95" s="105"/>
      <c r="V95" s="106"/>
      <c r="W95" s="106"/>
      <c r="X95" s="105"/>
      <c r="Y95" s="106"/>
    </row>
    <row r="96" spans="1:27" s="96" customFormat="1" x14ac:dyDescent="0.2">
      <c r="A96" s="112">
        <v>60</v>
      </c>
      <c r="B96" s="115">
        <v>44617</v>
      </c>
      <c r="C96" s="80"/>
      <c r="D96" s="113" t="s">
        <v>67</v>
      </c>
      <c r="E96" s="20" t="s">
        <v>84</v>
      </c>
      <c r="F96" s="30">
        <v>34</v>
      </c>
      <c r="G96" s="114">
        <v>34.72</v>
      </c>
      <c r="H96" s="81">
        <v>928</v>
      </c>
      <c r="I96" s="81">
        <v>242.2</v>
      </c>
      <c r="J96" s="110"/>
      <c r="K96" s="110"/>
      <c r="L96" s="110">
        <v>1180.48</v>
      </c>
      <c r="M96" s="114">
        <f t="shared" si="5"/>
        <v>1180.48</v>
      </c>
      <c r="N96" s="114"/>
      <c r="O96" s="114"/>
      <c r="P96" s="60"/>
      <c r="Q96" s="111"/>
      <c r="R96" s="99">
        <f t="shared" si="6"/>
        <v>1180.48</v>
      </c>
      <c r="S96" s="104"/>
      <c r="T96" s="105"/>
      <c r="U96" s="105"/>
      <c r="V96" s="106"/>
      <c r="W96" s="106"/>
      <c r="X96" s="105"/>
      <c r="Y96" s="106"/>
    </row>
    <row r="97" spans="1:25" s="96" customFormat="1" x14ac:dyDescent="0.2">
      <c r="A97" s="112">
        <v>61</v>
      </c>
      <c r="B97" s="115">
        <v>44617</v>
      </c>
      <c r="C97" s="80"/>
      <c r="D97" s="113" t="s">
        <v>67</v>
      </c>
      <c r="E97" s="20" t="s">
        <v>85</v>
      </c>
      <c r="F97" s="30">
        <v>14</v>
      </c>
      <c r="G97" s="114">
        <v>30.94</v>
      </c>
      <c r="H97" s="81">
        <v>928</v>
      </c>
      <c r="I97" s="81">
        <v>242.2</v>
      </c>
      <c r="J97" s="110"/>
      <c r="K97" s="110"/>
      <c r="L97" s="110">
        <v>433.16</v>
      </c>
      <c r="M97" s="114">
        <f t="shared" si="5"/>
        <v>433.16</v>
      </c>
      <c r="N97" s="114"/>
      <c r="O97" s="114"/>
      <c r="P97" s="60"/>
      <c r="Q97" s="111"/>
      <c r="R97" s="99">
        <f t="shared" si="6"/>
        <v>433.16</v>
      </c>
      <c r="S97" s="104"/>
      <c r="T97" s="105"/>
      <c r="U97" s="105"/>
      <c r="V97" s="106"/>
      <c r="W97" s="106"/>
      <c r="X97" s="105"/>
      <c r="Y97" s="106"/>
    </row>
    <row r="98" spans="1:25" s="96" customFormat="1" x14ac:dyDescent="0.2">
      <c r="A98" s="112">
        <v>62</v>
      </c>
      <c r="B98" s="115">
        <v>44617</v>
      </c>
      <c r="C98" s="80"/>
      <c r="D98" s="113" t="s">
        <v>67</v>
      </c>
      <c r="E98" s="20" t="s">
        <v>88</v>
      </c>
      <c r="F98" s="30">
        <v>7</v>
      </c>
      <c r="G98" s="114">
        <v>33.1</v>
      </c>
      <c r="H98" s="81">
        <v>928</v>
      </c>
      <c r="I98" s="81">
        <v>242.2</v>
      </c>
      <c r="J98" s="110"/>
      <c r="K98" s="110"/>
      <c r="L98" s="110">
        <v>231.7</v>
      </c>
      <c r="M98" s="114">
        <f t="shared" si="5"/>
        <v>231.7</v>
      </c>
      <c r="N98" s="114"/>
      <c r="O98" s="114"/>
      <c r="P98" s="60"/>
      <c r="Q98" s="111"/>
      <c r="R98" s="99">
        <f t="shared" si="6"/>
        <v>231.7</v>
      </c>
      <c r="S98" s="104"/>
      <c r="T98" s="105"/>
      <c r="U98" s="105"/>
      <c r="V98" s="106"/>
      <c r="W98" s="106"/>
      <c r="X98" s="105"/>
      <c r="Y98" s="106"/>
    </row>
    <row r="99" spans="1:25" s="96" customFormat="1" ht="25.5" x14ac:dyDescent="0.2">
      <c r="A99" s="112">
        <v>63</v>
      </c>
      <c r="B99" s="115">
        <v>44617</v>
      </c>
      <c r="C99" s="80"/>
      <c r="D99" s="113" t="s">
        <v>67</v>
      </c>
      <c r="E99" s="20" t="s">
        <v>89</v>
      </c>
      <c r="F99" s="30">
        <v>73.5</v>
      </c>
      <c r="G99" s="114">
        <v>74.430000000000007</v>
      </c>
      <c r="H99" s="81">
        <v>928</v>
      </c>
      <c r="I99" s="81">
        <v>242.2</v>
      </c>
      <c r="J99" s="110"/>
      <c r="K99" s="110"/>
      <c r="L99" s="110">
        <v>5470.26</v>
      </c>
      <c r="M99" s="114">
        <f t="shared" si="5"/>
        <v>5470.26</v>
      </c>
      <c r="N99" s="114"/>
      <c r="O99" s="114"/>
      <c r="P99" s="60"/>
      <c r="Q99" s="111"/>
      <c r="R99" s="99">
        <f t="shared" si="6"/>
        <v>5470.26</v>
      </c>
      <c r="S99" s="104"/>
      <c r="T99" s="105"/>
      <c r="U99" s="105"/>
      <c r="V99" s="106"/>
      <c r="W99" s="106"/>
      <c r="X99" s="105"/>
      <c r="Y99" s="106"/>
    </row>
    <row r="100" spans="1:25" s="96" customFormat="1" x14ac:dyDescent="0.2">
      <c r="A100" s="112">
        <v>64</v>
      </c>
      <c r="B100" s="115">
        <v>44617</v>
      </c>
      <c r="C100" s="80"/>
      <c r="D100" s="113" t="s">
        <v>90</v>
      </c>
      <c r="E100" s="20" t="s">
        <v>83</v>
      </c>
      <c r="F100" s="30">
        <v>3.5</v>
      </c>
      <c r="G100" s="114">
        <v>52.08</v>
      </c>
      <c r="H100" s="81">
        <v>928</v>
      </c>
      <c r="I100" s="81">
        <v>242.2</v>
      </c>
      <c r="J100" s="110"/>
      <c r="K100" s="110"/>
      <c r="L100" s="110">
        <v>182.28</v>
      </c>
      <c r="M100" s="114">
        <f t="shared" si="5"/>
        <v>182.28</v>
      </c>
      <c r="N100" s="114"/>
      <c r="O100" s="114"/>
      <c r="P100" s="60"/>
      <c r="Q100" s="111"/>
      <c r="R100" s="99">
        <f t="shared" si="6"/>
        <v>182.28</v>
      </c>
      <c r="S100" s="104"/>
      <c r="T100" s="105"/>
      <c r="U100" s="105"/>
      <c r="V100" s="106"/>
      <c r="W100" s="106"/>
      <c r="X100" s="105"/>
      <c r="Y100" s="106"/>
    </row>
    <row r="101" spans="1:25" s="96" customFormat="1" x14ac:dyDescent="0.2">
      <c r="A101" s="112">
        <v>65</v>
      </c>
      <c r="B101" s="115">
        <v>44617</v>
      </c>
      <c r="C101" s="80"/>
      <c r="D101" s="113" t="s">
        <v>90</v>
      </c>
      <c r="E101" s="20" t="s">
        <v>84</v>
      </c>
      <c r="F101" s="30">
        <v>2</v>
      </c>
      <c r="G101" s="114">
        <v>52.08</v>
      </c>
      <c r="H101" s="81">
        <v>928</v>
      </c>
      <c r="I101" s="81">
        <v>242.2</v>
      </c>
      <c r="J101" s="110"/>
      <c r="K101" s="110"/>
      <c r="L101" s="110">
        <v>104.16</v>
      </c>
      <c r="M101" s="114">
        <f t="shared" si="5"/>
        <v>104.16</v>
      </c>
      <c r="N101" s="114"/>
      <c r="O101" s="114"/>
      <c r="P101" s="60"/>
      <c r="Q101" s="111"/>
      <c r="R101" s="99">
        <f t="shared" si="6"/>
        <v>104.16</v>
      </c>
      <c r="S101" s="104"/>
      <c r="T101" s="105"/>
      <c r="U101" s="105"/>
      <c r="V101" s="106"/>
      <c r="W101" s="106"/>
      <c r="X101" s="105"/>
      <c r="Y101" s="106"/>
    </row>
    <row r="102" spans="1:25" s="96" customFormat="1" x14ac:dyDescent="0.2">
      <c r="A102" s="112">
        <v>66</v>
      </c>
      <c r="B102" s="115">
        <v>44617</v>
      </c>
      <c r="C102" s="80"/>
      <c r="D102" s="113" t="s">
        <v>90</v>
      </c>
      <c r="E102" s="20" t="s">
        <v>85</v>
      </c>
      <c r="F102" s="30">
        <v>3</v>
      </c>
      <c r="G102" s="114">
        <v>46.41</v>
      </c>
      <c r="H102" s="81">
        <v>928</v>
      </c>
      <c r="I102" s="81">
        <v>242.2</v>
      </c>
      <c r="J102" s="110"/>
      <c r="K102" s="110"/>
      <c r="L102" s="110">
        <v>139.22999999999999</v>
      </c>
      <c r="M102" s="114">
        <f t="shared" si="5"/>
        <v>139.22999999999999</v>
      </c>
      <c r="N102" s="114"/>
      <c r="O102" s="114"/>
      <c r="P102" s="60"/>
      <c r="Q102" s="111"/>
      <c r="R102" s="99">
        <f t="shared" si="6"/>
        <v>139.22999999999999</v>
      </c>
      <c r="S102" s="104"/>
      <c r="T102" s="105"/>
      <c r="U102" s="105"/>
      <c r="V102" s="106"/>
      <c r="W102" s="106"/>
      <c r="X102" s="105"/>
      <c r="Y102" s="106"/>
    </row>
    <row r="103" spans="1:25" s="96" customFormat="1" ht="38.25" x14ac:dyDescent="0.2">
      <c r="A103" s="112">
        <v>67</v>
      </c>
      <c r="B103" s="115">
        <v>44620</v>
      </c>
      <c r="C103" s="80"/>
      <c r="D103" s="113" t="s">
        <v>5</v>
      </c>
      <c r="E103" s="20" t="s">
        <v>93</v>
      </c>
      <c r="F103" s="30">
        <v>43</v>
      </c>
      <c r="G103" s="114" t="s">
        <v>8</v>
      </c>
      <c r="H103" s="81">
        <v>928</v>
      </c>
      <c r="I103" s="81">
        <v>232</v>
      </c>
      <c r="J103" s="114"/>
      <c r="K103" s="114">
        <v>9215</v>
      </c>
      <c r="L103" s="114"/>
      <c r="M103" s="114">
        <f t="shared" si="5"/>
        <v>9215</v>
      </c>
      <c r="N103" s="114"/>
      <c r="O103" s="114"/>
      <c r="P103" s="60"/>
      <c r="Q103" s="111"/>
      <c r="R103" s="99">
        <f t="shared" si="6"/>
        <v>9215</v>
      </c>
      <c r="S103" s="104"/>
      <c r="T103" s="105"/>
      <c r="U103" s="105"/>
      <c r="V103" s="106"/>
      <c r="W103" s="106"/>
      <c r="X103" s="105"/>
      <c r="Y103" s="106"/>
    </row>
    <row r="104" spans="1:25" ht="13.5" thickBot="1" x14ac:dyDescent="0.25">
      <c r="A104" s="8"/>
      <c r="B104" s="8"/>
      <c r="C104" s="8"/>
      <c r="D104" s="8"/>
      <c r="E104" s="9"/>
      <c r="F104" s="9"/>
      <c r="H104" s="10"/>
      <c r="I104" s="10"/>
      <c r="J104" s="103">
        <f>SUM(J11:J103)</f>
        <v>94049.65</v>
      </c>
      <c r="K104" s="103">
        <f>SUM(K11:K103)</f>
        <v>98815</v>
      </c>
      <c r="L104" s="103">
        <f>SUM(L11:L103)</f>
        <v>56442.080000000009</v>
      </c>
      <c r="M104" s="103">
        <f>SUM(J104:L104)</f>
        <v>249306.73</v>
      </c>
      <c r="N104" s="103">
        <f>70270.16+29049.65-J72-J93</f>
        <v>35000</v>
      </c>
      <c r="O104" s="103">
        <f>29700+19080-K70-K88-K103</f>
        <v>18000</v>
      </c>
      <c r="P104" s="103">
        <f>25000+35000-L68-L69-L71-L73-L74-L75-L76-L77-L78-L79-L80-L81-L82-L83-L84-L85-L86-L87-L89-L90-L91-L92-L94-L95-L96-L97-L98-L99-L100-L101-L102</f>
        <v>9881.8400000000038</v>
      </c>
      <c r="Q104" s="103">
        <f>SUM(N104:P104)</f>
        <v>62881.840000000004</v>
      </c>
      <c r="R104" s="108">
        <f>M104+Q104</f>
        <v>312188.57</v>
      </c>
      <c r="S104" s="6"/>
    </row>
    <row r="105" spans="1:25" ht="13.5" thickTop="1" x14ac:dyDescent="0.2">
      <c r="A105" s="3" t="s">
        <v>94</v>
      </c>
      <c r="B105" s="8"/>
      <c r="C105" s="8"/>
      <c r="D105" s="8"/>
      <c r="E105" s="9"/>
      <c r="F105" s="9"/>
      <c r="H105" s="10"/>
      <c r="I105" s="10"/>
      <c r="J105" s="2"/>
      <c r="K105" s="4"/>
      <c r="L105" s="4"/>
      <c r="M105" s="4"/>
      <c r="N105" s="6"/>
      <c r="O105" s="6"/>
      <c r="P105" s="90"/>
      <c r="Q105" s="2"/>
      <c r="R105" s="2"/>
      <c r="S105" s="6"/>
    </row>
  </sheetData>
  <mergeCells count="182">
    <mergeCell ref="Q31:Q32"/>
    <mergeCell ref="Q33:Q34"/>
    <mergeCell ref="Q35:Q36"/>
    <mergeCell ref="Q38:Q43"/>
    <mergeCell ref="Q45:Q52"/>
    <mergeCell ref="Q58:Q64"/>
    <mergeCell ref="M58:M64"/>
    <mergeCell ref="M45:M52"/>
    <mergeCell ref="M38:M43"/>
    <mergeCell ref="M35:M36"/>
    <mergeCell ref="M33:M34"/>
    <mergeCell ref="M31:M32"/>
    <mergeCell ref="O58:O64"/>
    <mergeCell ref="N58:N64"/>
    <mergeCell ref="K15:K16"/>
    <mergeCell ref="M23:M25"/>
    <mergeCell ref="M17:M18"/>
    <mergeCell ref="R33:R34"/>
    <mergeCell ref="R35:R36"/>
    <mergeCell ref="R38:R43"/>
    <mergeCell ref="R45:R52"/>
    <mergeCell ref="R58:R64"/>
    <mergeCell ref="R8:R9"/>
    <mergeCell ref="R13:R14"/>
    <mergeCell ref="R15:R16"/>
    <mergeCell ref="R17:R18"/>
    <mergeCell ref="R23:R25"/>
    <mergeCell ref="R31:R32"/>
    <mergeCell ref="P38:P43"/>
    <mergeCell ref="P45:P52"/>
    <mergeCell ref="P58:P64"/>
    <mergeCell ref="J8:M8"/>
    <mergeCell ref="N8:Q8"/>
    <mergeCell ref="M13:M14"/>
    <mergeCell ref="Q13:Q14"/>
    <mergeCell ref="Q15:Q16"/>
    <mergeCell ref="Q17:Q18"/>
    <mergeCell ref="Q23:Q25"/>
    <mergeCell ref="B58:B64"/>
    <mergeCell ref="C58:C64"/>
    <mergeCell ref="D58:D64"/>
    <mergeCell ref="G58:G64"/>
    <mergeCell ref="H58:H64"/>
    <mergeCell ref="J35:J36"/>
    <mergeCell ref="K35:K36"/>
    <mergeCell ref="N35:N36"/>
    <mergeCell ref="J38:J43"/>
    <mergeCell ref="K38:K43"/>
    <mergeCell ref="N38:N43"/>
    <mergeCell ref="L35:L36"/>
    <mergeCell ref="L38:L43"/>
    <mergeCell ref="H38:H43"/>
    <mergeCell ref="I38:I43"/>
    <mergeCell ref="F58:F64"/>
    <mergeCell ref="C35:C36"/>
    <mergeCell ref="D35:D36"/>
    <mergeCell ref="G35:G36"/>
    <mergeCell ref="F35:F36"/>
    <mergeCell ref="B35:B36"/>
    <mergeCell ref="G38:G43"/>
    <mergeCell ref="G45:G52"/>
    <mergeCell ref="D45:D52"/>
    <mergeCell ref="I8:I9"/>
    <mergeCell ref="A35:A36"/>
    <mergeCell ref="L31:L32"/>
    <mergeCell ref="O15:O16"/>
    <mergeCell ref="J17:J18"/>
    <mergeCell ref="K17:K18"/>
    <mergeCell ref="N17:N18"/>
    <mergeCell ref="O17:O18"/>
    <mergeCell ref="J23:J25"/>
    <mergeCell ref="K23:K25"/>
    <mergeCell ref="N23:N25"/>
    <mergeCell ref="O23:O25"/>
    <mergeCell ref="L15:L16"/>
    <mergeCell ref="N15:N16"/>
    <mergeCell ref="F8:F9"/>
    <mergeCell ref="L13:L14"/>
    <mergeCell ref="M15:M16"/>
    <mergeCell ref="H33:H34"/>
    <mergeCell ref="F31:F32"/>
    <mergeCell ref="A23:A25"/>
    <mergeCell ref="O35:O36"/>
    <mergeCell ref="J31:J32"/>
    <mergeCell ref="K31:K32"/>
    <mergeCell ref="N31:N32"/>
    <mergeCell ref="A8:A10"/>
    <mergeCell ref="B8:B9"/>
    <mergeCell ref="C8:C9"/>
    <mergeCell ref="D8:D9"/>
    <mergeCell ref="G8:G9"/>
    <mergeCell ref="F15:F16"/>
    <mergeCell ref="H31:H32"/>
    <mergeCell ref="I31:I32"/>
    <mergeCell ref="I35:I36"/>
    <mergeCell ref="H13:H14"/>
    <mergeCell ref="I13:I14"/>
    <mergeCell ref="H15:H16"/>
    <mergeCell ref="I15:I16"/>
    <mergeCell ref="H17:H18"/>
    <mergeCell ref="G33:G34"/>
    <mergeCell ref="B23:B25"/>
    <mergeCell ref="A13:A14"/>
    <mergeCell ref="B13:B14"/>
    <mergeCell ref="C13:C14"/>
    <mergeCell ref="D13:D14"/>
    <mergeCell ref="G13:G14"/>
    <mergeCell ref="I17:I18"/>
    <mergeCell ref="E8:E9"/>
    <mergeCell ref="H8:H9"/>
    <mergeCell ref="J58:J64"/>
    <mergeCell ref="F23:F25"/>
    <mergeCell ref="A17:A18"/>
    <mergeCell ref="A33:A34"/>
    <mergeCell ref="D23:D25"/>
    <mergeCell ref="G23:G25"/>
    <mergeCell ref="L23:L25"/>
    <mergeCell ref="F33:F34"/>
    <mergeCell ref="L45:L52"/>
    <mergeCell ref="L58:L64"/>
    <mergeCell ref="K58:K64"/>
    <mergeCell ref="I58:I64"/>
    <mergeCell ref="H23:H25"/>
    <mergeCell ref="I33:I34"/>
    <mergeCell ref="H35:H36"/>
    <mergeCell ref="A58:A64"/>
    <mergeCell ref="C45:C52"/>
    <mergeCell ref="C23:C25"/>
    <mergeCell ref="L33:L34"/>
    <mergeCell ref="H45:H52"/>
    <mergeCell ref="I45:I52"/>
    <mergeCell ref="B45:B52"/>
    <mergeCell ref="A45:A52"/>
    <mergeCell ref="C38:C43"/>
    <mergeCell ref="D38:D43"/>
    <mergeCell ref="A31:A32"/>
    <mergeCell ref="B31:B32"/>
    <mergeCell ref="C31:C32"/>
    <mergeCell ref="D31:D32"/>
    <mergeCell ref="G31:G32"/>
    <mergeCell ref="A38:A43"/>
    <mergeCell ref="B38:B43"/>
    <mergeCell ref="L17:L18"/>
    <mergeCell ref="J33:J34"/>
    <mergeCell ref="K33:K34"/>
    <mergeCell ref="B33:B34"/>
    <mergeCell ref="C33:C34"/>
    <mergeCell ref="D33:D34"/>
    <mergeCell ref="A15:A16"/>
    <mergeCell ref="B15:B16"/>
    <mergeCell ref="C15:C16"/>
    <mergeCell ref="D15:D16"/>
    <mergeCell ref="G15:G16"/>
    <mergeCell ref="F17:F18"/>
    <mergeCell ref="B17:B18"/>
    <mergeCell ref="C17:C18"/>
    <mergeCell ref="D17:D18"/>
    <mergeCell ref="G17:G18"/>
    <mergeCell ref="P13:P14"/>
    <mergeCell ref="O13:O14"/>
    <mergeCell ref="N13:N14"/>
    <mergeCell ref="F13:F14"/>
    <mergeCell ref="J13:J14"/>
    <mergeCell ref="K13:K14"/>
    <mergeCell ref="F38:F43"/>
    <mergeCell ref="F45:F52"/>
    <mergeCell ref="I23:I25"/>
    <mergeCell ref="P15:P16"/>
    <mergeCell ref="P17:P18"/>
    <mergeCell ref="P23:P25"/>
    <mergeCell ref="P31:P32"/>
    <mergeCell ref="P33:P34"/>
    <mergeCell ref="P35:P36"/>
    <mergeCell ref="J45:J52"/>
    <mergeCell ref="K45:K52"/>
    <mergeCell ref="N45:N52"/>
    <mergeCell ref="O45:O52"/>
    <mergeCell ref="O38:O43"/>
    <mergeCell ref="O31:O32"/>
    <mergeCell ref="N33:N34"/>
    <mergeCell ref="O33:O34"/>
    <mergeCell ref="J15:J16"/>
  </mergeCells>
  <pageMargins left="0.75" right="0.75" top="1" bottom="1" header="0.5" footer="0.5"/>
  <pageSetup paperSize="5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2021-12-17T18:01:37Z</cp:lastPrinted>
  <dcterms:created xsi:type="dcterms:W3CDTF">2021-12-17T16:12:13Z</dcterms:created>
  <dcterms:modified xsi:type="dcterms:W3CDTF">2022-03-11T14:56:06Z</dcterms:modified>
</cp:coreProperties>
</file>