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 1\"/>
    </mc:Choice>
  </mc:AlternateContent>
  <bookViews>
    <workbookView xWindow="0" yWindow="0" windowWidth="20490" windowHeight="7020"/>
  </bookViews>
  <sheets>
    <sheet name="listItem" sheetId="1" r:id="rId1"/>
  </sheets>
  <definedNames>
    <definedName name="listItem">listItem!$H$8:$AA$74</definedName>
    <definedName name="_xlnm.Print_Area" localSheetId="0">listItem!$A$1:$R$73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2" i="1" l="1"/>
  <c r="R71" i="1"/>
  <c r="R70" i="1"/>
  <c r="R66" i="1"/>
  <c r="R67" i="1"/>
  <c r="R68" i="1"/>
  <c r="R69" i="1"/>
  <c r="R65" i="1"/>
  <c r="R58" i="1"/>
  <c r="R54" i="1"/>
  <c r="R55" i="1"/>
  <c r="R56" i="1"/>
  <c r="R57" i="1"/>
  <c r="R53" i="1"/>
  <c r="R45" i="1"/>
  <c r="R44" i="1"/>
  <c r="R38" i="1"/>
  <c r="R37" i="1"/>
  <c r="R35" i="1"/>
  <c r="R33" i="1"/>
  <c r="R31" i="1"/>
  <c r="R30" i="1"/>
  <c r="R29" i="1"/>
  <c r="R27" i="1"/>
  <c r="R28" i="1"/>
  <c r="R26" i="1"/>
  <c r="R23" i="1"/>
  <c r="R20" i="1"/>
  <c r="R21" i="1"/>
  <c r="R22" i="1"/>
  <c r="R19" i="1"/>
  <c r="R17" i="1"/>
  <c r="R15" i="1"/>
  <c r="R12" i="1"/>
  <c r="R13" i="1"/>
  <c r="R11" i="1"/>
  <c r="M12" i="1"/>
  <c r="M13" i="1"/>
  <c r="M15" i="1"/>
  <c r="M17" i="1"/>
  <c r="M19" i="1"/>
  <c r="M20" i="1"/>
  <c r="M21" i="1"/>
  <c r="M22" i="1"/>
  <c r="M23" i="1"/>
  <c r="M26" i="1"/>
  <c r="M27" i="1"/>
  <c r="M28" i="1"/>
  <c r="M29" i="1"/>
  <c r="M30" i="1"/>
  <c r="M31" i="1"/>
  <c r="M33" i="1"/>
  <c r="M35" i="1"/>
  <c r="M37" i="1"/>
  <c r="M38" i="1"/>
  <c r="M44" i="1"/>
  <c r="M45" i="1"/>
  <c r="M53" i="1"/>
  <c r="M54" i="1"/>
  <c r="M55" i="1"/>
  <c r="M56" i="1"/>
  <c r="M57" i="1"/>
  <c r="M58" i="1"/>
  <c r="M65" i="1"/>
  <c r="M66" i="1"/>
  <c r="M67" i="1"/>
  <c r="M68" i="1"/>
  <c r="M69" i="1"/>
  <c r="M70" i="1"/>
  <c r="M71" i="1"/>
  <c r="M72" i="1"/>
  <c r="M11" i="1"/>
  <c r="R73" i="1"/>
  <c r="Q73" i="1"/>
  <c r="M73" i="1"/>
  <c r="P73" i="1"/>
  <c r="O73" i="1"/>
  <c r="N73" i="1"/>
  <c r="L73" i="1"/>
  <c r="K73" i="1"/>
  <c r="J73" i="1"/>
</calcChain>
</file>

<file path=xl/sharedStrings.xml><?xml version="1.0" encoding="utf-8"?>
<sst xmlns="http://schemas.openxmlformats.org/spreadsheetml/2006/main" count="161" uniqueCount="84">
  <si>
    <t>R-ACCT</t>
  </si>
  <si>
    <t>South Kentucky RECC</t>
  </si>
  <si>
    <t>Line No.</t>
  </si>
  <si>
    <t>1</t>
  </si>
  <si>
    <t>193142</t>
  </si>
  <si>
    <t>The Prime Group LLC</t>
  </si>
  <si>
    <t>Cost of Service Study</t>
  </si>
  <si>
    <t>$200.00-$230.00</t>
  </si>
  <si>
    <t>$170.00-$230.00</t>
  </si>
  <si>
    <t>$170.00-$200.00</t>
  </si>
  <si>
    <t>Proforma Adjustmnents</t>
  </si>
  <si>
    <t>Rate Design</t>
  </si>
  <si>
    <t>Rate Design for Seasonal Members</t>
  </si>
  <si>
    <t>Reconciling Load Data</t>
  </si>
  <si>
    <t>Revenue Requirements</t>
  </si>
  <si>
    <t>Revenue Requirement Analysis</t>
  </si>
  <si>
    <t>FAC Calculation Review</t>
  </si>
  <si>
    <t>EKPC Passthrough Rate</t>
  </si>
  <si>
    <t>Identifying Seasonal Members</t>
  </si>
  <si>
    <t>Rate Design for Two Part Rates</t>
  </si>
  <si>
    <t>Rate Design and Analysis</t>
  </si>
  <si>
    <t>Rate Design for Potential Seasonal Members</t>
  </si>
  <si>
    <t>Depreciation Study</t>
  </si>
  <si>
    <t>Rate Case Conference Call</t>
  </si>
  <si>
    <t>Determination of Revenue Requirement</t>
  </si>
  <si>
    <t>Proforma Adjustments</t>
  </si>
  <si>
    <t>KU Rate Comparison</t>
  </si>
  <si>
    <t>Draft Testimony</t>
  </si>
  <si>
    <t>Rate Case Preparations</t>
  </si>
  <si>
    <t>Testimony Review</t>
  </si>
  <si>
    <t xml:space="preserve">Draft Testimony </t>
  </si>
  <si>
    <t>Rate Development</t>
  </si>
  <si>
    <t>Customer Notice</t>
  </si>
  <si>
    <t xml:space="preserve">Scenarios for Spreading a Rate Increase </t>
  </si>
  <si>
    <t>(a)</t>
  </si>
  <si>
    <t>(b)</t>
  </si>
  <si>
    <t>(c)</t>
  </si>
  <si>
    <t>(d)</t>
  </si>
  <si>
    <t xml:space="preserve">(e) </t>
  </si>
  <si>
    <t>(g)</t>
  </si>
  <si>
    <t>(h)</t>
  </si>
  <si>
    <t>(i)</t>
  </si>
  <si>
    <t xml:space="preserve">Date of Invoice </t>
  </si>
  <si>
    <t>Check Number</t>
  </si>
  <si>
    <t>Vendor Name</t>
  </si>
  <si>
    <t>Hours Worked</t>
  </si>
  <si>
    <t>Rates/Hour</t>
  </si>
  <si>
    <t>Incurred to Date</t>
  </si>
  <si>
    <t>Estimate of Remaining Work</t>
  </si>
  <si>
    <t>Legal</t>
  </si>
  <si>
    <t>Consultants</t>
  </si>
  <si>
    <t>(j)</t>
  </si>
  <si>
    <t xml:space="preserve">Description of Service </t>
  </si>
  <si>
    <t>(k)</t>
  </si>
  <si>
    <t>Account Number</t>
  </si>
  <si>
    <t>(l)</t>
  </si>
  <si>
    <t>Work on Testimony</t>
  </si>
  <si>
    <t>Rate Case Preparation</t>
  </si>
  <si>
    <t xml:space="preserve">(f) </t>
  </si>
  <si>
    <t>2.00</t>
  </si>
  <si>
    <t>Labor-Regular</t>
  </si>
  <si>
    <t>Other Expenses</t>
  </si>
  <si>
    <t>(m)</t>
  </si>
  <si>
    <t>(n)</t>
  </si>
  <si>
    <t>EXP Coop Part of Employee Benefits</t>
  </si>
  <si>
    <t>Transportation Expense</t>
  </si>
  <si>
    <t>Staff Time on Rate Case</t>
  </si>
  <si>
    <t>Accrued Labor-Month End</t>
  </si>
  <si>
    <t>Total Sum</t>
  </si>
  <si>
    <t>Goss Samford Attorneys at Law PLLC</t>
  </si>
  <si>
    <t>2021 General Rate Adjustment</t>
  </si>
  <si>
    <t>$265.00-$315.00</t>
  </si>
  <si>
    <t>Attorney General Request 1</t>
  </si>
  <si>
    <t>Question 12, Item B</t>
  </si>
  <si>
    <t>Kentucky Living</t>
  </si>
  <si>
    <t>Rate Case Support                 Working on Rate Case</t>
  </si>
  <si>
    <t>51,779.00 qty ordered</t>
  </si>
  <si>
    <t>8 Page Insert for Magazine</t>
  </si>
  <si>
    <t>Total Incurred</t>
  </si>
  <si>
    <t>Total Estimated Remaining</t>
  </si>
  <si>
    <t>(o)</t>
  </si>
  <si>
    <t>(p)</t>
  </si>
  <si>
    <t>(l plus p)</t>
  </si>
  <si>
    <t>Case No. 2021-00407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</si>
</sst>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3" x14ac:knownFonts="1">
    <font>
      <sz val="10"/>
      <name val="MS Sans Serif"/>
    </font>
    <font>
      <b/>
      <sz val="10"/>
      <name val="MS Sans Serif"/>
    </font>
    <font>
      <b/>
      <sz val="11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quotePrefix="1" applyNumberFormat="1"/>
    <xf numFmtId="165" fontId="0" fillId="0" borderId="0" xfId="0" applyNumberFormat="1"/>
    <xf numFmtId="166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167" fontId="1" fillId="0" borderId="5" xfId="0" quotePrefix="1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1" xfId="0" applyNumberFormat="1" applyFill="1" applyBorder="1"/>
    <xf numFmtId="167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tabSelected="1" topLeftCell="A37" zoomScaleNormal="100" workbookViewId="0">
      <selection activeCell="A3" sqref="A3"/>
    </sheetView>
  </sheetViews>
  <sheetFormatPr defaultRowHeight="12.75" x14ac:dyDescent="0.2"/>
  <cols>
    <col min="2" max="2" width="10.140625" bestFit="1" customWidth="1"/>
    <col min="4" max="4" width="33" bestFit="1" customWidth="1"/>
    <col min="5" max="6" width="28.28515625" customWidth="1"/>
    <col min="7" max="7" width="14.5703125" bestFit="1" customWidth="1"/>
    <col min="8" max="8" width="10.42578125" style="1" bestFit="1" customWidth="1"/>
    <col min="9" max="9" width="8.7109375" style="1" customWidth="1"/>
    <col min="10" max="11" width="14.5703125" customWidth="1"/>
    <col min="12" max="13" width="16.42578125" customWidth="1"/>
    <col min="14" max="15" width="14.5703125" customWidth="1"/>
    <col min="16" max="17" width="18.28515625" customWidth="1"/>
    <col min="18" max="18" width="12.7109375" style="3" bestFit="1" customWidth="1"/>
    <col min="19" max="19" width="9.28515625" style="3" bestFit="1" customWidth="1"/>
    <col min="20" max="20" width="23" style="3" bestFit="1" customWidth="1"/>
    <col min="21" max="21" width="10.85546875" style="5" bestFit="1" customWidth="1"/>
    <col min="22" max="22" width="8.85546875" style="7" bestFit="1" customWidth="1"/>
    <col min="23" max="23" width="8.140625" style="7" bestFit="1" customWidth="1"/>
    <col min="24" max="24" width="15.5703125" style="3" bestFit="1" customWidth="1"/>
    <col min="25" max="25" width="35.5703125" style="3" bestFit="1" customWidth="1"/>
    <col min="26" max="26" width="9.85546875" style="7" bestFit="1" customWidth="1"/>
    <col min="27" max="27" width="13.28515625" style="3" bestFit="1" customWidth="1"/>
  </cols>
  <sheetData>
    <row r="1" spans="1:27" x14ac:dyDescent="0.2">
      <c r="A1" s="26" t="s">
        <v>1</v>
      </c>
      <c r="B1" s="1"/>
      <c r="C1" s="1"/>
      <c r="D1" s="1"/>
      <c r="E1" s="1"/>
      <c r="F1" s="1"/>
      <c r="G1" s="1"/>
      <c r="I1" s="3"/>
      <c r="J1" s="1"/>
      <c r="K1" s="1"/>
      <c r="L1" s="1"/>
      <c r="M1" s="1"/>
      <c r="N1" s="1"/>
      <c r="O1" s="1"/>
    </row>
    <row r="2" spans="1:27" x14ac:dyDescent="0.2">
      <c r="A2" s="26" t="s">
        <v>83</v>
      </c>
      <c r="B2" s="1"/>
      <c r="C2" s="1"/>
      <c r="D2" s="1"/>
      <c r="E2" s="1"/>
      <c r="F2" s="1"/>
      <c r="G2" s="1"/>
      <c r="I2" s="3"/>
      <c r="J2" s="1"/>
      <c r="K2" s="1"/>
      <c r="L2" s="1"/>
      <c r="M2" s="1"/>
      <c r="N2" s="1"/>
      <c r="O2" s="1"/>
    </row>
    <row r="3" spans="1:27" x14ac:dyDescent="0.2">
      <c r="A3" s="26" t="s">
        <v>72</v>
      </c>
      <c r="B3" s="1"/>
      <c r="C3" s="1"/>
      <c r="D3" s="1"/>
      <c r="E3" s="1"/>
      <c r="F3" s="1"/>
      <c r="G3" s="1"/>
      <c r="I3" s="3"/>
      <c r="J3" s="1"/>
      <c r="K3" s="1"/>
      <c r="L3" s="1"/>
      <c r="M3" s="1"/>
      <c r="N3" s="1"/>
      <c r="O3" s="1"/>
    </row>
    <row r="4" spans="1:27" x14ac:dyDescent="0.2">
      <c r="A4" s="26" t="s">
        <v>73</v>
      </c>
      <c r="B4" s="1"/>
      <c r="C4" s="1"/>
      <c r="D4" s="1"/>
      <c r="E4" s="1"/>
      <c r="F4" s="1"/>
      <c r="G4" s="1"/>
      <c r="I4" s="3"/>
      <c r="J4" s="1"/>
      <c r="K4" s="1"/>
      <c r="L4" s="1"/>
      <c r="M4" s="1"/>
      <c r="N4" s="1"/>
      <c r="O4" s="1"/>
    </row>
    <row r="8" spans="1:27" ht="38.25" customHeight="1" x14ac:dyDescent="0.2">
      <c r="A8" s="95" t="s">
        <v>2</v>
      </c>
      <c r="B8" s="98" t="s">
        <v>42</v>
      </c>
      <c r="C8" s="98" t="s">
        <v>43</v>
      </c>
      <c r="D8" s="98" t="s">
        <v>44</v>
      </c>
      <c r="E8" s="98" t="s">
        <v>52</v>
      </c>
      <c r="F8" s="98" t="s">
        <v>45</v>
      </c>
      <c r="G8" s="98" t="s">
        <v>46</v>
      </c>
      <c r="H8" s="100" t="s">
        <v>54</v>
      </c>
      <c r="I8" s="102" t="s">
        <v>0</v>
      </c>
      <c r="J8" s="112" t="s">
        <v>47</v>
      </c>
      <c r="K8" s="113"/>
      <c r="L8" s="113"/>
      <c r="M8" s="114"/>
      <c r="N8" s="112" t="s">
        <v>48</v>
      </c>
      <c r="O8" s="113"/>
      <c r="P8" s="113"/>
      <c r="Q8" s="114"/>
      <c r="R8" s="110" t="s">
        <v>68</v>
      </c>
      <c r="S8" s="2"/>
      <c r="T8" s="2"/>
      <c r="U8" s="4"/>
      <c r="V8" s="6"/>
      <c r="W8" s="6"/>
      <c r="X8" s="2"/>
      <c r="Y8" s="2"/>
      <c r="Z8" s="6"/>
      <c r="AA8" s="2"/>
    </row>
    <row r="9" spans="1:27" ht="25.5" x14ac:dyDescent="0.2">
      <c r="A9" s="96"/>
      <c r="B9" s="99"/>
      <c r="C9" s="99"/>
      <c r="D9" s="99"/>
      <c r="E9" s="99"/>
      <c r="F9" s="99"/>
      <c r="G9" s="99"/>
      <c r="H9" s="101"/>
      <c r="I9" s="103"/>
      <c r="J9" s="27" t="s">
        <v>49</v>
      </c>
      <c r="K9" s="27" t="s">
        <v>50</v>
      </c>
      <c r="L9" s="27" t="s">
        <v>61</v>
      </c>
      <c r="M9" s="33" t="s">
        <v>78</v>
      </c>
      <c r="N9" s="33" t="s">
        <v>49</v>
      </c>
      <c r="O9" s="33" t="s">
        <v>50</v>
      </c>
      <c r="P9" s="34" t="s">
        <v>61</v>
      </c>
      <c r="Q9" s="34" t="s">
        <v>79</v>
      </c>
      <c r="R9" s="110"/>
      <c r="S9" s="2"/>
      <c r="T9" s="2"/>
      <c r="U9" s="4"/>
      <c r="V9" s="6"/>
      <c r="W9" s="6"/>
      <c r="X9" s="2"/>
      <c r="Y9" s="2"/>
      <c r="Z9" s="6"/>
      <c r="AA9" s="2"/>
    </row>
    <row r="10" spans="1:27" x14ac:dyDescent="0.2">
      <c r="A10" s="97"/>
      <c r="B10" s="27" t="s">
        <v>34</v>
      </c>
      <c r="C10" s="27" t="s">
        <v>35</v>
      </c>
      <c r="D10" s="27" t="s">
        <v>36</v>
      </c>
      <c r="E10" s="27" t="s">
        <v>37</v>
      </c>
      <c r="F10" s="27" t="s">
        <v>38</v>
      </c>
      <c r="G10" s="27" t="s">
        <v>58</v>
      </c>
      <c r="H10" s="28" t="s">
        <v>39</v>
      </c>
      <c r="I10" s="29" t="s">
        <v>40</v>
      </c>
      <c r="J10" s="27" t="s">
        <v>41</v>
      </c>
      <c r="K10" s="27" t="s">
        <v>51</v>
      </c>
      <c r="L10" s="27" t="s">
        <v>53</v>
      </c>
      <c r="M10" s="27" t="s">
        <v>55</v>
      </c>
      <c r="N10" s="27" t="s">
        <v>62</v>
      </c>
      <c r="O10" s="27" t="s">
        <v>63</v>
      </c>
      <c r="P10" s="34" t="s">
        <v>80</v>
      </c>
      <c r="Q10" s="34" t="s">
        <v>81</v>
      </c>
      <c r="R10" s="45" t="s">
        <v>82</v>
      </c>
      <c r="S10" s="2"/>
      <c r="T10" s="2"/>
      <c r="U10" s="4"/>
      <c r="V10" s="6"/>
      <c r="W10" s="6"/>
      <c r="X10" s="2"/>
      <c r="Y10" s="2"/>
      <c r="Z10" s="6"/>
      <c r="AA10" s="2"/>
    </row>
    <row r="11" spans="1:27" x14ac:dyDescent="0.2">
      <c r="A11" s="11" t="s">
        <v>3</v>
      </c>
      <c r="B11" s="12">
        <v>43952</v>
      </c>
      <c r="C11" s="11" t="s">
        <v>4</v>
      </c>
      <c r="D11" s="11" t="s">
        <v>5</v>
      </c>
      <c r="E11" s="16" t="s">
        <v>6</v>
      </c>
      <c r="F11" s="30" t="s">
        <v>59</v>
      </c>
      <c r="G11" s="38">
        <v>230</v>
      </c>
      <c r="H11" s="43">
        <v>928</v>
      </c>
      <c r="I11" s="43">
        <v>232</v>
      </c>
      <c r="J11" s="38"/>
      <c r="K11" s="38">
        <v>460</v>
      </c>
      <c r="L11" s="38"/>
      <c r="M11" s="69">
        <f>SUM(J11:L11)</f>
        <v>460</v>
      </c>
      <c r="N11" s="38"/>
      <c r="O11" s="38"/>
      <c r="P11" s="40"/>
      <c r="Q11" s="40"/>
      <c r="R11" s="39">
        <f>M11+Q11</f>
        <v>460</v>
      </c>
      <c r="S11" s="2"/>
      <c r="T11" s="2"/>
      <c r="U11" s="4"/>
      <c r="V11" s="6"/>
      <c r="W11" s="6"/>
      <c r="X11" s="2"/>
      <c r="Y11" s="2"/>
      <c r="Z11" s="6"/>
      <c r="AA11" s="2"/>
    </row>
    <row r="12" spans="1:27" x14ac:dyDescent="0.2">
      <c r="A12" s="13">
        <v>2</v>
      </c>
      <c r="B12" s="12">
        <v>43983</v>
      </c>
      <c r="C12" s="13">
        <v>193403</v>
      </c>
      <c r="D12" s="13" t="s">
        <v>5</v>
      </c>
      <c r="E12" s="14" t="s">
        <v>6</v>
      </c>
      <c r="F12" s="30">
        <v>26.5</v>
      </c>
      <c r="G12" s="38" t="s">
        <v>7</v>
      </c>
      <c r="H12" s="43">
        <v>928</v>
      </c>
      <c r="I12" s="43">
        <v>232</v>
      </c>
      <c r="J12" s="38"/>
      <c r="K12" s="38">
        <v>5420</v>
      </c>
      <c r="L12" s="38"/>
      <c r="M12" s="69">
        <f t="shared" ref="M12:M72" si="0">SUM(J12:L12)</f>
        <v>5420</v>
      </c>
      <c r="N12" s="38"/>
      <c r="O12" s="38"/>
      <c r="P12" s="40"/>
      <c r="Q12" s="40"/>
      <c r="R12" s="39">
        <f>M12+Q12</f>
        <v>5420</v>
      </c>
      <c r="S12" s="2"/>
      <c r="T12" s="2"/>
      <c r="U12" s="4"/>
      <c r="V12" s="6"/>
      <c r="W12" s="6"/>
      <c r="X12" s="2"/>
      <c r="Y12" s="2"/>
      <c r="Z12" s="6"/>
      <c r="AA12" s="2"/>
    </row>
    <row r="13" spans="1:27" x14ac:dyDescent="0.2">
      <c r="A13" s="75">
        <v>3</v>
      </c>
      <c r="B13" s="76">
        <v>44013</v>
      </c>
      <c r="C13" s="75">
        <v>193863</v>
      </c>
      <c r="D13" s="75" t="s">
        <v>5</v>
      </c>
      <c r="E13" s="17" t="s">
        <v>14</v>
      </c>
      <c r="F13" s="81">
        <v>42</v>
      </c>
      <c r="G13" s="77" t="s">
        <v>8</v>
      </c>
      <c r="H13" s="92">
        <v>928</v>
      </c>
      <c r="I13" s="92">
        <v>232</v>
      </c>
      <c r="J13" s="79"/>
      <c r="K13" s="79">
        <v>8520</v>
      </c>
      <c r="L13" s="79"/>
      <c r="M13" s="79">
        <f t="shared" si="0"/>
        <v>8520</v>
      </c>
      <c r="N13" s="79"/>
      <c r="O13" s="79"/>
      <c r="P13" s="78"/>
      <c r="Q13" s="79"/>
      <c r="R13" s="105">
        <f>M13+Q13</f>
        <v>8520</v>
      </c>
      <c r="S13" s="2"/>
      <c r="T13" s="2"/>
      <c r="U13" s="4"/>
      <c r="V13" s="6"/>
      <c r="W13" s="6"/>
      <c r="X13" s="2"/>
      <c r="Y13" s="2"/>
      <c r="Z13" s="6"/>
      <c r="AA13" s="2"/>
    </row>
    <row r="14" spans="1:27" x14ac:dyDescent="0.2">
      <c r="A14" s="75"/>
      <c r="B14" s="76"/>
      <c r="C14" s="75"/>
      <c r="D14" s="75"/>
      <c r="E14" s="21" t="s">
        <v>6</v>
      </c>
      <c r="F14" s="82"/>
      <c r="G14" s="77"/>
      <c r="H14" s="92"/>
      <c r="I14" s="92"/>
      <c r="J14" s="80"/>
      <c r="K14" s="80"/>
      <c r="L14" s="80"/>
      <c r="M14" s="80"/>
      <c r="N14" s="80"/>
      <c r="O14" s="80"/>
      <c r="P14" s="78"/>
      <c r="Q14" s="80"/>
      <c r="R14" s="106"/>
      <c r="S14" s="2"/>
      <c r="T14" s="2"/>
      <c r="U14" s="4"/>
      <c r="V14" s="6"/>
      <c r="W14" s="6"/>
      <c r="X14" s="2"/>
      <c r="Y14" s="2"/>
      <c r="Z14" s="6"/>
      <c r="AA14" s="2"/>
    </row>
    <row r="15" spans="1:27" x14ac:dyDescent="0.2">
      <c r="A15" s="75">
        <v>4</v>
      </c>
      <c r="B15" s="76">
        <v>44044</v>
      </c>
      <c r="C15" s="75">
        <v>194125</v>
      </c>
      <c r="D15" s="75" t="s">
        <v>5</v>
      </c>
      <c r="E15" s="17" t="s">
        <v>6</v>
      </c>
      <c r="F15" s="81">
        <v>14.05</v>
      </c>
      <c r="G15" s="77" t="s">
        <v>9</v>
      </c>
      <c r="H15" s="92">
        <v>928</v>
      </c>
      <c r="I15" s="92">
        <v>232</v>
      </c>
      <c r="J15" s="79"/>
      <c r="K15" s="79">
        <v>2720</v>
      </c>
      <c r="L15" s="79"/>
      <c r="M15" s="79">
        <f t="shared" si="0"/>
        <v>2720</v>
      </c>
      <c r="N15" s="79"/>
      <c r="O15" s="79"/>
      <c r="P15" s="78"/>
      <c r="Q15" s="79"/>
      <c r="R15" s="105">
        <f>M15+Q15</f>
        <v>2720</v>
      </c>
      <c r="S15" s="2"/>
      <c r="T15" s="2"/>
      <c r="U15" s="4"/>
      <c r="V15" s="6"/>
      <c r="W15" s="6"/>
      <c r="X15" s="2"/>
      <c r="Y15" s="2"/>
      <c r="Z15" s="6"/>
      <c r="AA15" s="2"/>
    </row>
    <row r="16" spans="1:27" x14ac:dyDescent="0.2">
      <c r="A16" s="75"/>
      <c r="B16" s="76"/>
      <c r="C16" s="75"/>
      <c r="D16" s="75"/>
      <c r="E16" s="21" t="s">
        <v>13</v>
      </c>
      <c r="F16" s="82"/>
      <c r="G16" s="77"/>
      <c r="H16" s="92"/>
      <c r="I16" s="92"/>
      <c r="J16" s="80"/>
      <c r="K16" s="80"/>
      <c r="L16" s="80"/>
      <c r="M16" s="80"/>
      <c r="N16" s="80"/>
      <c r="O16" s="80"/>
      <c r="P16" s="78"/>
      <c r="Q16" s="80"/>
      <c r="R16" s="106"/>
      <c r="S16" s="2"/>
      <c r="T16" s="2"/>
      <c r="U16" s="4"/>
      <c r="V16" s="6"/>
      <c r="W16" s="6"/>
      <c r="X16" s="2"/>
      <c r="Y16" s="2"/>
      <c r="Z16" s="6"/>
      <c r="AA16" s="2"/>
    </row>
    <row r="17" spans="1:27" x14ac:dyDescent="0.2">
      <c r="A17" s="75">
        <v>5</v>
      </c>
      <c r="B17" s="76">
        <v>44075</v>
      </c>
      <c r="C17" s="75">
        <v>194462</v>
      </c>
      <c r="D17" s="75" t="s">
        <v>5</v>
      </c>
      <c r="E17" s="17" t="s">
        <v>16</v>
      </c>
      <c r="F17" s="81">
        <v>2</v>
      </c>
      <c r="G17" s="77" t="s">
        <v>7</v>
      </c>
      <c r="H17" s="92">
        <v>928</v>
      </c>
      <c r="I17" s="92">
        <v>232</v>
      </c>
      <c r="J17" s="79"/>
      <c r="K17" s="79">
        <v>430</v>
      </c>
      <c r="L17" s="79"/>
      <c r="M17" s="79">
        <f t="shared" si="0"/>
        <v>430</v>
      </c>
      <c r="N17" s="79"/>
      <c r="O17" s="79"/>
      <c r="P17" s="78"/>
      <c r="Q17" s="79"/>
      <c r="R17" s="105">
        <f>M17+Q17</f>
        <v>430</v>
      </c>
      <c r="S17" s="2"/>
      <c r="T17" s="2"/>
      <c r="U17" s="4"/>
      <c r="V17" s="6"/>
      <c r="W17" s="6"/>
      <c r="X17" s="2"/>
      <c r="Y17" s="2"/>
      <c r="Z17" s="6"/>
      <c r="AA17" s="2"/>
    </row>
    <row r="18" spans="1:27" x14ac:dyDescent="0.2">
      <c r="A18" s="75"/>
      <c r="B18" s="76"/>
      <c r="C18" s="75"/>
      <c r="D18" s="75"/>
      <c r="E18" s="22" t="s">
        <v>15</v>
      </c>
      <c r="F18" s="82"/>
      <c r="G18" s="77"/>
      <c r="H18" s="92"/>
      <c r="I18" s="92"/>
      <c r="J18" s="80"/>
      <c r="K18" s="80"/>
      <c r="L18" s="80"/>
      <c r="M18" s="80"/>
      <c r="N18" s="80"/>
      <c r="O18" s="80"/>
      <c r="P18" s="78"/>
      <c r="Q18" s="80"/>
      <c r="R18" s="106"/>
      <c r="S18" s="2"/>
      <c r="T18" s="2"/>
      <c r="U18" s="4"/>
      <c r="V18" s="6"/>
      <c r="W18" s="6"/>
      <c r="X18" s="2"/>
      <c r="Y18" s="2"/>
      <c r="Z18" s="6"/>
      <c r="AA18" s="2"/>
    </row>
    <row r="19" spans="1:27" x14ac:dyDescent="0.2">
      <c r="A19" s="13">
        <v>6</v>
      </c>
      <c r="B19" s="12">
        <v>44136</v>
      </c>
      <c r="C19" s="13">
        <v>194968</v>
      </c>
      <c r="D19" s="13" t="s">
        <v>5</v>
      </c>
      <c r="E19" s="14" t="s">
        <v>10</v>
      </c>
      <c r="F19" s="30">
        <v>2.5</v>
      </c>
      <c r="G19" s="38">
        <v>200</v>
      </c>
      <c r="H19" s="43">
        <v>928</v>
      </c>
      <c r="I19" s="43">
        <v>232</v>
      </c>
      <c r="J19" s="38"/>
      <c r="K19" s="38">
        <v>500</v>
      </c>
      <c r="L19" s="38"/>
      <c r="M19" s="69">
        <f t="shared" si="0"/>
        <v>500</v>
      </c>
      <c r="N19" s="38"/>
      <c r="O19" s="38"/>
      <c r="P19" s="40"/>
      <c r="Q19" s="40"/>
      <c r="R19" s="39">
        <f>M19+Q19</f>
        <v>500</v>
      </c>
      <c r="S19" s="2"/>
      <c r="T19" s="2"/>
      <c r="U19" s="4"/>
      <c r="V19" s="6"/>
      <c r="W19" s="6"/>
      <c r="X19" s="2"/>
      <c r="Y19" s="2"/>
      <c r="Z19" s="6"/>
      <c r="AA19" s="2"/>
    </row>
    <row r="20" spans="1:27" x14ac:dyDescent="0.2">
      <c r="A20" s="13">
        <v>7</v>
      </c>
      <c r="B20" s="12">
        <v>44166</v>
      </c>
      <c r="C20" s="13">
        <v>195243</v>
      </c>
      <c r="D20" s="13" t="s">
        <v>5</v>
      </c>
      <c r="E20" s="14" t="s">
        <v>10</v>
      </c>
      <c r="F20" s="30">
        <v>0.5</v>
      </c>
      <c r="G20" s="38">
        <v>200</v>
      </c>
      <c r="H20" s="43">
        <v>928</v>
      </c>
      <c r="I20" s="43">
        <v>232</v>
      </c>
      <c r="J20" s="38"/>
      <c r="K20" s="38">
        <v>100</v>
      </c>
      <c r="L20" s="38"/>
      <c r="M20" s="69">
        <f t="shared" si="0"/>
        <v>100</v>
      </c>
      <c r="N20" s="38"/>
      <c r="O20" s="38"/>
      <c r="P20" s="40"/>
      <c r="Q20" s="40"/>
      <c r="R20" s="67">
        <f t="shared" ref="R20:R22" si="1">M20+Q20</f>
        <v>100</v>
      </c>
      <c r="S20" s="2"/>
      <c r="T20" s="2"/>
      <c r="U20" s="4"/>
      <c r="V20" s="6"/>
      <c r="W20" s="6"/>
      <c r="X20" s="2"/>
      <c r="Y20" s="2"/>
      <c r="Z20" s="6"/>
      <c r="AA20" s="2"/>
    </row>
    <row r="21" spans="1:27" x14ac:dyDescent="0.2">
      <c r="A21" s="13">
        <v>8</v>
      </c>
      <c r="B21" s="12">
        <v>44197</v>
      </c>
      <c r="C21" s="13">
        <v>195564</v>
      </c>
      <c r="D21" s="13" t="s">
        <v>5</v>
      </c>
      <c r="E21" s="14" t="s">
        <v>10</v>
      </c>
      <c r="F21" s="30">
        <v>2</v>
      </c>
      <c r="G21" s="38">
        <v>200</v>
      </c>
      <c r="H21" s="43">
        <v>928</v>
      </c>
      <c r="I21" s="43">
        <v>232</v>
      </c>
      <c r="J21" s="38"/>
      <c r="K21" s="38">
        <v>400</v>
      </c>
      <c r="L21" s="38"/>
      <c r="M21" s="69">
        <f t="shared" si="0"/>
        <v>400</v>
      </c>
      <c r="N21" s="38"/>
      <c r="O21" s="38"/>
      <c r="P21" s="40"/>
      <c r="Q21" s="40"/>
      <c r="R21" s="67">
        <f t="shared" si="1"/>
        <v>400</v>
      </c>
      <c r="S21" s="2"/>
      <c r="T21" s="2"/>
      <c r="U21" s="4"/>
      <c r="V21" s="6"/>
      <c r="W21" s="6"/>
      <c r="X21" s="2"/>
      <c r="Y21" s="2"/>
      <c r="Z21" s="6"/>
      <c r="AA21" s="2"/>
    </row>
    <row r="22" spans="1:27" x14ac:dyDescent="0.2">
      <c r="A22" s="13">
        <v>9</v>
      </c>
      <c r="B22" s="12">
        <v>44266</v>
      </c>
      <c r="C22" s="13">
        <v>5351</v>
      </c>
      <c r="D22" s="13" t="s">
        <v>69</v>
      </c>
      <c r="E22" s="37" t="s">
        <v>70</v>
      </c>
      <c r="F22" s="47">
        <v>0.4</v>
      </c>
      <c r="G22" s="48">
        <v>315</v>
      </c>
      <c r="H22" s="43">
        <v>923</v>
      </c>
      <c r="I22" s="43">
        <v>232</v>
      </c>
      <c r="J22" s="46">
        <v>126</v>
      </c>
      <c r="K22" s="46"/>
      <c r="L22" s="46"/>
      <c r="M22" s="69">
        <f t="shared" si="0"/>
        <v>126</v>
      </c>
      <c r="N22" s="46"/>
      <c r="O22" s="46"/>
      <c r="P22" s="40"/>
      <c r="Q22" s="40"/>
      <c r="R22" s="67">
        <f t="shared" si="1"/>
        <v>126</v>
      </c>
      <c r="S22" s="2"/>
      <c r="T22" s="2"/>
      <c r="U22" s="4"/>
      <c r="V22" s="6"/>
      <c r="W22" s="6"/>
      <c r="X22" s="2"/>
      <c r="Y22" s="2"/>
      <c r="Z22" s="6"/>
      <c r="AA22" s="2"/>
    </row>
    <row r="23" spans="1:27" ht="25.5" x14ac:dyDescent="0.2">
      <c r="A23" s="75">
        <v>10</v>
      </c>
      <c r="B23" s="76">
        <v>44287</v>
      </c>
      <c r="C23" s="75">
        <v>196480</v>
      </c>
      <c r="D23" s="75" t="s">
        <v>5</v>
      </c>
      <c r="E23" s="23" t="s">
        <v>33</v>
      </c>
      <c r="F23" s="84">
        <v>26</v>
      </c>
      <c r="G23" s="83" t="s">
        <v>7</v>
      </c>
      <c r="H23" s="92">
        <v>928</v>
      </c>
      <c r="I23" s="92">
        <v>232</v>
      </c>
      <c r="J23" s="79"/>
      <c r="K23" s="79">
        <v>5290</v>
      </c>
      <c r="L23" s="79"/>
      <c r="M23" s="79">
        <f t="shared" si="0"/>
        <v>5290</v>
      </c>
      <c r="N23" s="79"/>
      <c r="O23" s="79"/>
      <c r="P23" s="78"/>
      <c r="Q23" s="79"/>
      <c r="R23" s="105">
        <f>M23+Q23</f>
        <v>5290</v>
      </c>
      <c r="S23" s="2"/>
      <c r="T23" s="2"/>
      <c r="U23" s="4"/>
      <c r="V23" s="6"/>
      <c r="W23" s="6"/>
      <c r="X23" s="2"/>
      <c r="Y23" s="2"/>
      <c r="Z23" s="6"/>
      <c r="AA23" s="2"/>
    </row>
    <row r="24" spans="1:27" x14ac:dyDescent="0.2">
      <c r="A24" s="75"/>
      <c r="B24" s="76"/>
      <c r="C24" s="75"/>
      <c r="D24" s="75"/>
      <c r="E24" s="24" t="s">
        <v>11</v>
      </c>
      <c r="F24" s="85"/>
      <c r="G24" s="83"/>
      <c r="H24" s="92"/>
      <c r="I24" s="92"/>
      <c r="J24" s="87"/>
      <c r="K24" s="87"/>
      <c r="L24" s="87"/>
      <c r="M24" s="87"/>
      <c r="N24" s="87"/>
      <c r="O24" s="87"/>
      <c r="P24" s="78"/>
      <c r="Q24" s="87"/>
      <c r="R24" s="106"/>
      <c r="S24" s="2"/>
      <c r="T24" s="2"/>
      <c r="U24" s="4"/>
      <c r="V24" s="6"/>
      <c r="W24" s="6"/>
      <c r="X24" s="2"/>
      <c r="Y24" s="2"/>
      <c r="Z24" s="6"/>
      <c r="AA24" s="2"/>
    </row>
    <row r="25" spans="1:27" x14ac:dyDescent="0.2">
      <c r="A25" s="75"/>
      <c r="B25" s="76"/>
      <c r="C25" s="75"/>
      <c r="D25" s="75"/>
      <c r="E25" s="18" t="s">
        <v>17</v>
      </c>
      <c r="F25" s="86"/>
      <c r="G25" s="83"/>
      <c r="H25" s="92"/>
      <c r="I25" s="92"/>
      <c r="J25" s="80"/>
      <c r="K25" s="80"/>
      <c r="L25" s="80"/>
      <c r="M25" s="80"/>
      <c r="N25" s="80"/>
      <c r="O25" s="80"/>
      <c r="P25" s="78"/>
      <c r="Q25" s="80"/>
      <c r="R25" s="106"/>
      <c r="S25" s="2"/>
      <c r="T25" s="2"/>
      <c r="U25" s="4"/>
      <c r="V25" s="6"/>
      <c r="W25" s="6"/>
      <c r="X25" s="2"/>
      <c r="Y25" s="2"/>
      <c r="Z25" s="6"/>
      <c r="AA25" s="2"/>
    </row>
    <row r="26" spans="1:27" x14ac:dyDescent="0.2">
      <c r="A26" s="14">
        <v>11</v>
      </c>
      <c r="B26" s="15">
        <v>44299</v>
      </c>
      <c r="C26" s="14">
        <v>5406</v>
      </c>
      <c r="D26" s="14" t="s">
        <v>69</v>
      </c>
      <c r="E26" s="18" t="s">
        <v>70</v>
      </c>
      <c r="F26" s="49">
        <v>3.4</v>
      </c>
      <c r="G26" s="50" t="s">
        <v>71</v>
      </c>
      <c r="H26" s="43">
        <v>923</v>
      </c>
      <c r="I26" s="43">
        <v>232</v>
      </c>
      <c r="J26" s="35">
        <v>1016.96</v>
      </c>
      <c r="K26" s="35"/>
      <c r="L26" s="35"/>
      <c r="M26" s="69">
        <f t="shared" si="0"/>
        <v>1016.96</v>
      </c>
      <c r="N26" s="35"/>
      <c r="O26" s="35"/>
      <c r="P26" s="38"/>
      <c r="Q26" s="69"/>
      <c r="R26" s="39">
        <f>M26+Q26</f>
        <v>1016.96</v>
      </c>
      <c r="S26" s="2"/>
      <c r="T26" s="2"/>
      <c r="U26" s="4"/>
      <c r="V26" s="6"/>
      <c r="W26" s="6"/>
      <c r="X26" s="2"/>
      <c r="Y26" s="2"/>
      <c r="Z26" s="6"/>
      <c r="AA26" s="2"/>
    </row>
    <row r="27" spans="1:27" x14ac:dyDescent="0.2">
      <c r="A27" s="13">
        <v>12</v>
      </c>
      <c r="B27" s="12">
        <v>44317</v>
      </c>
      <c r="C27" s="13">
        <v>196751</v>
      </c>
      <c r="D27" s="13" t="s">
        <v>5</v>
      </c>
      <c r="E27" s="14" t="s">
        <v>11</v>
      </c>
      <c r="F27" s="51">
        <v>7</v>
      </c>
      <c r="G27" s="48" t="s">
        <v>7</v>
      </c>
      <c r="H27" s="43">
        <v>928</v>
      </c>
      <c r="I27" s="43">
        <v>232</v>
      </c>
      <c r="J27" s="38"/>
      <c r="K27" s="38">
        <v>1430</v>
      </c>
      <c r="L27" s="38"/>
      <c r="M27" s="69">
        <f t="shared" si="0"/>
        <v>1430</v>
      </c>
      <c r="N27" s="38"/>
      <c r="O27" s="38"/>
      <c r="P27" s="40"/>
      <c r="Q27" s="40"/>
      <c r="R27" s="67">
        <f t="shared" ref="R27:R28" si="2">M27+Q27</f>
        <v>1430</v>
      </c>
      <c r="S27" s="2"/>
      <c r="T27" s="2"/>
      <c r="U27" s="4"/>
      <c r="V27" s="6"/>
      <c r="W27" s="6"/>
      <c r="X27" s="2"/>
      <c r="Y27" s="2"/>
      <c r="Z27" s="6"/>
      <c r="AA27" s="2"/>
    </row>
    <row r="28" spans="1:27" x14ac:dyDescent="0.2">
      <c r="A28" s="13">
        <v>13</v>
      </c>
      <c r="B28" s="12">
        <v>44326</v>
      </c>
      <c r="C28" s="13">
        <v>5469</v>
      </c>
      <c r="D28" s="13" t="s">
        <v>69</v>
      </c>
      <c r="E28" s="14" t="s">
        <v>70</v>
      </c>
      <c r="F28" s="51">
        <v>0.2</v>
      </c>
      <c r="G28" s="48">
        <v>315</v>
      </c>
      <c r="H28" s="43">
        <v>923</v>
      </c>
      <c r="I28" s="43">
        <v>232</v>
      </c>
      <c r="J28" s="38">
        <v>63</v>
      </c>
      <c r="K28" s="38"/>
      <c r="L28" s="38"/>
      <c r="M28" s="69">
        <f t="shared" si="0"/>
        <v>63</v>
      </c>
      <c r="N28" s="38"/>
      <c r="O28" s="38"/>
      <c r="P28" s="40"/>
      <c r="Q28" s="40"/>
      <c r="R28" s="67">
        <f t="shared" si="2"/>
        <v>63</v>
      </c>
      <c r="S28" s="2"/>
      <c r="T28" s="2"/>
      <c r="U28" s="4"/>
      <c r="V28" s="6"/>
      <c r="W28" s="6"/>
      <c r="X28" s="2"/>
      <c r="Y28" s="2"/>
      <c r="Z28" s="6"/>
      <c r="AA28" s="2"/>
    </row>
    <row r="29" spans="1:27" ht="25.5" x14ac:dyDescent="0.2">
      <c r="A29" s="13">
        <v>14</v>
      </c>
      <c r="B29" s="12">
        <v>44348</v>
      </c>
      <c r="C29" s="13">
        <v>197035</v>
      </c>
      <c r="D29" s="13" t="s">
        <v>5</v>
      </c>
      <c r="E29" s="20" t="s">
        <v>12</v>
      </c>
      <c r="F29" s="52">
        <v>11</v>
      </c>
      <c r="G29" s="48" t="s">
        <v>9</v>
      </c>
      <c r="H29" s="43">
        <v>928</v>
      </c>
      <c r="I29" s="43">
        <v>232</v>
      </c>
      <c r="J29" s="38"/>
      <c r="K29" s="36">
        <v>1900</v>
      </c>
      <c r="L29" s="36"/>
      <c r="M29" s="74">
        <f t="shared" si="0"/>
        <v>1900</v>
      </c>
      <c r="N29" s="38"/>
      <c r="O29" s="38"/>
      <c r="P29" s="40"/>
      <c r="Q29" s="40"/>
      <c r="R29" s="39">
        <f>M29+Q29</f>
        <v>1900</v>
      </c>
      <c r="S29" s="2"/>
      <c r="T29" s="2"/>
      <c r="U29" s="4"/>
      <c r="V29" s="6"/>
      <c r="W29" s="6"/>
      <c r="X29" s="2"/>
      <c r="Y29" s="2"/>
      <c r="Z29" s="6"/>
      <c r="AA29" s="2"/>
    </row>
    <row r="30" spans="1:27" x14ac:dyDescent="0.2">
      <c r="A30" s="13">
        <v>15</v>
      </c>
      <c r="B30" s="12">
        <v>44358</v>
      </c>
      <c r="C30" s="13">
        <v>5527</v>
      </c>
      <c r="D30" s="13" t="s">
        <v>69</v>
      </c>
      <c r="E30" s="17" t="s">
        <v>70</v>
      </c>
      <c r="F30" s="53">
        <v>0.2</v>
      </c>
      <c r="G30" s="48">
        <v>315</v>
      </c>
      <c r="H30" s="43">
        <v>923</v>
      </c>
      <c r="I30" s="43">
        <v>232</v>
      </c>
      <c r="J30" s="46">
        <v>63</v>
      </c>
      <c r="K30" s="41"/>
      <c r="L30" s="41"/>
      <c r="M30" s="69">
        <f t="shared" si="0"/>
        <v>63</v>
      </c>
      <c r="N30" s="46"/>
      <c r="O30" s="46"/>
      <c r="P30" s="40"/>
      <c r="Q30" s="40"/>
      <c r="R30" s="39">
        <f>M30+Q30</f>
        <v>63</v>
      </c>
      <c r="S30" s="2"/>
      <c r="T30" s="2"/>
      <c r="U30" s="4"/>
      <c r="V30" s="6"/>
      <c r="W30" s="6"/>
      <c r="X30" s="2"/>
      <c r="Y30" s="2"/>
      <c r="Z30" s="6"/>
      <c r="AA30" s="2"/>
    </row>
    <row r="31" spans="1:27" ht="25.5" x14ac:dyDescent="0.2">
      <c r="A31" s="75">
        <v>16</v>
      </c>
      <c r="B31" s="76">
        <v>44378</v>
      </c>
      <c r="C31" s="75">
        <v>197436</v>
      </c>
      <c r="D31" s="75" t="s">
        <v>5</v>
      </c>
      <c r="E31" s="17" t="s">
        <v>19</v>
      </c>
      <c r="F31" s="81">
        <v>5</v>
      </c>
      <c r="G31" s="77">
        <v>200</v>
      </c>
      <c r="H31" s="92">
        <v>928</v>
      </c>
      <c r="I31" s="92">
        <v>232</v>
      </c>
      <c r="J31" s="79"/>
      <c r="K31" s="79">
        <v>1000</v>
      </c>
      <c r="L31" s="79"/>
      <c r="M31" s="79">
        <f t="shared" si="0"/>
        <v>1000</v>
      </c>
      <c r="N31" s="79"/>
      <c r="O31" s="79"/>
      <c r="P31" s="78"/>
      <c r="Q31" s="79"/>
      <c r="R31" s="105">
        <f>M31+Q31</f>
        <v>1000</v>
      </c>
      <c r="S31" s="2"/>
      <c r="T31" s="2"/>
      <c r="U31" s="4"/>
      <c r="V31" s="6"/>
      <c r="W31" s="6"/>
      <c r="X31" s="2"/>
      <c r="Y31" s="2"/>
      <c r="Z31" s="6"/>
      <c r="AA31" s="2"/>
    </row>
    <row r="32" spans="1:27" x14ac:dyDescent="0.2">
      <c r="A32" s="75"/>
      <c r="B32" s="76"/>
      <c r="C32" s="75"/>
      <c r="D32" s="75"/>
      <c r="E32" s="21" t="s">
        <v>18</v>
      </c>
      <c r="F32" s="82"/>
      <c r="G32" s="77"/>
      <c r="H32" s="92"/>
      <c r="I32" s="92"/>
      <c r="J32" s="80"/>
      <c r="K32" s="80"/>
      <c r="L32" s="80"/>
      <c r="M32" s="80"/>
      <c r="N32" s="80"/>
      <c r="O32" s="80"/>
      <c r="P32" s="78"/>
      <c r="Q32" s="80"/>
      <c r="R32" s="106"/>
      <c r="S32" s="2"/>
      <c r="T32" s="2"/>
      <c r="U32" s="4"/>
      <c r="V32" s="6"/>
      <c r="W32" s="6"/>
      <c r="X32" s="2"/>
      <c r="Y32" s="2"/>
      <c r="Z32" s="6"/>
      <c r="AA32" s="2"/>
    </row>
    <row r="33" spans="1:27" ht="25.5" x14ac:dyDescent="0.2">
      <c r="A33" s="75">
        <v>17</v>
      </c>
      <c r="B33" s="76">
        <v>44409</v>
      </c>
      <c r="C33" s="75">
        <v>197755</v>
      </c>
      <c r="D33" s="75" t="s">
        <v>5</v>
      </c>
      <c r="E33" s="17" t="s">
        <v>21</v>
      </c>
      <c r="F33" s="81">
        <v>15</v>
      </c>
      <c r="G33" s="77" t="s">
        <v>8</v>
      </c>
      <c r="H33" s="92">
        <v>928</v>
      </c>
      <c r="I33" s="92">
        <v>232</v>
      </c>
      <c r="J33" s="79"/>
      <c r="K33" s="79">
        <v>2940</v>
      </c>
      <c r="L33" s="79"/>
      <c r="M33" s="79">
        <f t="shared" si="0"/>
        <v>2940</v>
      </c>
      <c r="N33" s="79"/>
      <c r="O33" s="79"/>
      <c r="P33" s="78"/>
      <c r="Q33" s="79"/>
      <c r="R33" s="105">
        <f>M33+Q33</f>
        <v>2940</v>
      </c>
      <c r="S33" s="2"/>
      <c r="T33" s="2"/>
      <c r="U33" s="4"/>
      <c r="V33" s="6"/>
      <c r="W33" s="6"/>
      <c r="X33" s="2"/>
      <c r="Y33" s="2"/>
      <c r="Z33" s="6"/>
      <c r="AA33" s="2"/>
    </row>
    <row r="34" spans="1:27" x14ac:dyDescent="0.2">
      <c r="A34" s="75"/>
      <c r="B34" s="76"/>
      <c r="C34" s="75"/>
      <c r="D34" s="75"/>
      <c r="E34" s="21" t="s">
        <v>20</v>
      </c>
      <c r="F34" s="82"/>
      <c r="G34" s="77"/>
      <c r="H34" s="92"/>
      <c r="I34" s="92"/>
      <c r="J34" s="80"/>
      <c r="K34" s="80"/>
      <c r="L34" s="80"/>
      <c r="M34" s="80"/>
      <c r="N34" s="80"/>
      <c r="O34" s="80"/>
      <c r="P34" s="78"/>
      <c r="Q34" s="80"/>
      <c r="R34" s="106"/>
      <c r="S34" s="2"/>
      <c r="T34" s="2"/>
      <c r="U34" s="4"/>
      <c r="V34" s="6"/>
      <c r="W34" s="6"/>
      <c r="X34" s="2"/>
      <c r="Y34" s="2"/>
      <c r="Z34" s="6"/>
      <c r="AA34" s="2"/>
    </row>
    <row r="35" spans="1:27" x14ac:dyDescent="0.2">
      <c r="A35" s="75">
        <v>18</v>
      </c>
      <c r="B35" s="76">
        <v>44440</v>
      </c>
      <c r="C35" s="75">
        <v>198141</v>
      </c>
      <c r="D35" s="75" t="s">
        <v>5</v>
      </c>
      <c r="E35" s="23" t="s">
        <v>23</v>
      </c>
      <c r="F35" s="81">
        <v>47</v>
      </c>
      <c r="G35" s="77" t="s">
        <v>8</v>
      </c>
      <c r="H35" s="92">
        <v>928</v>
      </c>
      <c r="I35" s="92">
        <v>232</v>
      </c>
      <c r="J35" s="79"/>
      <c r="K35" s="79">
        <v>10240</v>
      </c>
      <c r="L35" s="79"/>
      <c r="M35" s="79">
        <f t="shared" si="0"/>
        <v>10240</v>
      </c>
      <c r="N35" s="79"/>
      <c r="O35" s="79"/>
      <c r="P35" s="78"/>
      <c r="Q35" s="79"/>
      <c r="R35" s="105">
        <f>M35+Q35</f>
        <v>10240</v>
      </c>
      <c r="S35" s="2"/>
      <c r="T35" s="2"/>
      <c r="U35" s="4"/>
      <c r="V35" s="6"/>
      <c r="W35" s="6"/>
      <c r="X35" s="2"/>
      <c r="Y35" s="2"/>
      <c r="Z35" s="6"/>
      <c r="AA35" s="2"/>
    </row>
    <row r="36" spans="1:27" x14ac:dyDescent="0.2">
      <c r="A36" s="75"/>
      <c r="B36" s="76"/>
      <c r="C36" s="75"/>
      <c r="D36" s="75"/>
      <c r="E36" s="18" t="s">
        <v>22</v>
      </c>
      <c r="F36" s="82"/>
      <c r="G36" s="77"/>
      <c r="H36" s="92"/>
      <c r="I36" s="92"/>
      <c r="J36" s="80"/>
      <c r="K36" s="80"/>
      <c r="L36" s="80"/>
      <c r="M36" s="80"/>
      <c r="N36" s="80"/>
      <c r="O36" s="80"/>
      <c r="P36" s="78"/>
      <c r="Q36" s="80"/>
      <c r="R36" s="106"/>
      <c r="S36" s="2"/>
      <c r="T36" s="2"/>
      <c r="U36" s="4"/>
      <c r="V36" s="6"/>
      <c r="W36" s="6"/>
      <c r="X36" s="2"/>
      <c r="Y36" s="2"/>
      <c r="Z36" s="6"/>
      <c r="AA36" s="2"/>
    </row>
    <row r="37" spans="1:27" x14ac:dyDescent="0.2">
      <c r="A37" s="14">
        <v>19</v>
      </c>
      <c r="B37" s="15">
        <v>44453</v>
      </c>
      <c r="C37" s="14">
        <v>5709</v>
      </c>
      <c r="D37" s="14" t="s">
        <v>69</v>
      </c>
      <c r="E37" s="19" t="s">
        <v>70</v>
      </c>
      <c r="F37" s="54">
        <v>1.6</v>
      </c>
      <c r="G37" s="50" t="s">
        <v>71</v>
      </c>
      <c r="H37" s="43">
        <v>923</v>
      </c>
      <c r="I37" s="43">
        <v>232</v>
      </c>
      <c r="J37" s="42">
        <v>474</v>
      </c>
      <c r="K37" s="42"/>
      <c r="L37" s="42"/>
      <c r="M37" s="69">
        <f t="shared" si="0"/>
        <v>474</v>
      </c>
      <c r="N37" s="42"/>
      <c r="O37" s="42"/>
      <c r="P37" s="38"/>
      <c r="Q37" s="69"/>
      <c r="R37" s="39">
        <f>M37+Q37</f>
        <v>474</v>
      </c>
      <c r="S37" s="2"/>
      <c r="T37" s="2"/>
      <c r="U37" s="4"/>
      <c r="V37" s="6"/>
      <c r="W37" s="6"/>
      <c r="X37" s="2"/>
      <c r="Y37" s="2"/>
      <c r="Z37" s="6"/>
      <c r="AA37" s="2"/>
    </row>
    <row r="38" spans="1:27" x14ac:dyDescent="0.2">
      <c r="A38" s="75">
        <v>20</v>
      </c>
      <c r="B38" s="76">
        <v>44470</v>
      </c>
      <c r="C38" s="75">
        <v>198531</v>
      </c>
      <c r="D38" s="75" t="s">
        <v>5</v>
      </c>
      <c r="E38" s="23" t="s">
        <v>28</v>
      </c>
      <c r="F38" s="81">
        <v>36.5</v>
      </c>
      <c r="G38" s="77" t="s">
        <v>7</v>
      </c>
      <c r="H38" s="92">
        <v>928</v>
      </c>
      <c r="I38" s="92">
        <v>232</v>
      </c>
      <c r="J38" s="79"/>
      <c r="K38" s="79">
        <v>8020</v>
      </c>
      <c r="L38" s="79"/>
      <c r="M38" s="79">
        <f t="shared" si="0"/>
        <v>8020</v>
      </c>
      <c r="N38" s="79"/>
      <c r="O38" s="79"/>
      <c r="P38" s="78"/>
      <c r="Q38" s="79"/>
      <c r="R38" s="105">
        <f>M38+Q38</f>
        <v>8020</v>
      </c>
      <c r="S38" s="2"/>
      <c r="T38" s="2"/>
      <c r="U38" s="4"/>
      <c r="V38" s="6"/>
      <c r="W38" s="6"/>
      <c r="X38" s="2"/>
      <c r="Y38" s="2"/>
      <c r="Z38" s="6"/>
      <c r="AA38" s="2"/>
    </row>
    <row r="39" spans="1:27" ht="25.5" x14ac:dyDescent="0.2">
      <c r="A39" s="75"/>
      <c r="B39" s="76"/>
      <c r="C39" s="75"/>
      <c r="D39" s="75"/>
      <c r="E39" s="19" t="s">
        <v>24</v>
      </c>
      <c r="F39" s="94"/>
      <c r="G39" s="77"/>
      <c r="H39" s="92"/>
      <c r="I39" s="92"/>
      <c r="J39" s="87"/>
      <c r="K39" s="87"/>
      <c r="L39" s="87"/>
      <c r="M39" s="87"/>
      <c r="N39" s="87"/>
      <c r="O39" s="87"/>
      <c r="P39" s="78"/>
      <c r="Q39" s="87"/>
      <c r="R39" s="106"/>
      <c r="S39" s="2"/>
      <c r="T39" s="2"/>
      <c r="U39" s="4"/>
      <c r="V39" s="6"/>
      <c r="W39" s="6"/>
      <c r="X39" s="2"/>
      <c r="Y39" s="2"/>
      <c r="Z39" s="6"/>
      <c r="AA39" s="2"/>
    </row>
    <row r="40" spans="1:27" x14ac:dyDescent="0.2">
      <c r="A40" s="75"/>
      <c r="B40" s="76"/>
      <c r="C40" s="75"/>
      <c r="D40" s="75"/>
      <c r="E40" s="24" t="s">
        <v>25</v>
      </c>
      <c r="F40" s="94"/>
      <c r="G40" s="77"/>
      <c r="H40" s="92"/>
      <c r="I40" s="92"/>
      <c r="J40" s="87"/>
      <c r="K40" s="87"/>
      <c r="L40" s="87"/>
      <c r="M40" s="87"/>
      <c r="N40" s="87"/>
      <c r="O40" s="87"/>
      <c r="P40" s="78"/>
      <c r="Q40" s="87"/>
      <c r="R40" s="106"/>
      <c r="S40" s="2"/>
      <c r="T40" s="2"/>
      <c r="U40" s="4"/>
      <c r="V40" s="6"/>
      <c r="W40" s="6"/>
      <c r="X40" s="2"/>
      <c r="Y40" s="2"/>
      <c r="Z40" s="6"/>
      <c r="AA40" s="2"/>
    </row>
    <row r="41" spans="1:27" x14ac:dyDescent="0.2">
      <c r="A41" s="75"/>
      <c r="B41" s="76"/>
      <c r="C41" s="75"/>
      <c r="D41" s="75"/>
      <c r="E41" s="24" t="s">
        <v>26</v>
      </c>
      <c r="F41" s="94"/>
      <c r="G41" s="77"/>
      <c r="H41" s="92"/>
      <c r="I41" s="92"/>
      <c r="J41" s="87"/>
      <c r="K41" s="87"/>
      <c r="L41" s="87"/>
      <c r="M41" s="87"/>
      <c r="N41" s="87"/>
      <c r="O41" s="87"/>
      <c r="P41" s="78"/>
      <c r="Q41" s="87"/>
      <c r="R41" s="106"/>
      <c r="S41" s="2"/>
      <c r="T41" s="2"/>
      <c r="U41" s="4"/>
      <c r="V41" s="6"/>
      <c r="W41" s="6"/>
      <c r="X41" s="2"/>
      <c r="Y41" s="2"/>
      <c r="Z41" s="6"/>
      <c r="AA41" s="2"/>
    </row>
    <row r="42" spans="1:27" x14ac:dyDescent="0.2">
      <c r="A42" s="75"/>
      <c r="B42" s="76"/>
      <c r="C42" s="75"/>
      <c r="D42" s="75"/>
      <c r="E42" s="19" t="s">
        <v>22</v>
      </c>
      <c r="F42" s="94"/>
      <c r="G42" s="77"/>
      <c r="H42" s="92"/>
      <c r="I42" s="92"/>
      <c r="J42" s="87"/>
      <c r="K42" s="87"/>
      <c r="L42" s="87"/>
      <c r="M42" s="87"/>
      <c r="N42" s="87"/>
      <c r="O42" s="87"/>
      <c r="P42" s="78"/>
      <c r="Q42" s="87"/>
      <c r="R42" s="106"/>
      <c r="S42" s="2"/>
      <c r="T42" s="2"/>
      <c r="U42" s="4"/>
      <c r="V42" s="6"/>
      <c r="W42" s="6"/>
      <c r="X42" s="2"/>
      <c r="Y42" s="2"/>
      <c r="Z42" s="6"/>
      <c r="AA42" s="2"/>
    </row>
    <row r="43" spans="1:27" x14ac:dyDescent="0.2">
      <c r="A43" s="75"/>
      <c r="B43" s="76"/>
      <c r="C43" s="75"/>
      <c r="D43" s="75"/>
      <c r="E43" s="21" t="s">
        <v>27</v>
      </c>
      <c r="F43" s="82"/>
      <c r="G43" s="77"/>
      <c r="H43" s="92"/>
      <c r="I43" s="92"/>
      <c r="J43" s="80"/>
      <c r="K43" s="80"/>
      <c r="L43" s="80"/>
      <c r="M43" s="80"/>
      <c r="N43" s="80"/>
      <c r="O43" s="80"/>
      <c r="P43" s="78"/>
      <c r="Q43" s="80"/>
      <c r="R43" s="106"/>
      <c r="S43" s="2"/>
      <c r="T43" s="2"/>
      <c r="U43" s="4"/>
      <c r="V43" s="6"/>
      <c r="W43" s="6"/>
      <c r="X43" s="2"/>
      <c r="Y43" s="2"/>
      <c r="Z43" s="6"/>
      <c r="AA43" s="2"/>
    </row>
    <row r="44" spans="1:27" x14ac:dyDescent="0.2">
      <c r="A44" s="14">
        <v>21</v>
      </c>
      <c r="B44" s="15">
        <v>44484</v>
      </c>
      <c r="C44" s="14"/>
      <c r="D44" s="14" t="s">
        <v>60</v>
      </c>
      <c r="E44" s="19" t="s">
        <v>66</v>
      </c>
      <c r="F44" s="31">
        <v>5</v>
      </c>
      <c r="G44" s="36">
        <v>88.68</v>
      </c>
      <c r="H44" s="43">
        <v>928</v>
      </c>
      <c r="I44" s="43">
        <v>131.15</v>
      </c>
      <c r="J44" s="42"/>
      <c r="K44" s="42"/>
      <c r="L44" s="42">
        <v>443.4</v>
      </c>
      <c r="M44" s="69">
        <f t="shared" si="0"/>
        <v>443.4</v>
      </c>
      <c r="N44" s="42"/>
      <c r="O44" s="42"/>
      <c r="P44" s="40"/>
      <c r="Q44" s="40"/>
      <c r="R44" s="39">
        <f>M44+Q44</f>
        <v>443.4</v>
      </c>
      <c r="S44" s="2"/>
      <c r="T44" s="2"/>
      <c r="U44" s="4"/>
      <c r="V44" s="6"/>
      <c r="W44" s="6"/>
      <c r="X44" s="2"/>
      <c r="Y44" s="2"/>
      <c r="Z44" s="6"/>
      <c r="AA44" s="2"/>
    </row>
    <row r="45" spans="1:27" x14ac:dyDescent="0.2">
      <c r="A45" s="75">
        <v>22</v>
      </c>
      <c r="B45" s="76">
        <v>44501</v>
      </c>
      <c r="C45" s="75">
        <v>198972</v>
      </c>
      <c r="D45" s="75" t="s">
        <v>5</v>
      </c>
      <c r="E45" s="17" t="s">
        <v>28</v>
      </c>
      <c r="F45" s="81">
        <v>58</v>
      </c>
      <c r="G45" s="77" t="s">
        <v>8</v>
      </c>
      <c r="H45" s="92">
        <v>928</v>
      </c>
      <c r="I45" s="92">
        <v>232</v>
      </c>
      <c r="J45" s="79"/>
      <c r="K45" s="79">
        <v>12200</v>
      </c>
      <c r="L45" s="79"/>
      <c r="M45" s="79">
        <f t="shared" si="0"/>
        <v>12200</v>
      </c>
      <c r="N45" s="79"/>
      <c r="O45" s="79"/>
      <c r="P45" s="78"/>
      <c r="Q45" s="115"/>
      <c r="R45" s="105">
        <f>M45+Q45</f>
        <v>12200</v>
      </c>
      <c r="S45" s="2"/>
      <c r="T45" s="2"/>
      <c r="U45" s="4"/>
      <c r="V45" s="6"/>
      <c r="W45" s="6"/>
      <c r="X45" s="2"/>
      <c r="Y45" s="2"/>
      <c r="Z45" s="6"/>
      <c r="AA45" s="2"/>
    </row>
    <row r="46" spans="1:27" ht="25.5" x14ac:dyDescent="0.2">
      <c r="A46" s="75"/>
      <c r="B46" s="76"/>
      <c r="C46" s="75"/>
      <c r="D46" s="75"/>
      <c r="E46" s="25" t="s">
        <v>24</v>
      </c>
      <c r="F46" s="94"/>
      <c r="G46" s="77"/>
      <c r="H46" s="92"/>
      <c r="I46" s="92"/>
      <c r="J46" s="87"/>
      <c r="K46" s="87"/>
      <c r="L46" s="87"/>
      <c r="M46" s="87"/>
      <c r="N46" s="87"/>
      <c r="O46" s="87"/>
      <c r="P46" s="78"/>
      <c r="Q46" s="116"/>
      <c r="R46" s="106"/>
      <c r="S46" s="2"/>
      <c r="T46" s="2"/>
      <c r="U46" s="4"/>
      <c r="V46" s="6"/>
      <c r="W46" s="6"/>
      <c r="X46" s="2"/>
      <c r="Y46" s="2"/>
      <c r="Z46" s="6"/>
      <c r="AA46" s="2"/>
    </row>
    <row r="47" spans="1:27" x14ac:dyDescent="0.2">
      <c r="A47" s="75"/>
      <c r="B47" s="76"/>
      <c r="C47" s="75"/>
      <c r="D47" s="75"/>
      <c r="E47" s="24" t="s">
        <v>25</v>
      </c>
      <c r="F47" s="94"/>
      <c r="G47" s="77"/>
      <c r="H47" s="92"/>
      <c r="I47" s="92"/>
      <c r="J47" s="87"/>
      <c r="K47" s="87"/>
      <c r="L47" s="87"/>
      <c r="M47" s="87"/>
      <c r="N47" s="87"/>
      <c r="O47" s="87"/>
      <c r="P47" s="78"/>
      <c r="Q47" s="116"/>
      <c r="R47" s="106"/>
      <c r="S47" s="2"/>
      <c r="T47" s="2"/>
      <c r="U47" s="4"/>
      <c r="V47" s="6"/>
      <c r="W47" s="6"/>
      <c r="X47" s="2"/>
      <c r="Y47" s="2"/>
      <c r="Z47" s="6"/>
      <c r="AA47" s="2"/>
    </row>
    <row r="48" spans="1:27" x14ac:dyDescent="0.2">
      <c r="A48" s="75"/>
      <c r="B48" s="76"/>
      <c r="C48" s="75"/>
      <c r="D48" s="75"/>
      <c r="E48" s="24" t="s">
        <v>11</v>
      </c>
      <c r="F48" s="94"/>
      <c r="G48" s="77"/>
      <c r="H48" s="92"/>
      <c r="I48" s="92"/>
      <c r="J48" s="87"/>
      <c r="K48" s="87"/>
      <c r="L48" s="87"/>
      <c r="M48" s="87"/>
      <c r="N48" s="87"/>
      <c r="O48" s="87"/>
      <c r="P48" s="78"/>
      <c r="Q48" s="116"/>
      <c r="R48" s="106"/>
      <c r="S48" s="2"/>
      <c r="T48" s="2"/>
      <c r="U48" s="4"/>
      <c r="V48" s="6"/>
      <c r="W48" s="6"/>
      <c r="X48" s="2"/>
      <c r="Y48" s="2"/>
      <c r="Z48" s="6"/>
      <c r="AA48" s="2"/>
    </row>
    <row r="49" spans="1:27" x14ac:dyDescent="0.2">
      <c r="A49" s="75"/>
      <c r="B49" s="76"/>
      <c r="C49" s="75"/>
      <c r="D49" s="75"/>
      <c r="E49" s="19" t="s">
        <v>29</v>
      </c>
      <c r="F49" s="94"/>
      <c r="G49" s="77"/>
      <c r="H49" s="92"/>
      <c r="I49" s="92"/>
      <c r="J49" s="87"/>
      <c r="K49" s="87"/>
      <c r="L49" s="87"/>
      <c r="M49" s="87"/>
      <c r="N49" s="87"/>
      <c r="O49" s="87"/>
      <c r="P49" s="78"/>
      <c r="Q49" s="116"/>
      <c r="R49" s="106"/>
      <c r="S49" s="2"/>
      <c r="T49" s="2"/>
      <c r="U49" s="4"/>
      <c r="V49" s="6"/>
      <c r="W49" s="6"/>
      <c r="X49" s="2"/>
      <c r="Y49" s="2"/>
      <c r="Z49" s="6"/>
      <c r="AA49" s="2"/>
    </row>
    <row r="50" spans="1:27" x14ac:dyDescent="0.2">
      <c r="A50" s="75"/>
      <c r="B50" s="76"/>
      <c r="C50" s="75"/>
      <c r="D50" s="75"/>
      <c r="E50" s="24" t="s">
        <v>30</v>
      </c>
      <c r="F50" s="94"/>
      <c r="G50" s="77"/>
      <c r="H50" s="92"/>
      <c r="I50" s="92"/>
      <c r="J50" s="87"/>
      <c r="K50" s="87"/>
      <c r="L50" s="87"/>
      <c r="M50" s="87"/>
      <c r="N50" s="87"/>
      <c r="O50" s="87"/>
      <c r="P50" s="78"/>
      <c r="Q50" s="116"/>
      <c r="R50" s="106"/>
      <c r="S50" s="2"/>
      <c r="T50" s="2"/>
      <c r="U50" s="4"/>
      <c r="V50" s="6"/>
      <c r="W50" s="6"/>
      <c r="X50" s="2"/>
      <c r="Y50" s="2"/>
      <c r="Z50" s="6"/>
      <c r="AA50" s="2"/>
    </row>
    <row r="51" spans="1:27" x14ac:dyDescent="0.2">
      <c r="A51" s="75"/>
      <c r="B51" s="76"/>
      <c r="C51" s="75"/>
      <c r="D51" s="75"/>
      <c r="E51" s="24" t="s">
        <v>31</v>
      </c>
      <c r="F51" s="94"/>
      <c r="G51" s="77"/>
      <c r="H51" s="92"/>
      <c r="I51" s="92"/>
      <c r="J51" s="87"/>
      <c r="K51" s="87"/>
      <c r="L51" s="87"/>
      <c r="M51" s="87"/>
      <c r="N51" s="87"/>
      <c r="O51" s="87"/>
      <c r="P51" s="78"/>
      <c r="Q51" s="116"/>
      <c r="R51" s="106"/>
      <c r="S51" s="2"/>
      <c r="T51" s="2"/>
      <c r="U51" s="4"/>
      <c r="V51" s="6"/>
      <c r="W51" s="6"/>
      <c r="X51" s="2"/>
      <c r="Y51" s="2"/>
      <c r="Z51" s="6"/>
      <c r="AA51" s="2"/>
    </row>
    <row r="52" spans="1:27" x14ac:dyDescent="0.2">
      <c r="A52" s="75"/>
      <c r="B52" s="76"/>
      <c r="C52" s="75"/>
      <c r="D52" s="75"/>
      <c r="E52" s="18" t="s">
        <v>32</v>
      </c>
      <c r="F52" s="82"/>
      <c r="G52" s="77"/>
      <c r="H52" s="92"/>
      <c r="I52" s="92"/>
      <c r="J52" s="80"/>
      <c r="K52" s="80"/>
      <c r="L52" s="80"/>
      <c r="M52" s="80"/>
      <c r="N52" s="80"/>
      <c r="O52" s="80"/>
      <c r="P52" s="78"/>
      <c r="Q52" s="117"/>
      <c r="R52" s="106"/>
      <c r="S52" s="2"/>
      <c r="T52" s="2"/>
      <c r="U52" s="4"/>
      <c r="V52" s="6"/>
      <c r="W52" s="6"/>
      <c r="X52" s="2"/>
      <c r="Y52" s="2"/>
      <c r="Z52" s="6"/>
      <c r="AA52" s="2"/>
    </row>
    <row r="53" spans="1:27" x14ac:dyDescent="0.2">
      <c r="A53" s="14">
        <v>23</v>
      </c>
      <c r="B53" s="15">
        <v>44511</v>
      </c>
      <c r="C53" s="14">
        <v>5840</v>
      </c>
      <c r="D53" s="14" t="s">
        <v>69</v>
      </c>
      <c r="E53" s="18" t="s">
        <v>70</v>
      </c>
      <c r="F53" s="49">
        <v>21.2</v>
      </c>
      <c r="G53" s="50" t="s">
        <v>71</v>
      </c>
      <c r="H53" s="43">
        <v>923</v>
      </c>
      <c r="I53" s="43">
        <v>232</v>
      </c>
      <c r="J53" s="35">
        <v>6365.04</v>
      </c>
      <c r="K53" s="35"/>
      <c r="L53" s="35"/>
      <c r="M53" s="69">
        <f t="shared" si="0"/>
        <v>6365.04</v>
      </c>
      <c r="N53" s="35"/>
      <c r="O53" s="35"/>
      <c r="P53" s="38"/>
      <c r="Q53" s="69"/>
      <c r="R53" s="39">
        <f>M53+Q53</f>
        <v>6365.04</v>
      </c>
      <c r="S53" s="2"/>
      <c r="T53" s="2"/>
      <c r="U53" s="4"/>
      <c r="V53" s="6"/>
      <c r="W53" s="6"/>
      <c r="X53" s="2"/>
      <c r="Y53" s="2"/>
      <c r="Z53" s="6"/>
      <c r="AA53" s="2"/>
    </row>
    <row r="54" spans="1:27" x14ac:dyDescent="0.2">
      <c r="A54" s="14">
        <v>24</v>
      </c>
      <c r="B54" s="15">
        <v>44517</v>
      </c>
      <c r="C54" s="14"/>
      <c r="D54" s="14" t="s">
        <v>64</v>
      </c>
      <c r="E54" s="20" t="s">
        <v>66</v>
      </c>
      <c r="F54" s="32">
        <v>0</v>
      </c>
      <c r="G54" s="36"/>
      <c r="H54" s="43">
        <v>928</v>
      </c>
      <c r="I54" s="43">
        <v>184.22</v>
      </c>
      <c r="J54" s="35"/>
      <c r="K54" s="35"/>
      <c r="L54" s="35">
        <v>48.93</v>
      </c>
      <c r="M54" s="69">
        <f t="shared" si="0"/>
        <v>48.93</v>
      </c>
      <c r="N54" s="35"/>
      <c r="O54" s="35"/>
      <c r="P54" s="40"/>
      <c r="Q54" s="40"/>
      <c r="R54" s="67">
        <f t="shared" ref="R54:R57" si="3">M54+Q54</f>
        <v>48.93</v>
      </c>
      <c r="S54" s="2"/>
      <c r="T54" s="2"/>
      <c r="U54" s="4"/>
      <c r="V54" s="6"/>
      <c r="W54" s="6"/>
      <c r="X54" s="2"/>
      <c r="Y54" s="2"/>
      <c r="Z54" s="6"/>
      <c r="AA54" s="2"/>
    </row>
    <row r="55" spans="1:27" x14ac:dyDescent="0.2">
      <c r="A55" s="14">
        <v>25</v>
      </c>
      <c r="B55" s="15">
        <v>44517</v>
      </c>
      <c r="C55" s="14"/>
      <c r="D55" s="14" t="s">
        <v>64</v>
      </c>
      <c r="E55" s="20" t="s">
        <v>66</v>
      </c>
      <c r="F55" s="32">
        <v>0</v>
      </c>
      <c r="G55" s="36"/>
      <c r="H55" s="43">
        <v>928</v>
      </c>
      <c r="I55" s="43">
        <v>184.22</v>
      </c>
      <c r="J55" s="35"/>
      <c r="K55" s="35"/>
      <c r="L55" s="35">
        <v>286.39</v>
      </c>
      <c r="M55" s="69">
        <f t="shared" si="0"/>
        <v>286.39</v>
      </c>
      <c r="N55" s="35"/>
      <c r="O55" s="35"/>
      <c r="P55" s="40"/>
      <c r="Q55" s="40"/>
      <c r="R55" s="67">
        <f t="shared" si="3"/>
        <v>286.39</v>
      </c>
      <c r="S55" s="2"/>
      <c r="T55" s="2"/>
      <c r="U55" s="4"/>
      <c r="V55" s="6"/>
      <c r="W55" s="6"/>
      <c r="X55" s="2"/>
      <c r="Y55" s="2"/>
      <c r="Z55" s="6"/>
      <c r="AA55" s="2"/>
    </row>
    <row r="56" spans="1:27" x14ac:dyDescent="0.2">
      <c r="A56" s="14">
        <v>26</v>
      </c>
      <c r="B56" s="15">
        <v>44517</v>
      </c>
      <c r="C56" s="14"/>
      <c r="D56" s="14" t="s">
        <v>65</v>
      </c>
      <c r="E56" s="20" t="s">
        <v>66</v>
      </c>
      <c r="F56" s="32">
        <v>5</v>
      </c>
      <c r="G56" s="36">
        <v>0.54</v>
      </c>
      <c r="H56" s="43">
        <v>928</v>
      </c>
      <c r="I56" s="43">
        <v>184.4</v>
      </c>
      <c r="J56" s="35"/>
      <c r="K56" s="35"/>
      <c r="L56" s="35">
        <v>2.7</v>
      </c>
      <c r="M56" s="69">
        <f t="shared" si="0"/>
        <v>2.7</v>
      </c>
      <c r="N56" s="35"/>
      <c r="O56" s="35"/>
      <c r="P56" s="40"/>
      <c r="Q56" s="40"/>
      <c r="R56" s="67">
        <f t="shared" si="3"/>
        <v>2.7</v>
      </c>
      <c r="S56" s="2"/>
      <c r="T56" s="2"/>
      <c r="U56" s="4"/>
      <c r="V56" s="6"/>
      <c r="W56" s="6"/>
      <c r="X56" s="2"/>
      <c r="Y56" s="2"/>
      <c r="Z56" s="6"/>
      <c r="AA56" s="2"/>
    </row>
    <row r="57" spans="1:27" x14ac:dyDescent="0.2">
      <c r="A57" s="55">
        <v>27</v>
      </c>
      <c r="B57" s="56">
        <v>44524</v>
      </c>
      <c r="C57" s="55"/>
      <c r="D57" s="55" t="s">
        <v>60</v>
      </c>
      <c r="E57" s="57" t="s">
        <v>66</v>
      </c>
      <c r="F57" s="52">
        <v>10.5</v>
      </c>
      <c r="G57" s="50">
        <v>88.68</v>
      </c>
      <c r="H57" s="58">
        <v>928</v>
      </c>
      <c r="I57" s="58">
        <v>131.15</v>
      </c>
      <c r="J57" s="59"/>
      <c r="K57" s="59"/>
      <c r="L57" s="59">
        <v>931.14</v>
      </c>
      <c r="M57" s="69">
        <f t="shared" si="0"/>
        <v>931.14</v>
      </c>
      <c r="N57" s="59"/>
      <c r="O57" s="59"/>
      <c r="P57" s="60"/>
      <c r="Q57" s="60"/>
      <c r="R57" s="67">
        <f t="shared" si="3"/>
        <v>931.14</v>
      </c>
      <c r="S57" s="2"/>
      <c r="T57" s="2"/>
      <c r="U57" s="4"/>
      <c r="V57" s="6"/>
      <c r="W57" s="6"/>
      <c r="X57" s="2"/>
      <c r="Y57" s="2"/>
      <c r="Z57" s="6"/>
      <c r="AA57" s="2"/>
    </row>
    <row r="58" spans="1:27" x14ac:dyDescent="0.2">
      <c r="A58" s="93">
        <v>28</v>
      </c>
      <c r="B58" s="104">
        <v>44531</v>
      </c>
      <c r="C58" s="93">
        <v>199197</v>
      </c>
      <c r="D58" s="93" t="s">
        <v>5</v>
      </c>
      <c r="E58" s="62" t="s">
        <v>28</v>
      </c>
      <c r="F58" s="84">
        <v>30</v>
      </c>
      <c r="G58" s="83" t="s">
        <v>8</v>
      </c>
      <c r="H58" s="91">
        <v>928</v>
      </c>
      <c r="I58" s="91">
        <v>232</v>
      </c>
      <c r="J58" s="83"/>
      <c r="K58" s="83">
        <v>6465</v>
      </c>
      <c r="L58" s="88"/>
      <c r="M58" s="79">
        <f t="shared" si="0"/>
        <v>6465</v>
      </c>
      <c r="N58" s="83"/>
      <c r="O58" s="83"/>
      <c r="P58" s="111"/>
      <c r="Q58" s="88"/>
      <c r="R58" s="107">
        <f>M58+Q58</f>
        <v>6465</v>
      </c>
      <c r="S58" s="2"/>
      <c r="T58" s="2"/>
      <c r="U58" s="4"/>
      <c r="V58" s="6"/>
      <c r="W58" s="6"/>
      <c r="X58" s="2"/>
      <c r="Y58" s="2"/>
      <c r="Z58" s="6"/>
      <c r="AA58" s="2"/>
    </row>
    <row r="59" spans="1:27" ht="25.5" x14ac:dyDescent="0.2">
      <c r="A59" s="93"/>
      <c r="B59" s="104"/>
      <c r="C59" s="93"/>
      <c r="D59" s="93"/>
      <c r="E59" s="63" t="s">
        <v>24</v>
      </c>
      <c r="F59" s="85"/>
      <c r="G59" s="83"/>
      <c r="H59" s="91"/>
      <c r="I59" s="91"/>
      <c r="J59" s="83"/>
      <c r="K59" s="83"/>
      <c r="L59" s="89"/>
      <c r="M59" s="87"/>
      <c r="N59" s="83"/>
      <c r="O59" s="83"/>
      <c r="P59" s="111"/>
      <c r="Q59" s="89"/>
      <c r="R59" s="108"/>
      <c r="S59" s="2"/>
      <c r="T59" s="2"/>
      <c r="U59" s="4"/>
      <c r="V59" s="6"/>
      <c r="W59" s="6"/>
      <c r="X59" s="2"/>
      <c r="Y59" s="2"/>
      <c r="Z59" s="6"/>
      <c r="AA59" s="2"/>
    </row>
    <row r="60" spans="1:27" x14ac:dyDescent="0.2">
      <c r="A60" s="93"/>
      <c r="B60" s="104"/>
      <c r="C60" s="93"/>
      <c r="D60" s="93"/>
      <c r="E60" s="63" t="s">
        <v>25</v>
      </c>
      <c r="F60" s="85"/>
      <c r="G60" s="83"/>
      <c r="H60" s="91"/>
      <c r="I60" s="91"/>
      <c r="J60" s="83"/>
      <c r="K60" s="83"/>
      <c r="L60" s="89"/>
      <c r="M60" s="87"/>
      <c r="N60" s="83"/>
      <c r="O60" s="83"/>
      <c r="P60" s="111"/>
      <c r="Q60" s="89"/>
      <c r="R60" s="108"/>
      <c r="S60" s="2"/>
      <c r="T60" s="2"/>
      <c r="U60" s="4"/>
      <c r="V60" s="6"/>
      <c r="W60" s="6"/>
      <c r="X60" s="2"/>
      <c r="Y60" s="2"/>
      <c r="Z60" s="6"/>
      <c r="AA60" s="2"/>
    </row>
    <row r="61" spans="1:27" x14ac:dyDescent="0.2">
      <c r="A61" s="93"/>
      <c r="B61" s="104"/>
      <c r="C61" s="93"/>
      <c r="D61" s="93"/>
      <c r="E61" s="64" t="s">
        <v>11</v>
      </c>
      <c r="F61" s="85"/>
      <c r="G61" s="83"/>
      <c r="H61" s="91"/>
      <c r="I61" s="91"/>
      <c r="J61" s="83"/>
      <c r="K61" s="83"/>
      <c r="L61" s="89"/>
      <c r="M61" s="87"/>
      <c r="N61" s="83"/>
      <c r="O61" s="83"/>
      <c r="P61" s="111"/>
      <c r="Q61" s="89"/>
      <c r="R61" s="108"/>
      <c r="S61" s="2"/>
      <c r="T61" s="2"/>
      <c r="U61" s="4"/>
      <c r="V61" s="6"/>
      <c r="W61" s="6"/>
      <c r="X61" s="2"/>
      <c r="Y61" s="2"/>
      <c r="Z61" s="6"/>
      <c r="AA61" s="2"/>
    </row>
    <row r="62" spans="1:27" x14ac:dyDescent="0.2">
      <c r="A62" s="93"/>
      <c r="B62" s="104"/>
      <c r="C62" s="93"/>
      <c r="D62" s="93"/>
      <c r="E62" s="63" t="s">
        <v>29</v>
      </c>
      <c r="F62" s="85"/>
      <c r="G62" s="83"/>
      <c r="H62" s="91"/>
      <c r="I62" s="91"/>
      <c r="J62" s="83"/>
      <c r="K62" s="83"/>
      <c r="L62" s="89"/>
      <c r="M62" s="87"/>
      <c r="N62" s="83"/>
      <c r="O62" s="83"/>
      <c r="P62" s="111"/>
      <c r="Q62" s="89"/>
      <c r="R62" s="108"/>
      <c r="S62" s="2"/>
      <c r="T62" s="2"/>
      <c r="U62" s="4"/>
      <c r="V62" s="6"/>
      <c r="W62" s="6"/>
      <c r="X62" s="2"/>
      <c r="Y62" s="2"/>
      <c r="Z62" s="6"/>
      <c r="AA62" s="2"/>
    </row>
    <row r="63" spans="1:27" x14ac:dyDescent="0.2">
      <c r="A63" s="93"/>
      <c r="B63" s="104"/>
      <c r="C63" s="93"/>
      <c r="D63" s="93"/>
      <c r="E63" s="64" t="s">
        <v>56</v>
      </c>
      <c r="F63" s="85"/>
      <c r="G63" s="83"/>
      <c r="H63" s="91"/>
      <c r="I63" s="91"/>
      <c r="J63" s="83"/>
      <c r="K63" s="83"/>
      <c r="L63" s="89"/>
      <c r="M63" s="87"/>
      <c r="N63" s="83"/>
      <c r="O63" s="83"/>
      <c r="P63" s="111"/>
      <c r="Q63" s="89"/>
      <c r="R63" s="108"/>
      <c r="S63" s="2"/>
      <c r="T63" s="2"/>
      <c r="U63" s="4"/>
      <c r="V63" s="6"/>
      <c r="W63" s="6"/>
      <c r="X63" s="2"/>
      <c r="Y63" s="2"/>
      <c r="Z63" s="6"/>
      <c r="AA63" s="2"/>
    </row>
    <row r="64" spans="1:27" x14ac:dyDescent="0.2">
      <c r="A64" s="93"/>
      <c r="B64" s="104"/>
      <c r="C64" s="93"/>
      <c r="D64" s="93"/>
      <c r="E64" s="65" t="s">
        <v>57</v>
      </c>
      <c r="F64" s="86"/>
      <c r="G64" s="83"/>
      <c r="H64" s="91"/>
      <c r="I64" s="91"/>
      <c r="J64" s="83"/>
      <c r="K64" s="83"/>
      <c r="L64" s="90"/>
      <c r="M64" s="80"/>
      <c r="N64" s="83"/>
      <c r="O64" s="83"/>
      <c r="P64" s="111"/>
      <c r="Q64" s="90"/>
      <c r="R64" s="109"/>
      <c r="S64" s="2"/>
      <c r="T64" s="2"/>
      <c r="U64" s="4"/>
      <c r="V64" s="6"/>
      <c r="W64" s="6"/>
      <c r="X64" s="2"/>
      <c r="Y64" s="2"/>
      <c r="Z64" s="6"/>
      <c r="AA64" s="2"/>
    </row>
    <row r="65" spans="1:19" x14ac:dyDescent="0.2">
      <c r="A65" s="55">
        <v>29</v>
      </c>
      <c r="B65" s="56">
        <v>44530</v>
      </c>
      <c r="C65" s="55"/>
      <c r="D65" s="55" t="s">
        <v>67</v>
      </c>
      <c r="E65" s="55" t="s">
        <v>66</v>
      </c>
      <c r="F65" s="51">
        <v>32</v>
      </c>
      <c r="G65" s="50">
        <v>88.68</v>
      </c>
      <c r="H65" s="58">
        <v>928</v>
      </c>
      <c r="I65" s="58">
        <v>242.2</v>
      </c>
      <c r="J65" s="61"/>
      <c r="K65" s="61"/>
      <c r="L65" s="61">
        <v>2837.76</v>
      </c>
      <c r="M65" s="69">
        <f t="shared" si="0"/>
        <v>2837.76</v>
      </c>
      <c r="N65" s="61"/>
      <c r="O65" s="61"/>
      <c r="P65" s="61"/>
      <c r="Q65" s="61"/>
      <c r="R65" s="61">
        <f>M65+Q65</f>
        <v>2837.76</v>
      </c>
      <c r="S65" s="6"/>
    </row>
    <row r="66" spans="1:19" x14ac:dyDescent="0.2">
      <c r="A66" s="55">
        <v>30</v>
      </c>
      <c r="B66" s="56">
        <v>44540</v>
      </c>
      <c r="C66" s="55"/>
      <c r="D66" s="55" t="s">
        <v>60</v>
      </c>
      <c r="E66" s="55" t="s">
        <v>66</v>
      </c>
      <c r="F66" s="51">
        <v>20</v>
      </c>
      <c r="G66" s="50">
        <v>88.68</v>
      </c>
      <c r="H66" s="58">
        <v>928</v>
      </c>
      <c r="I66" s="58">
        <v>131.15</v>
      </c>
      <c r="J66" s="61"/>
      <c r="K66" s="61"/>
      <c r="L66" s="61">
        <v>1773.6</v>
      </c>
      <c r="M66" s="69">
        <f t="shared" si="0"/>
        <v>1773.6</v>
      </c>
      <c r="N66" s="61"/>
      <c r="O66" s="61"/>
      <c r="P66" s="61"/>
      <c r="Q66" s="61"/>
      <c r="R66" s="61">
        <f t="shared" ref="R66:R69" si="4">M66+Q66</f>
        <v>1773.6</v>
      </c>
      <c r="S66" s="6"/>
    </row>
    <row r="67" spans="1:19" x14ac:dyDescent="0.2">
      <c r="A67" s="55">
        <v>31</v>
      </c>
      <c r="B67" s="56">
        <v>44540</v>
      </c>
      <c r="C67" s="55">
        <v>5903</v>
      </c>
      <c r="D67" s="55" t="s">
        <v>69</v>
      </c>
      <c r="E67" s="55" t="s">
        <v>70</v>
      </c>
      <c r="F67" s="51">
        <v>71.8</v>
      </c>
      <c r="G67" s="50" t="s">
        <v>71</v>
      </c>
      <c r="H67" s="58">
        <v>923</v>
      </c>
      <c r="I67" s="58">
        <v>232</v>
      </c>
      <c r="J67" s="66">
        <v>21621.84</v>
      </c>
      <c r="K67" s="66"/>
      <c r="L67" s="66"/>
      <c r="M67" s="69">
        <f t="shared" si="0"/>
        <v>21621.84</v>
      </c>
      <c r="N67" s="66"/>
      <c r="O67" s="66"/>
      <c r="P67" s="66"/>
      <c r="Q67" s="68"/>
      <c r="R67" s="61">
        <f t="shared" si="4"/>
        <v>21621.84</v>
      </c>
      <c r="S67" s="6"/>
    </row>
    <row r="68" spans="1:19" x14ac:dyDescent="0.2">
      <c r="A68" s="71">
        <v>32</v>
      </c>
      <c r="B68" s="70">
        <v>44552</v>
      </c>
      <c r="C68" s="71"/>
      <c r="D68" s="71" t="s">
        <v>60</v>
      </c>
      <c r="E68" s="71" t="s">
        <v>66</v>
      </c>
      <c r="F68" s="51">
        <v>62</v>
      </c>
      <c r="G68" s="72">
        <v>88.68</v>
      </c>
      <c r="H68" s="73">
        <v>928</v>
      </c>
      <c r="I68" s="73">
        <v>131.15</v>
      </c>
      <c r="J68" s="68"/>
      <c r="K68" s="68"/>
      <c r="L68" s="68">
        <v>5498.16</v>
      </c>
      <c r="M68" s="69">
        <f t="shared" si="0"/>
        <v>5498.16</v>
      </c>
      <c r="N68" s="68"/>
      <c r="O68" s="68"/>
      <c r="P68" s="68"/>
      <c r="Q68" s="68"/>
      <c r="R68" s="61">
        <f t="shared" si="4"/>
        <v>5498.16</v>
      </c>
      <c r="S68" s="6"/>
    </row>
    <row r="69" spans="1:19" x14ac:dyDescent="0.2">
      <c r="A69" s="71">
        <v>33</v>
      </c>
      <c r="B69" s="70">
        <v>44561</v>
      </c>
      <c r="C69" s="71"/>
      <c r="D69" s="71" t="s">
        <v>67</v>
      </c>
      <c r="E69" s="71" t="s">
        <v>66</v>
      </c>
      <c r="F69" s="51">
        <v>27.25</v>
      </c>
      <c r="G69" s="72">
        <v>81.540000000000006</v>
      </c>
      <c r="H69" s="73">
        <v>928</v>
      </c>
      <c r="I69" s="73">
        <v>242.2</v>
      </c>
      <c r="J69" s="68"/>
      <c r="K69" s="68"/>
      <c r="L69" s="68">
        <v>2221.9499999999998</v>
      </c>
      <c r="M69" s="69">
        <f t="shared" si="0"/>
        <v>2221.9499999999998</v>
      </c>
      <c r="N69" s="68"/>
      <c r="O69" s="68"/>
      <c r="P69" s="68"/>
      <c r="Q69" s="68"/>
      <c r="R69" s="61">
        <f t="shared" si="4"/>
        <v>2221.9499999999998</v>
      </c>
      <c r="S69" s="6"/>
    </row>
    <row r="70" spans="1:19" ht="25.5" x14ac:dyDescent="0.2">
      <c r="A70" s="71">
        <v>34</v>
      </c>
      <c r="B70" s="70">
        <v>44561</v>
      </c>
      <c r="C70" s="71">
        <v>199538</v>
      </c>
      <c r="D70" s="71" t="s">
        <v>5</v>
      </c>
      <c r="E70" s="57" t="s">
        <v>75</v>
      </c>
      <c r="F70" s="51">
        <v>21</v>
      </c>
      <c r="G70" s="72" t="s">
        <v>8</v>
      </c>
      <c r="H70" s="73">
        <v>928</v>
      </c>
      <c r="I70" s="73">
        <v>232</v>
      </c>
      <c r="J70" s="68"/>
      <c r="K70" s="68">
        <v>4305</v>
      </c>
      <c r="L70" s="68"/>
      <c r="M70" s="74">
        <f t="shared" si="0"/>
        <v>4305</v>
      </c>
      <c r="N70" s="68"/>
      <c r="O70" s="68"/>
      <c r="P70" s="68"/>
      <c r="Q70" s="68"/>
      <c r="R70" s="61">
        <f>M70+Q70</f>
        <v>4305</v>
      </c>
      <c r="S70" s="6"/>
    </row>
    <row r="71" spans="1:19" x14ac:dyDescent="0.2">
      <c r="A71" s="71">
        <v>35</v>
      </c>
      <c r="B71" s="70">
        <v>44561</v>
      </c>
      <c r="C71" s="71">
        <v>5949</v>
      </c>
      <c r="D71" s="71" t="s">
        <v>74</v>
      </c>
      <c r="E71" s="71" t="s">
        <v>77</v>
      </c>
      <c r="F71" s="51" t="s">
        <v>76</v>
      </c>
      <c r="G71" s="72">
        <v>0.14000000000000001</v>
      </c>
      <c r="H71" s="73">
        <v>928</v>
      </c>
      <c r="I71" s="73">
        <v>232</v>
      </c>
      <c r="J71" s="68"/>
      <c r="K71" s="68"/>
      <c r="L71" s="68">
        <v>7645.3</v>
      </c>
      <c r="M71" s="69">
        <f t="shared" si="0"/>
        <v>7645.3</v>
      </c>
      <c r="N71" s="68"/>
      <c r="O71" s="68"/>
      <c r="P71" s="68"/>
      <c r="Q71" s="68"/>
      <c r="R71" s="61">
        <f>M71+Q71</f>
        <v>7645.3</v>
      </c>
      <c r="S71" s="6"/>
    </row>
    <row r="72" spans="1:19" x14ac:dyDescent="0.2">
      <c r="A72" s="71">
        <v>36</v>
      </c>
      <c r="B72" s="70">
        <v>44561</v>
      </c>
      <c r="C72" s="71">
        <v>5968</v>
      </c>
      <c r="D72" s="71" t="s">
        <v>69</v>
      </c>
      <c r="E72" s="71" t="s">
        <v>70</v>
      </c>
      <c r="F72" s="51">
        <v>119.3</v>
      </c>
      <c r="G72" s="72" t="s">
        <v>71</v>
      </c>
      <c r="H72" s="73">
        <v>923</v>
      </c>
      <c r="I72" s="73">
        <v>232</v>
      </c>
      <c r="J72" s="68">
        <v>34953.81</v>
      </c>
      <c r="K72" s="68"/>
      <c r="L72" s="68"/>
      <c r="M72" s="69">
        <f t="shared" si="0"/>
        <v>34953.81</v>
      </c>
      <c r="N72" s="68"/>
      <c r="O72" s="68"/>
      <c r="P72" s="68"/>
      <c r="Q72" s="68"/>
      <c r="R72" s="61">
        <f>M72+Q72</f>
        <v>34953.81</v>
      </c>
      <c r="S72" s="6"/>
    </row>
    <row r="73" spans="1:19" ht="13.5" thickBot="1" x14ac:dyDescent="0.25">
      <c r="A73" s="8"/>
      <c r="B73" s="8"/>
      <c r="C73" s="8"/>
      <c r="D73" s="8"/>
      <c r="E73" s="9"/>
      <c r="F73" s="9"/>
      <c r="H73" s="10"/>
      <c r="I73" s="10"/>
      <c r="J73" s="44">
        <f>SUM(J11:J72)</f>
        <v>64683.649999999994</v>
      </c>
      <c r="K73" s="44">
        <f>SUM(K11:K72)</f>
        <v>72340</v>
      </c>
      <c r="L73" s="44">
        <f>SUM(L11:L72)</f>
        <v>21689.329999999998</v>
      </c>
      <c r="M73" s="44">
        <f>SUM(J73:L73)</f>
        <v>158712.97999999998</v>
      </c>
      <c r="N73" s="44">
        <f>70270.16-J72</f>
        <v>35316.350000000006</v>
      </c>
      <c r="O73" s="44">
        <f>29700-K70</f>
        <v>25395</v>
      </c>
      <c r="P73" s="44">
        <f>25000-L68-L69-L71</f>
        <v>9634.59</v>
      </c>
      <c r="Q73" s="44">
        <f>SUM(N73:P73)</f>
        <v>70345.94</v>
      </c>
      <c r="R73" s="44">
        <f>M73+Q73</f>
        <v>229058.91999999998</v>
      </c>
      <c r="S73" s="6"/>
    </row>
    <row r="74" spans="1:19" ht="13.5" thickTop="1" x14ac:dyDescent="0.2">
      <c r="A74" s="8"/>
      <c r="B74" s="8"/>
      <c r="C74" s="8"/>
      <c r="D74" s="8"/>
      <c r="E74" s="9"/>
      <c r="F74" s="9"/>
      <c r="H74" s="10"/>
      <c r="I74" s="10"/>
      <c r="J74" s="2"/>
      <c r="K74" s="4"/>
      <c r="L74" s="4"/>
      <c r="M74" s="4"/>
      <c r="N74" s="6"/>
      <c r="O74" s="6"/>
      <c r="P74" s="2"/>
      <c r="Q74" s="2"/>
      <c r="R74" s="2"/>
      <c r="S74" s="6"/>
    </row>
  </sheetData>
  <mergeCells count="182">
    <mergeCell ref="P38:P43"/>
    <mergeCell ref="P45:P52"/>
    <mergeCell ref="P58:P64"/>
    <mergeCell ref="J8:M8"/>
    <mergeCell ref="N8:Q8"/>
    <mergeCell ref="M13:M14"/>
    <mergeCell ref="Q13:Q14"/>
    <mergeCell ref="Q15:Q16"/>
    <mergeCell ref="Q17:Q18"/>
    <mergeCell ref="Q23:Q25"/>
    <mergeCell ref="Q31:Q32"/>
    <mergeCell ref="Q33:Q34"/>
    <mergeCell ref="Q35:Q36"/>
    <mergeCell ref="Q38:Q43"/>
    <mergeCell ref="Q45:Q52"/>
    <mergeCell ref="Q58:Q64"/>
    <mergeCell ref="M58:M64"/>
    <mergeCell ref="M45:M52"/>
    <mergeCell ref="M38:M43"/>
    <mergeCell ref="M35:M36"/>
    <mergeCell ref="M33:M34"/>
    <mergeCell ref="M31:M32"/>
    <mergeCell ref="O58:O64"/>
    <mergeCell ref="N58:N64"/>
    <mergeCell ref="R33:R34"/>
    <mergeCell ref="R35:R36"/>
    <mergeCell ref="R38:R43"/>
    <mergeCell ref="R45:R52"/>
    <mergeCell ref="R58:R64"/>
    <mergeCell ref="R8:R9"/>
    <mergeCell ref="R13:R14"/>
    <mergeCell ref="R15:R16"/>
    <mergeCell ref="R17:R18"/>
    <mergeCell ref="R23:R25"/>
    <mergeCell ref="R31:R32"/>
    <mergeCell ref="P15:P16"/>
    <mergeCell ref="P17:P18"/>
    <mergeCell ref="P23:P25"/>
    <mergeCell ref="P31:P32"/>
    <mergeCell ref="P33:P34"/>
    <mergeCell ref="P35:P36"/>
    <mergeCell ref="J45:J52"/>
    <mergeCell ref="K45:K52"/>
    <mergeCell ref="N45:N52"/>
    <mergeCell ref="O45:O52"/>
    <mergeCell ref="O35:O36"/>
    <mergeCell ref="O38:O43"/>
    <mergeCell ref="J31:J32"/>
    <mergeCell ref="K31:K32"/>
    <mergeCell ref="N31:N32"/>
    <mergeCell ref="O31:O32"/>
    <mergeCell ref="J33:J34"/>
    <mergeCell ref="K33:K34"/>
    <mergeCell ref="N33:N34"/>
    <mergeCell ref="O33:O34"/>
    <mergeCell ref="J15:J16"/>
    <mergeCell ref="K15:K16"/>
    <mergeCell ref="M23:M25"/>
    <mergeCell ref="M17:M18"/>
    <mergeCell ref="B58:B64"/>
    <mergeCell ref="C58:C64"/>
    <mergeCell ref="D58:D64"/>
    <mergeCell ref="G58:G64"/>
    <mergeCell ref="H58:H64"/>
    <mergeCell ref="J35:J36"/>
    <mergeCell ref="K35:K36"/>
    <mergeCell ref="N35:N36"/>
    <mergeCell ref="J38:J43"/>
    <mergeCell ref="K38:K43"/>
    <mergeCell ref="N38:N43"/>
    <mergeCell ref="L35:L36"/>
    <mergeCell ref="L38:L43"/>
    <mergeCell ref="H38:H43"/>
    <mergeCell ref="I38:I43"/>
    <mergeCell ref="F58:F64"/>
    <mergeCell ref="C35:C36"/>
    <mergeCell ref="D35:D36"/>
    <mergeCell ref="G35:G36"/>
    <mergeCell ref="F35:F36"/>
    <mergeCell ref="B35:B36"/>
    <mergeCell ref="G38:G43"/>
    <mergeCell ref="G45:G52"/>
    <mergeCell ref="D45:D52"/>
    <mergeCell ref="I17:I18"/>
    <mergeCell ref="E8:E9"/>
    <mergeCell ref="H8:H9"/>
    <mergeCell ref="I8:I9"/>
    <mergeCell ref="A35:A36"/>
    <mergeCell ref="L31:L32"/>
    <mergeCell ref="O15:O16"/>
    <mergeCell ref="J17:J18"/>
    <mergeCell ref="K17:K18"/>
    <mergeCell ref="N17:N18"/>
    <mergeCell ref="O17:O18"/>
    <mergeCell ref="J23:J25"/>
    <mergeCell ref="K23:K25"/>
    <mergeCell ref="N23:N25"/>
    <mergeCell ref="O23:O25"/>
    <mergeCell ref="L15:L16"/>
    <mergeCell ref="N15:N16"/>
    <mergeCell ref="F8:F9"/>
    <mergeCell ref="L13:L14"/>
    <mergeCell ref="M15:M16"/>
    <mergeCell ref="H33:H34"/>
    <mergeCell ref="F31:F32"/>
    <mergeCell ref="A23:A25"/>
    <mergeCell ref="B23:B25"/>
    <mergeCell ref="C23:C25"/>
    <mergeCell ref="L33:L34"/>
    <mergeCell ref="H45:H52"/>
    <mergeCell ref="I45:I52"/>
    <mergeCell ref="A8:A10"/>
    <mergeCell ref="B8:B9"/>
    <mergeCell ref="C8:C9"/>
    <mergeCell ref="D8:D9"/>
    <mergeCell ref="G8:G9"/>
    <mergeCell ref="F15:F16"/>
    <mergeCell ref="H31:H32"/>
    <mergeCell ref="I31:I32"/>
    <mergeCell ref="I35:I36"/>
    <mergeCell ref="B45:B52"/>
    <mergeCell ref="A45:A52"/>
    <mergeCell ref="H13:H14"/>
    <mergeCell ref="I13:I14"/>
    <mergeCell ref="H15:H16"/>
    <mergeCell ref="I15:I16"/>
    <mergeCell ref="H17:H18"/>
    <mergeCell ref="G33:G34"/>
    <mergeCell ref="A38:A43"/>
    <mergeCell ref="B38:B43"/>
    <mergeCell ref="C38:C43"/>
    <mergeCell ref="D38:D43"/>
    <mergeCell ref="A31:A32"/>
    <mergeCell ref="B31:B32"/>
    <mergeCell ref="C31:C32"/>
    <mergeCell ref="D31:D32"/>
    <mergeCell ref="G31:G32"/>
    <mergeCell ref="L17:L18"/>
    <mergeCell ref="J58:J64"/>
    <mergeCell ref="F23:F25"/>
    <mergeCell ref="A17:A18"/>
    <mergeCell ref="A33:A34"/>
    <mergeCell ref="D23:D25"/>
    <mergeCell ref="G23:G25"/>
    <mergeCell ref="L23:L25"/>
    <mergeCell ref="F33:F34"/>
    <mergeCell ref="L45:L52"/>
    <mergeCell ref="L58:L64"/>
    <mergeCell ref="K58:K64"/>
    <mergeCell ref="I58:I64"/>
    <mergeCell ref="H23:H25"/>
    <mergeCell ref="I33:I34"/>
    <mergeCell ref="H35:H36"/>
    <mergeCell ref="A58:A64"/>
    <mergeCell ref="C45:C52"/>
    <mergeCell ref="F38:F43"/>
    <mergeCell ref="F45:F52"/>
    <mergeCell ref="I23:I25"/>
    <mergeCell ref="B33:B34"/>
    <mergeCell ref="C33:C34"/>
    <mergeCell ref="D33:D34"/>
    <mergeCell ref="A15:A16"/>
    <mergeCell ref="B15:B16"/>
    <mergeCell ref="C15:C16"/>
    <mergeCell ref="D15:D16"/>
    <mergeCell ref="G15:G16"/>
    <mergeCell ref="F17:F18"/>
    <mergeCell ref="B17:B18"/>
    <mergeCell ref="C17:C18"/>
    <mergeCell ref="D17:D18"/>
    <mergeCell ref="G17:G18"/>
    <mergeCell ref="A13:A14"/>
    <mergeCell ref="B13:B14"/>
    <mergeCell ref="C13:C14"/>
    <mergeCell ref="D13:D14"/>
    <mergeCell ref="G13:G14"/>
    <mergeCell ref="P13:P14"/>
    <mergeCell ref="O13:O14"/>
    <mergeCell ref="N13:N14"/>
    <mergeCell ref="F13:F14"/>
    <mergeCell ref="J13:J14"/>
    <mergeCell ref="K13:K14"/>
  </mergeCells>
  <pageMargins left="0.75" right="0.75" top="1" bottom="1" header="0.5" footer="0.5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listItem</vt:lpstr>
      <vt:lpstr>listItem</vt:lpstr>
      <vt:lpstr>listItem!Print_Area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Aaron Baldwin</cp:lastModifiedBy>
  <cp:lastPrinted>2021-12-17T18:01:37Z</cp:lastPrinted>
  <dcterms:created xsi:type="dcterms:W3CDTF">2021-12-17T16:12:13Z</dcterms:created>
  <dcterms:modified xsi:type="dcterms:W3CDTF">2022-01-26T13:09:40Z</dcterms:modified>
</cp:coreProperties>
</file>