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latin\Documents\"/>
    </mc:Choice>
  </mc:AlternateContent>
  <xr:revisionPtr revIDLastSave="0" documentId="8_{B4979FB3-3C95-4194-862C-3BD15F0632F2}" xr6:coauthVersionLast="47" xr6:coauthVersionMax="47" xr10:uidLastSave="{00000000-0000-0000-0000-000000000000}"/>
  <bookViews>
    <workbookView xWindow="-120" yWindow="-120" windowWidth="29040" windowHeight="15840" xr2:uid="{0965789A-50EF-4AF4-A9C1-C03831AD0B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1" i="1" l="1"/>
  <c r="H471" i="1"/>
  <c r="AA466" i="1"/>
  <c r="Y466" i="1"/>
  <c r="W466" i="1"/>
  <c r="U466" i="1"/>
  <c r="S466" i="1"/>
  <c r="Q466" i="1"/>
  <c r="O466" i="1"/>
  <c r="M466" i="1"/>
  <c r="K466" i="1"/>
  <c r="I466" i="1"/>
  <c r="H466" i="1"/>
  <c r="E466" i="1"/>
  <c r="AB461" i="1"/>
  <c r="AB459" i="1"/>
  <c r="AB457" i="1"/>
  <c r="AB455" i="1"/>
  <c r="AB453" i="1"/>
  <c r="AB451" i="1"/>
  <c r="AB449" i="1"/>
  <c r="AB447" i="1"/>
  <c r="AB445" i="1"/>
  <c r="AB443" i="1"/>
  <c r="AB436" i="1"/>
  <c r="AB429" i="1"/>
  <c r="AB426" i="1"/>
  <c r="AB422" i="1"/>
  <c r="AB420" i="1"/>
  <c r="AB418" i="1"/>
  <c r="AB416" i="1"/>
  <c r="AB414" i="1"/>
  <c r="AB412" i="1"/>
  <c r="AB410" i="1"/>
  <c r="AB408" i="1"/>
  <c r="AB406" i="1"/>
  <c r="AB404" i="1"/>
  <c r="AB402" i="1"/>
  <c r="AB400" i="1"/>
  <c r="AB398" i="1"/>
  <c r="AB396" i="1"/>
  <c r="AB394" i="1"/>
  <c r="AB392" i="1"/>
  <c r="AB390" i="1"/>
  <c r="AB388" i="1"/>
  <c r="AB387" i="1"/>
  <c r="AB386" i="1"/>
  <c r="AB384" i="1"/>
  <c r="AB382" i="1"/>
  <c r="AB380" i="1"/>
  <c r="AB378" i="1"/>
  <c r="AB376" i="1"/>
  <c r="AB374" i="1"/>
  <c r="AB372" i="1"/>
  <c r="AB370" i="1"/>
  <c r="AB368" i="1"/>
  <c r="AB366" i="1"/>
  <c r="AB364" i="1"/>
  <c r="AB362" i="1"/>
  <c r="AB360" i="1"/>
  <c r="AB358" i="1"/>
  <c r="AB356" i="1"/>
  <c r="AB354" i="1"/>
  <c r="AB352" i="1"/>
  <c r="AB350" i="1"/>
  <c r="AB348" i="1"/>
  <c r="AB346" i="1"/>
  <c r="AB344" i="1"/>
  <c r="AB342" i="1"/>
  <c r="AB340" i="1"/>
  <c r="AB338" i="1"/>
  <c r="AB336" i="1"/>
  <c r="AB334" i="1"/>
  <c r="AB332" i="1"/>
  <c r="AB330" i="1"/>
  <c r="AB328" i="1"/>
  <c r="F327" i="1"/>
  <c r="AB326" i="1"/>
  <c r="AB324" i="1"/>
  <c r="AB322" i="1"/>
  <c r="AB320" i="1"/>
  <c r="AB318" i="1"/>
  <c r="AB316" i="1"/>
  <c r="AB314" i="1"/>
  <c r="AB312" i="1"/>
  <c r="AB310" i="1"/>
  <c r="AB308" i="1"/>
  <c r="AB306" i="1"/>
  <c r="AB304" i="1"/>
  <c r="AB302" i="1"/>
  <c r="AB300" i="1"/>
  <c r="AB298" i="1"/>
  <c r="AB296" i="1"/>
  <c r="AB294" i="1"/>
  <c r="AB292" i="1"/>
  <c r="AB290" i="1"/>
  <c r="AB288" i="1"/>
  <c r="AB286" i="1"/>
  <c r="AB284" i="1"/>
  <c r="AB282" i="1"/>
  <c r="AB280" i="1"/>
  <c r="AB278" i="1"/>
  <c r="AC464" i="1" s="1"/>
  <c r="C276" i="1"/>
  <c r="C274" i="1"/>
  <c r="AB271" i="1"/>
  <c r="AB269" i="1"/>
  <c r="AB267" i="1"/>
  <c r="AB265" i="1"/>
  <c r="AB263" i="1"/>
  <c r="AB261" i="1"/>
  <c r="AB259" i="1"/>
  <c r="AB257" i="1"/>
  <c r="AB255" i="1"/>
  <c r="AB252" i="1"/>
  <c r="AB249" i="1"/>
  <c r="AB245" i="1"/>
  <c r="AB240" i="1"/>
  <c r="AB238" i="1"/>
  <c r="AB233" i="1"/>
  <c r="AB228" i="1"/>
  <c r="AB225" i="1"/>
  <c r="AB219" i="1"/>
  <c r="AC273" i="1" s="1"/>
  <c r="AB217" i="1"/>
  <c r="AB215" i="1"/>
  <c r="AB213" i="1"/>
  <c r="AB211" i="1"/>
  <c r="AB209" i="1"/>
  <c r="AB207" i="1"/>
  <c r="AB204" i="1"/>
  <c r="AB202" i="1"/>
  <c r="AB200" i="1"/>
  <c r="AB198" i="1"/>
  <c r="AB196" i="1"/>
  <c r="AB194" i="1"/>
  <c r="AB192" i="1"/>
  <c r="AB190" i="1"/>
  <c r="AB188" i="1"/>
  <c r="AB186" i="1"/>
  <c r="AB184" i="1"/>
  <c r="AB182" i="1"/>
  <c r="AB180" i="1"/>
  <c r="AB178" i="1"/>
  <c r="AB176" i="1"/>
  <c r="AB174" i="1"/>
  <c r="AB172" i="1"/>
  <c r="AB170" i="1"/>
  <c r="AB168" i="1"/>
  <c r="AB166" i="1"/>
  <c r="AB164" i="1"/>
  <c r="AB161" i="1"/>
  <c r="AB159" i="1"/>
  <c r="AB157" i="1"/>
  <c r="AB155" i="1"/>
  <c r="AB151" i="1"/>
  <c r="AB147" i="1"/>
  <c r="AB142" i="1"/>
  <c r="AB140" i="1"/>
  <c r="AB137" i="1"/>
  <c r="AB132" i="1"/>
  <c r="AB128" i="1"/>
  <c r="AE125" i="1"/>
  <c r="AB123" i="1"/>
  <c r="AB121" i="1"/>
  <c r="AB118" i="1"/>
  <c r="AB114" i="1"/>
  <c r="AB112" i="1"/>
  <c r="AB110" i="1"/>
  <c r="AB108" i="1"/>
  <c r="AB106" i="1"/>
  <c r="AB103" i="1"/>
  <c r="AB101" i="1"/>
  <c r="AB99" i="1"/>
  <c r="AB97" i="1"/>
  <c r="AB94" i="1"/>
  <c r="AB92" i="1"/>
  <c r="AB90" i="1"/>
  <c r="AB88" i="1"/>
  <c r="AB86" i="1"/>
  <c r="AB84" i="1"/>
  <c r="AB82" i="1"/>
  <c r="AB80" i="1"/>
  <c r="AB78" i="1"/>
  <c r="AB76" i="1"/>
  <c r="AB74" i="1"/>
  <c r="AB72" i="1"/>
  <c r="AE71" i="1"/>
  <c r="AB70" i="1"/>
  <c r="AB68" i="1"/>
  <c r="AB66" i="1"/>
  <c r="AB64" i="1"/>
  <c r="AE69" i="1" s="1"/>
  <c r="AB62" i="1"/>
  <c r="AB60" i="1"/>
  <c r="AB58" i="1"/>
  <c r="AB56" i="1"/>
  <c r="AB54" i="1"/>
  <c r="AB52" i="1"/>
  <c r="AB50" i="1"/>
  <c r="AB48" i="1"/>
  <c r="AB46" i="1"/>
  <c r="AB44" i="1"/>
  <c r="AB42" i="1"/>
  <c r="AB40" i="1"/>
  <c r="AB38" i="1"/>
  <c r="AB36" i="1"/>
  <c r="AB34" i="1"/>
  <c r="AB32" i="1"/>
  <c r="AB30" i="1"/>
  <c r="AB28" i="1"/>
  <c r="AB26" i="1"/>
  <c r="AB24" i="1"/>
  <c r="AB22" i="1"/>
  <c r="AB20" i="1"/>
  <c r="AB18" i="1"/>
  <c r="AB16" i="1"/>
  <c r="AB14" i="1"/>
  <c r="AB12" i="1"/>
  <c r="AB10" i="1"/>
  <c r="AE32" i="1" l="1"/>
  <c r="AC104" i="1"/>
  <c r="AA469" i="1"/>
  <c r="AB469" i="1"/>
  <c r="AE46" i="1"/>
  <c r="AC272" i="1"/>
  <c r="AC35" i="1"/>
  <c r="AB466" i="1"/>
  <c r="AC275" i="1"/>
  <c r="AC466" i="1"/>
</calcChain>
</file>

<file path=xl/sharedStrings.xml><?xml version="1.0" encoding="utf-8"?>
<sst xmlns="http://schemas.openxmlformats.org/spreadsheetml/2006/main" count="1092" uniqueCount="405">
  <si>
    <t>GALLATIN COUNTY WATER DISTRICT</t>
  </si>
  <si>
    <t xml:space="preserve"> </t>
  </si>
  <si>
    <t>TRIAL BALANCE WORKSHEET</t>
  </si>
  <si>
    <t>-</t>
  </si>
  <si>
    <t>Adjustments</t>
  </si>
  <si>
    <t xml:space="preserve"> Adjustments</t>
  </si>
  <si>
    <t>Cash on Hand</t>
  </si>
  <si>
    <t>CIB - General/Payroll First Famers</t>
  </si>
  <si>
    <t>AP 5 #2(1)</t>
  </si>
  <si>
    <t>Adj A/Rec for PSN 17</t>
  </si>
  <si>
    <t>CIB - Revenue First Farmers</t>
  </si>
  <si>
    <t>Y</t>
  </si>
  <si>
    <t>AP 5 # 2(5)</t>
  </si>
  <si>
    <t>CIB - Sinking Fund 50004200</t>
  </si>
  <si>
    <t>AP 5 #2(2)</t>
  </si>
  <si>
    <t>Dec Int Regions</t>
  </si>
  <si>
    <t>Bond Sinking - KRWF</t>
  </si>
  <si>
    <t>A</t>
  </si>
  <si>
    <t>AP 5 #2(8)</t>
  </si>
  <si>
    <t>CIB - Depreciation 80002160</t>
  </si>
  <si>
    <t>AP 5 #2(3)</t>
  </si>
  <si>
    <t>RDA Reserve short lived assets</t>
  </si>
  <si>
    <t>AP 5 #2(6)</t>
  </si>
  <si>
    <t>CIB - Security Dep First Farmers</t>
  </si>
  <si>
    <t>Ap 5 #2(4)</t>
  </si>
  <si>
    <t>Excess Revenue CD</t>
  </si>
  <si>
    <t>AP 5 #4</t>
  </si>
  <si>
    <t>Certificates of Deposit FFB</t>
  </si>
  <si>
    <t>RDA Reserve CD</t>
  </si>
  <si>
    <t>Construction - Speedway/O&amp;M KIA</t>
  </si>
  <si>
    <t>AP 5 #2(7)</t>
  </si>
  <si>
    <t>A/Receivable - grant funds/other</t>
  </si>
  <si>
    <t>Adj Int Rec @ 2019</t>
  </si>
  <si>
    <t>Restricted 550.43</t>
  </si>
  <si>
    <t>Interest Receivable</t>
  </si>
  <si>
    <t>U</t>
  </si>
  <si>
    <t>AP 5 #10</t>
  </si>
  <si>
    <t>Accounts Receivable - other</t>
  </si>
  <si>
    <t>JE V Fiscal Court</t>
  </si>
  <si>
    <t>Accounts Receivable</t>
  </si>
  <si>
    <t>AP 8 #6</t>
  </si>
  <si>
    <t>Adj Unbilled A/R</t>
  </si>
  <si>
    <t>Accounts Receivable YE</t>
  </si>
  <si>
    <t>S</t>
  </si>
  <si>
    <t>AP 8 #13</t>
  </si>
  <si>
    <t>Adj Allow for Doubtful Accts</t>
  </si>
  <si>
    <t>Allowance for Doubtful Accts</t>
  </si>
  <si>
    <t>I</t>
  </si>
  <si>
    <t>AP  8 # 10</t>
  </si>
  <si>
    <t>Adj Inv to Count</t>
  </si>
  <si>
    <t>Inventory</t>
  </si>
  <si>
    <t>K</t>
  </si>
  <si>
    <t>AP 12 # 9 (1)</t>
  </si>
  <si>
    <t>Adj Prepaid Ins</t>
  </si>
  <si>
    <t>Recl software amort</t>
  </si>
  <si>
    <t>Prepaid Insurance</t>
  </si>
  <si>
    <t>W</t>
  </si>
  <si>
    <t>AP 12 #7</t>
  </si>
  <si>
    <t>Adj Prepaid Exp</t>
  </si>
  <si>
    <t>Prepaid Expense - dues</t>
  </si>
  <si>
    <t>X</t>
  </si>
  <si>
    <t>Land Rights (303)</t>
  </si>
  <si>
    <t>AP 12 #5 Acct 303</t>
  </si>
  <si>
    <t>Land (303)</t>
  </si>
  <si>
    <t>Buildings</t>
  </si>
  <si>
    <t>AP 12 #5 bldg</t>
  </si>
  <si>
    <t>Adj Depr for Year</t>
  </si>
  <si>
    <t xml:space="preserve">       Accum Depr building</t>
  </si>
  <si>
    <t>L</t>
  </si>
  <si>
    <t>Building Improvements</t>
  </si>
  <si>
    <t>New Hookups</t>
  </si>
  <si>
    <t>Meters &amp; Meter Installation (334)</t>
  </si>
  <si>
    <t>H</t>
  </si>
  <si>
    <t>AP 12 #5 Acct 334</t>
  </si>
  <si>
    <t xml:space="preserve">     Accum Depr Meter &amp; Inst</t>
  </si>
  <si>
    <t>Cap Ambrose Tank Paint</t>
  </si>
  <si>
    <t>Distribution Reservoirs (330)</t>
  </si>
  <si>
    <t>O</t>
  </si>
  <si>
    <t>AP 12 #5 Acct 330</t>
  </si>
  <si>
    <t xml:space="preserve">     Accum Depr Distr reservoirs</t>
  </si>
  <si>
    <t>Cap Baker/Eagle Tun</t>
  </si>
  <si>
    <t>Transmission Distr Mains (331)</t>
  </si>
  <si>
    <t>P</t>
  </si>
  <si>
    <t>AP 12 #5 Acct 331</t>
  </si>
  <si>
    <t xml:space="preserve">     Accum Depr distr mains</t>
  </si>
  <si>
    <t>AP 12 Depr Sch</t>
  </si>
  <si>
    <t>Services (333)</t>
  </si>
  <si>
    <t>AP 12 #5 Acct 333</t>
  </si>
  <si>
    <t xml:space="preserve">     Accum Depr services</t>
  </si>
  <si>
    <t>Water Treatment Eq (320)</t>
  </si>
  <si>
    <t>AP 12 #5 Acct 320</t>
  </si>
  <si>
    <t xml:space="preserve">     Accum depr - Water Treatm</t>
  </si>
  <si>
    <t>Pumping Equipment (311)</t>
  </si>
  <si>
    <t>AP 12 #5 Acct 311</t>
  </si>
  <si>
    <t xml:space="preserve">     Accum Depr pumping eq</t>
  </si>
  <si>
    <t>Wells</t>
  </si>
  <si>
    <t xml:space="preserve">      Accum Depr wells</t>
  </si>
  <si>
    <t>Recl Bobcat</t>
  </si>
  <si>
    <t>Radio/Office Eq/ Other (339/345)</t>
  </si>
  <si>
    <t>Q</t>
  </si>
  <si>
    <t>AP 12 Bobcat/trailer</t>
  </si>
  <si>
    <t xml:space="preserve">     Accum Depr office &amp; other</t>
  </si>
  <si>
    <t>Big Tex Trailers</t>
  </si>
  <si>
    <t>2008 Truck Sold</t>
  </si>
  <si>
    <t>Transportation Eq (    )</t>
  </si>
  <si>
    <t>B</t>
  </si>
  <si>
    <t>D</t>
  </si>
  <si>
    <t>AP 12 #5 trans eq</t>
  </si>
  <si>
    <t xml:space="preserve">     Accum Depr - Trans Eq</t>
  </si>
  <si>
    <t>Hydrants (335)</t>
  </si>
  <si>
    <t>AP 12 #5 hydrants</t>
  </si>
  <si>
    <t xml:space="preserve">     Accum Depr Hydrants</t>
  </si>
  <si>
    <t>TOTAL FIXED ASSETS</t>
  </si>
  <si>
    <t>Rev Currens A/P PY</t>
  </si>
  <si>
    <t>Construction in Process Inv Cellular Mtrs</t>
  </si>
  <si>
    <t>E</t>
  </si>
  <si>
    <t xml:space="preserve"> AP 12 #9(3)</t>
  </si>
  <si>
    <t>Utility Deposits</t>
  </si>
  <si>
    <t>Other Assets</t>
  </si>
  <si>
    <t>psc</t>
  </si>
  <si>
    <t>Organizational Fees</t>
  </si>
  <si>
    <t>PY</t>
  </si>
  <si>
    <t>only</t>
  </si>
  <si>
    <t>Accumulated Amort Organ Fees</t>
  </si>
  <si>
    <t>CERS PENSION PLAN</t>
  </si>
  <si>
    <t>Deferred Outflows  of Resources:</t>
  </si>
  <si>
    <t>Cont &gt; Meas Date 19</t>
  </si>
  <si>
    <t>Cont &gt; Meas Date 18</t>
  </si>
  <si>
    <t>Contributions after NPL Date</t>
  </si>
  <si>
    <t>PEN1</t>
  </si>
  <si>
    <t>AP 10 #4</t>
  </si>
  <si>
    <t>Difference Between Expected &amp;</t>
  </si>
  <si>
    <t>Experience Outflow</t>
  </si>
  <si>
    <t xml:space="preserve">     Actual Experience</t>
  </si>
  <si>
    <t>PEN3</t>
  </si>
  <si>
    <t>KRS AUDIT</t>
  </si>
  <si>
    <t>Chg In Assumptions</t>
  </si>
  <si>
    <t>Change in Assumptions</t>
  </si>
  <si>
    <t>PEN2</t>
  </si>
  <si>
    <t>Change in Proportion &amp; Difference</t>
  </si>
  <si>
    <t xml:space="preserve">   Between Employer Contributions</t>
  </si>
  <si>
    <t xml:space="preserve">   and Proportionate Share of </t>
  </si>
  <si>
    <t>Chg in Proportion O/F</t>
  </si>
  <si>
    <t xml:space="preserve">   Contributions</t>
  </si>
  <si>
    <t>PEN4</t>
  </si>
  <si>
    <t>Net Difference Between Projected</t>
  </si>
  <si>
    <t xml:space="preserve">   and Actual Investment Earnings</t>
  </si>
  <si>
    <t>Investment Exp</t>
  </si>
  <si>
    <t xml:space="preserve">   on Pension Plan Investiments</t>
  </si>
  <si>
    <t>CERS OPEB PLAN</t>
  </si>
  <si>
    <t>OP1</t>
  </si>
  <si>
    <t>Assumptions Outflow</t>
  </si>
  <si>
    <t>OP 2</t>
  </si>
  <si>
    <t>proportion outflow</t>
  </si>
  <si>
    <t>OP 4</t>
  </si>
  <si>
    <t>Investment outflow</t>
  </si>
  <si>
    <t>OP 3</t>
  </si>
  <si>
    <t xml:space="preserve">   </t>
  </si>
  <si>
    <t>Rev A/Pay 18</t>
  </si>
  <si>
    <t>A?Pay 2019</t>
  </si>
  <si>
    <t>Recl PR dep EOY</t>
  </si>
  <si>
    <t>Accounts Payable</t>
  </si>
  <si>
    <t>G</t>
  </si>
  <si>
    <t>V</t>
  </si>
  <si>
    <t>Ap 9 #6</t>
  </si>
  <si>
    <t>Accounts Payable - construction</t>
  </si>
  <si>
    <t>AP 12</t>
  </si>
  <si>
    <t>Accounts Payable - Other (Tammy)</t>
  </si>
  <si>
    <t>AP 9#16(2)</t>
  </si>
  <si>
    <t>Retainage Payable</t>
  </si>
  <si>
    <t>AP 12 currens</t>
  </si>
  <si>
    <t>Rev Accr Wages 18</t>
  </si>
  <si>
    <t>Accr Wages 19</t>
  </si>
  <si>
    <t>Accrued Wages</t>
  </si>
  <si>
    <t>J</t>
  </si>
  <si>
    <t>AP 10 #5(d)</t>
  </si>
  <si>
    <t>Accr Comp Absences</t>
  </si>
  <si>
    <t>Accrued Compensated Absences</t>
  </si>
  <si>
    <t>T</t>
  </si>
  <si>
    <t>AP 10 #5(a)</t>
  </si>
  <si>
    <t>Accrued Retirement Loan w/h</t>
  </si>
  <si>
    <t>Meter Deposits (Void Checks)</t>
  </si>
  <si>
    <t>School Tax Payable</t>
  </si>
  <si>
    <t>AP 9 # 11 (1)</t>
  </si>
  <si>
    <t>Sales Tax Payable</t>
  </si>
  <si>
    <t>AP 9 # 11 (2)</t>
  </si>
  <si>
    <t>FICA w/h</t>
  </si>
  <si>
    <t>AP 10#28</t>
  </si>
  <si>
    <t>Medicare w/h</t>
  </si>
  <si>
    <t>Federal  w/h</t>
  </si>
  <si>
    <t>Kentucky w/h</t>
  </si>
  <si>
    <t>AP 10 tax forms</t>
  </si>
  <si>
    <t>Gallatin Co w/h</t>
  </si>
  <si>
    <t>Employees Health Ins W/H</t>
  </si>
  <si>
    <t>Wage Garnishment</t>
  </si>
  <si>
    <t>Retirement w/h</t>
  </si>
  <si>
    <t>AP 10 #7</t>
  </si>
  <si>
    <t>401K Withholding Payable</t>
  </si>
  <si>
    <t>Accrued Payroll Tax</t>
  </si>
  <si>
    <t>Adj Accr Int Bonds</t>
  </si>
  <si>
    <t>Interest Payable</t>
  </si>
  <si>
    <t>R</t>
  </si>
  <si>
    <t>AP 13 #2</t>
  </si>
  <si>
    <t>Adj Accr Int KIA</t>
  </si>
  <si>
    <t>Interest Payable KIA</t>
  </si>
  <si>
    <t>Adj Accr Int KRWF</t>
  </si>
  <si>
    <t>Interest Payable KRW</t>
  </si>
  <si>
    <t>Escrow  - LAPE meters not installed</t>
  </si>
  <si>
    <t>Lape + Clayton Homes</t>
  </si>
  <si>
    <t>Meter Deposits</t>
  </si>
  <si>
    <t>AP 8 #13(a)</t>
  </si>
  <si>
    <t>Note Payable KIA (Speedway)</t>
  </si>
  <si>
    <t>Interim Financing KRW</t>
  </si>
  <si>
    <t>Bonds Payable - 2006A</t>
  </si>
  <si>
    <t>AP 13 #4(b)1</t>
  </si>
  <si>
    <t>Bonds Payable - 2006B</t>
  </si>
  <si>
    <t>Bond Payable KRWF 2017A</t>
  </si>
  <si>
    <t>Rec Amort 2017 KRW</t>
  </si>
  <si>
    <t>Bond Premium 2017</t>
  </si>
  <si>
    <t>AP 13 Amort Sch</t>
  </si>
  <si>
    <t>Adjust NPL</t>
  </si>
  <si>
    <t>Net Pension Liability</t>
  </si>
  <si>
    <t>PEN8</t>
  </si>
  <si>
    <t>Deferred Inflows of Resources:</t>
  </si>
  <si>
    <t>Investment Exp Inflow</t>
  </si>
  <si>
    <t>PEN6</t>
  </si>
  <si>
    <t>Experience Inflow</t>
  </si>
  <si>
    <t>Chg in Proportion inflow</t>
  </si>
  <si>
    <t>PEN7</t>
  </si>
  <si>
    <t>Liab Experience inflow</t>
  </si>
  <si>
    <t>OP5</t>
  </si>
  <si>
    <t>Assumptions inflow</t>
  </si>
  <si>
    <t>OP 6</t>
  </si>
  <si>
    <t>OP 7</t>
  </si>
  <si>
    <t>OP 8</t>
  </si>
  <si>
    <t>Adj Net OPEB Liab</t>
  </si>
  <si>
    <t>Net OPEB Liability</t>
  </si>
  <si>
    <t>OP 9</t>
  </si>
  <si>
    <t>Contributions in aid of const.</t>
  </si>
  <si>
    <t>Grant Proceeds</t>
  </si>
  <si>
    <t>PY grant on PSC</t>
  </si>
  <si>
    <t>Rural Development Grant</t>
  </si>
  <si>
    <t>Speedway contributions</t>
  </si>
  <si>
    <t>Contributions - fiscal court</t>
  </si>
  <si>
    <t>Contribution - Sterling Entr</t>
  </si>
  <si>
    <t>Contributions HB502</t>
  </si>
  <si>
    <t>Grant Proceeds - Tobacco Money</t>
  </si>
  <si>
    <t>Restatement for NPL effect</t>
  </si>
  <si>
    <t>Retained Earnings</t>
  </si>
  <si>
    <t>Metered Sales</t>
  </si>
  <si>
    <t>AP 8 #2</t>
  </si>
  <si>
    <t>Sales - Commercial</t>
  </si>
  <si>
    <t>Sales - Resale</t>
  </si>
  <si>
    <t>School Tax</t>
  </si>
  <si>
    <t>Sales Tax</t>
  </si>
  <si>
    <t>Penalties</t>
  </si>
  <si>
    <t>Reconnection Fees</t>
  </si>
  <si>
    <t>Capital Contributions</t>
  </si>
  <si>
    <t>Hookups</t>
  </si>
  <si>
    <t>Hookups - excess fees</t>
  </si>
  <si>
    <t>Misc Income</t>
  </si>
  <si>
    <t>Field Collection Charges</t>
  </si>
  <si>
    <t>Turn on Fee New Customers</t>
  </si>
  <si>
    <t>Disconnection Charge</t>
  </si>
  <si>
    <t>Service Charges Seasonal / temp</t>
  </si>
  <si>
    <t>Darian Mains</t>
  </si>
  <si>
    <t>Customer Refunds</t>
  </si>
  <si>
    <t>Wrong Readings</t>
  </si>
  <si>
    <t>Leak Adjustments</t>
  </si>
  <si>
    <t>Over/Short</t>
  </si>
  <si>
    <t>Interest Income</t>
  </si>
  <si>
    <t>Insurance Proceeds</t>
  </si>
  <si>
    <t>2008 Truck</t>
  </si>
  <si>
    <t>Scrap Lids</t>
  </si>
  <si>
    <t>Other Income</t>
  </si>
  <si>
    <t>Z</t>
  </si>
  <si>
    <t>Sewer Disconnects</t>
  </si>
  <si>
    <t>Scrap Meters Sold</t>
  </si>
  <si>
    <t>Owen RECC 342.22</t>
  </si>
  <si>
    <t>Gain/Loss on assets</t>
  </si>
  <si>
    <t>C</t>
  </si>
  <si>
    <t>DOT Reimb</t>
  </si>
  <si>
    <t>Returned Checks</t>
  </si>
  <si>
    <t>Accounting &amp; Auditing Fees</t>
  </si>
  <si>
    <t>Advertising</t>
  </si>
  <si>
    <t>Auto &amp; Truck Expense</t>
  </si>
  <si>
    <t>Bad Debts</t>
  </si>
  <si>
    <t>AP 8 #10</t>
  </si>
  <si>
    <t>Bank Charges</t>
  </si>
  <si>
    <t>Chemicals</t>
  </si>
  <si>
    <t>Commissioners</t>
  </si>
  <si>
    <t>AP 10 #(4)a</t>
  </si>
  <si>
    <t>Computer Network Support TPM</t>
  </si>
  <si>
    <t>Data Usage - Meter Service Units</t>
  </si>
  <si>
    <t>full year/more installed</t>
  </si>
  <si>
    <t>Damages</t>
  </si>
  <si>
    <t xml:space="preserve">  </t>
  </si>
  <si>
    <t>Depreciation</t>
  </si>
  <si>
    <t>Dues</t>
  </si>
  <si>
    <t>Education</t>
  </si>
  <si>
    <t>Employer Medicare</t>
  </si>
  <si>
    <t>AP 10 #4(b)</t>
  </si>
  <si>
    <t>Employer Social Security</t>
  </si>
  <si>
    <t>Engineering</t>
  </si>
  <si>
    <t>Equipment Rental [copier &amp; postage meter]</t>
  </si>
  <si>
    <t>Insurance Commissioner Health</t>
  </si>
  <si>
    <t>AP 10 #37</t>
  </si>
  <si>
    <t>Insurance- Employee health</t>
  </si>
  <si>
    <t>Insurance - Employee Life</t>
  </si>
  <si>
    <t>Insurance - General</t>
  </si>
  <si>
    <t>AP 12 # 7</t>
  </si>
  <si>
    <t>Insurance - Workers Comp</t>
  </si>
  <si>
    <t>Insurance - Bonds</t>
  </si>
  <si>
    <t>Interest - LTD</t>
  </si>
  <si>
    <t>Regions Trustee Fee</t>
  </si>
  <si>
    <t>Interest - KRWF Bond</t>
  </si>
  <si>
    <t>Bond Issuance Expense</t>
  </si>
  <si>
    <t>Interest - KIA</t>
  </si>
  <si>
    <t>Interest - Security deposits</t>
  </si>
  <si>
    <t>Salaries - Administrative</t>
  </si>
  <si>
    <t>Salaries - Distribution</t>
  </si>
  <si>
    <t xml:space="preserve">    Capitalization of Meters/1039 project</t>
  </si>
  <si>
    <t>Labor Accrued</t>
  </si>
  <si>
    <t>AP 10 #(5)a</t>
  </si>
  <si>
    <t>Legal Fees</t>
  </si>
  <si>
    <t>Maintenance Supplies - distribution lines</t>
  </si>
  <si>
    <t xml:space="preserve">See AP 12 large </t>
  </si>
  <si>
    <t>maint items</t>
  </si>
  <si>
    <t>Maintenance Supplies - water meters</t>
  </si>
  <si>
    <t>Maintenance supplies - vehicles eq</t>
  </si>
  <si>
    <t>Maintenance supplies small tools</t>
  </si>
  <si>
    <t>Miscellaneous Exp</t>
  </si>
  <si>
    <t>Adj Prepaid Ins KACO</t>
  </si>
  <si>
    <t>Adj PPaid M/Agreemt</t>
  </si>
  <si>
    <t>Adj Ppaid Firewall</t>
  </si>
  <si>
    <t>Office Expense</t>
  </si>
  <si>
    <t>Outside Services</t>
  </si>
  <si>
    <t>Rumpke &amp; Orkin</t>
  </si>
  <si>
    <t>Landscape 2,332.</t>
  </si>
  <si>
    <t xml:space="preserve">Outside Services </t>
  </si>
  <si>
    <t>Repairs R Peck 2,736</t>
  </si>
  <si>
    <t>Dyer 400</t>
  </si>
  <si>
    <t xml:space="preserve">Other R&amp;M </t>
  </si>
  <si>
    <t>Postage</t>
  </si>
  <si>
    <t>Public Service Assessment</t>
  </si>
  <si>
    <t>Pump Maintenance</t>
  </si>
  <si>
    <t>Tank Maintenance</t>
  </si>
  <si>
    <t>Purchased Water</t>
  </si>
  <si>
    <t>Repairs &amp; Maint - Distribution</t>
  </si>
  <si>
    <t>Repairs &amp; Maint - Vehicle Equip</t>
  </si>
  <si>
    <t>Split CERS $43,841</t>
  </si>
  <si>
    <t xml:space="preserve">          OPEB $14,211</t>
  </si>
  <si>
    <t>Retirement Expense</t>
  </si>
  <si>
    <t>AP 10 #4 w/o CERS</t>
  </si>
  <si>
    <t>Retirement Expense - GASB 68 Adj</t>
  </si>
  <si>
    <t>OPEB Expense - GASB 75 Adj</t>
  </si>
  <si>
    <t>HRA Medical Expense</t>
  </si>
  <si>
    <t>Samples</t>
  </si>
  <si>
    <t>PY several full screens</t>
  </si>
  <si>
    <t>Taxes &amp; Licenses</t>
  </si>
  <si>
    <t>Telephone</t>
  </si>
  <si>
    <t>Travel/entertainment</t>
  </si>
  <si>
    <t>Uniforms</t>
  </si>
  <si>
    <t>Utilities - office</t>
  </si>
  <si>
    <t>Utilities - pumping</t>
  </si>
  <si>
    <t>Temporary Distribution</t>
  </si>
  <si>
    <t>SUSPENSE</t>
  </si>
  <si>
    <t>Profit/Loss</t>
  </si>
  <si>
    <t>Sum of Income/Expense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</si>
  <si>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</si>
  <si>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</si>
  <si>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</si>
  <si>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</si>
  <si>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</si>
  <si>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</si>
  <si>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</si>
  <si>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</si>
  <si>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</si>
  <si>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</si>
  <si>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</si>
  <si>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</si>
  <si>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</si>
  <si>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</si>
  <si>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</si>
  <si>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</si>
  <si>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</si>
  <si>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</si>
  <si>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</si>
  <si>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</si>
  <si>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</si>
  <si>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</si>
  <si>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</si>
  <si>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</si>
  <si>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</si>
  <si>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</si>
  <si>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</si>
  <si>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</si>
  <si>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</si>
  <si>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</si>
  <si>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</si>
  <si>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</si>
  <si>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Balances</t>
  </si>
  <si>
    <t xml:space="preserve">Working </t>
  </si>
  <si>
    <t>Trial Balance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</si>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</sst>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u/>
      <sz val="16"/>
      <color rgb="FFFF0000"/>
      <name val="Calibri"/>
      <family val="2"/>
      <scheme val="minor"/>
    </font>
    <font>
      <sz val="10"/>
      <name val="Arial"/>
      <family val="2"/>
    </font>
    <font>
      <sz val="10"/>
      <color indexed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2" borderId="0" xfId="0" applyFill="1"/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0" fontId="0" fillId="0" borderId="0" xfId="0" applyNumberFormat="1"/>
    <xf numFmtId="0" fontId="0" fillId="3" borderId="0" xfId="0" applyFill="1"/>
    <xf numFmtId="40" fontId="7" fillId="0" borderId="0" xfId="0" applyNumberFormat="1" applyFont="1"/>
    <xf numFmtId="40" fontId="8" fillId="0" borderId="0" xfId="0" applyNumberFormat="1" applyFont="1"/>
    <xf numFmtId="39" fontId="8" fillId="3" borderId="0" xfId="0" applyNumberFormat="1" applyFont="1" applyFill="1"/>
    <xf numFmtId="39" fontId="8" fillId="0" borderId="0" xfId="0" applyNumberFormat="1" applyFont="1"/>
    <xf numFmtId="40" fontId="9" fillId="0" borderId="0" xfId="0" applyNumberFormat="1" applyFont="1"/>
    <xf numFmtId="40" fontId="10" fillId="3" borderId="0" xfId="0" applyNumberFormat="1" applyFont="1" applyFill="1"/>
    <xf numFmtId="40" fontId="0" fillId="3" borderId="0" xfId="0" applyNumberFormat="1" applyFill="1"/>
    <xf numFmtId="40" fontId="11" fillId="0" borderId="0" xfId="0" applyNumberFormat="1" applyFont="1"/>
    <xf numFmtId="43" fontId="0" fillId="0" borderId="0" xfId="1" applyFont="1"/>
    <xf numFmtId="40" fontId="12" fillId="0" borderId="0" xfId="0" applyNumberFormat="1" applyFont="1"/>
    <xf numFmtId="0" fontId="8" fillId="0" borderId="0" xfId="0" applyFont="1"/>
    <xf numFmtId="40" fontId="13" fillId="0" borderId="0" xfId="0" applyNumberFormat="1" applyFont="1"/>
    <xf numFmtId="43" fontId="2" fillId="0" borderId="0" xfId="0" applyNumberFormat="1" applyFont="1"/>
    <xf numFmtId="39" fontId="8" fillId="4" borderId="0" xfId="0" applyNumberFormat="1" applyFont="1" applyFill="1"/>
    <xf numFmtId="39" fontId="0" fillId="0" borderId="0" xfId="0" applyNumberFormat="1"/>
    <xf numFmtId="43" fontId="2" fillId="0" borderId="0" xfId="1" applyFont="1"/>
    <xf numFmtId="39" fontId="12" fillId="3" borderId="0" xfId="0" applyNumberFormat="1" applyFont="1" applyFill="1"/>
    <xf numFmtId="43" fontId="14" fillId="0" borderId="0" xfId="1" applyFont="1"/>
    <xf numFmtId="43" fontId="15" fillId="0" borderId="0" xfId="1" applyFont="1"/>
    <xf numFmtId="14" fontId="0" fillId="0" borderId="0" xfId="0" applyNumberFormat="1"/>
    <xf numFmtId="0" fontId="0" fillId="5" borderId="0" xfId="0" applyFill="1"/>
    <xf numFmtId="0" fontId="16" fillId="0" borderId="0" xfId="0" applyFont="1"/>
    <xf numFmtId="0" fontId="9" fillId="0" borderId="0" xfId="0" applyFont="1"/>
    <xf numFmtId="0" fontId="17" fillId="0" borderId="0" xfId="0" applyFont="1"/>
    <xf numFmtId="0" fontId="0" fillId="6" borderId="0" xfId="0" applyFill="1"/>
    <xf numFmtId="0" fontId="18" fillId="0" borderId="0" xfId="0" applyFont="1"/>
    <xf numFmtId="40" fontId="0" fillId="0" borderId="0" xfId="1" applyNumberFormat="1" applyFont="1" applyFill="1"/>
    <xf numFmtId="0" fontId="0" fillId="7" borderId="0" xfId="0" applyFill="1"/>
    <xf numFmtId="43" fontId="8" fillId="0" borderId="0" xfId="1" applyFont="1"/>
    <xf numFmtId="40" fontId="0" fillId="0" borderId="0" xfId="1" applyNumberFormat="1" applyFon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9" fillId="0" borderId="0" xfId="0" applyFont="1"/>
    <xf numFmtId="43" fontId="0" fillId="3" borderId="0" xfId="1" applyFont="1" applyFill="1"/>
    <xf numFmtId="40" fontId="0" fillId="10" borderId="0" xfId="0" applyNumberFormat="1" applyFill="1"/>
    <xf numFmtId="40" fontId="0" fillId="2" borderId="0" xfId="0" applyNumberFormat="1" applyFill="1"/>
    <xf numFmtId="40" fontId="0" fillId="0" borderId="1" xfId="0" applyNumberFormat="1" applyBorder="1"/>
    <xf numFmtId="0" fontId="11" fillId="0" borderId="0" xfId="0" applyFont="1"/>
    <xf numFmtId="39" fontId="20" fillId="0" borderId="0" xfId="0" applyNumberFormat="1" applyFont="1"/>
    <xf numFmtId="40" fontId="8" fillId="3" borderId="0" xfId="0" applyNumberFormat="1" applyFont="1" applyFill="1"/>
    <xf numFmtId="40" fontId="14" fillId="0" borderId="0" xfId="0" applyNumberFormat="1" applyFont="1"/>
    <xf numFmtId="4" fontId="0" fillId="0" borderId="0" xfId="0" applyNumberFormat="1"/>
    <xf numFmtId="40" fontId="0" fillId="0" borderId="2" xfId="0" applyNumberFormat="1" applyBorder="1"/>
    <xf numFmtId="40" fontId="0" fillId="0" borderId="3" xfId="0" applyNumberFormat="1" applyBorder="1"/>
    <xf numFmtId="40" fontId="0" fillId="0" borderId="4" xfId="0" applyNumberFormat="1" applyBorder="1"/>
    <xf numFmtId="40" fontId="21" fillId="0" borderId="0" xfId="0" applyNumberFormat="1" applyFont="1"/>
    <xf numFmtId="4" fontId="11" fillId="0" borderId="0" xfId="0" applyNumberFormat="1" applyFont="1"/>
    <xf numFmtId="40" fontId="5" fillId="0" borderId="0" xfId="0" applyNumberFormat="1" applyFont="1"/>
    <xf numFmtId="2" fontId="0" fillId="0" borderId="0" xfId="0" applyNumberFormat="1"/>
    <xf numFmtId="0" fontId="22" fillId="0" borderId="0" xfId="0" applyFont="1"/>
    <xf numFmtId="40" fontId="10" fillId="0" borderId="0" xfId="0" applyNumberFormat="1" applyFont="1"/>
    <xf numFmtId="40" fontId="9" fillId="0" borderId="2" xfId="0" applyNumberFormat="1" applyFont="1" applyBorder="1"/>
    <xf numFmtId="40" fontId="9" fillId="0" borderId="3" xfId="0" applyNumberFormat="1" applyFont="1" applyBorder="1"/>
    <xf numFmtId="40" fontId="8" fillId="0" borderId="3" xfId="0" applyNumberFormat="1" applyFont="1" applyBorder="1"/>
    <xf numFmtId="40" fontId="8" fillId="0" borderId="4" xfId="0" applyNumberFormat="1" applyFont="1" applyBorder="1"/>
    <xf numFmtId="40" fontId="8" fillId="0" borderId="2" xfId="0" applyNumberFormat="1" applyFont="1" applyBorder="1"/>
    <xf numFmtId="0" fontId="0" fillId="0" borderId="5" xfId="0" applyBorder="1"/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/>
    <xf numFmtId="40" fontId="8" fillId="0" borderId="1" xfId="0" applyNumberFormat="1" applyFont="1" applyBorder="1"/>
    <xf numFmtId="43" fontId="8" fillId="0" borderId="1" xfId="1" applyFont="1" applyBorder="1"/>
    <xf numFmtId="0" fontId="8" fillId="0" borderId="6" xfId="0" applyFont="1" applyBorder="1"/>
    <xf numFmtId="0" fontId="0" fillId="0" borderId="7" xfId="0" applyBorder="1"/>
    <xf numFmtId="4" fontId="19" fillId="0" borderId="0" xfId="0" applyNumberFormat="1" applyFont="1"/>
    <xf numFmtId="0" fontId="8" fillId="0" borderId="8" xfId="0" applyFont="1" applyBorder="1"/>
    <xf numFmtId="4" fontId="2" fillId="0" borderId="0" xfId="0" applyNumberFormat="1" applyFont="1"/>
    <xf numFmtId="0" fontId="0" fillId="0" borderId="9" xfId="0" applyBorder="1"/>
    <xf numFmtId="0" fontId="0" fillId="0" borderId="10" xfId="0" applyBorder="1"/>
    <xf numFmtId="4" fontId="2" fillId="0" borderId="10" xfId="0" applyNumberFormat="1" applyFont="1" applyBorder="1"/>
    <xf numFmtId="4" fontId="0" fillId="0" borderId="10" xfId="0" applyNumberFormat="1" applyBorder="1"/>
    <xf numFmtId="40" fontId="0" fillId="0" borderId="10" xfId="0" applyNumberFormat="1" applyBorder="1"/>
    <xf numFmtId="0" fontId="0" fillId="3" borderId="10" xfId="0" applyFill="1" applyBorder="1"/>
    <xf numFmtId="40" fontId="13" fillId="0" borderId="10" xfId="0" applyNumberFormat="1" applyFont="1" applyBorder="1"/>
    <xf numFmtId="0" fontId="8" fillId="0" borderId="11" xfId="0" applyFont="1" applyBorder="1"/>
    <xf numFmtId="4" fontId="2" fillId="0" borderId="1" xfId="0" applyNumberFormat="1" applyFont="1" applyBorder="1"/>
    <xf numFmtId="40" fontId="0" fillId="11" borderId="0" xfId="0" applyNumberFormat="1" applyFill="1"/>
    <xf numFmtId="40" fontId="0" fillId="0" borderId="12" xfId="0" applyNumberFormat="1" applyBorder="1"/>
    <xf numFmtId="43" fontId="0" fillId="0" borderId="0" xfId="0" applyNumberFormat="1"/>
    <xf numFmtId="40" fontId="0" fillId="12" borderId="0" xfId="0" applyNumberFormat="1" applyFill="1"/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3">
    <dxf>
      <numFmt numFmtId="8" formatCode="#,##0.00_);[Red]\(#,##0.00\)"/>
    </dxf>
    <dxf>
      <numFmt numFmtId="8" formatCode="#,##0.00_);[Red]\(#,##0.00\)"/>
    </dxf>
    <dxf>
      <fill>
        <patternFill patternType="solid">
          <fgColor indexed="64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655320</xdr:colOff>
      <xdr:row>11</xdr:row>
      <xdr:rowOff>144780</xdr:rowOff>
    </xdr:from>
    <xdr:to>
      <xdr:col>16</xdr:col>
      <xdr:colOff>701039</xdr:colOff>
      <xdr:row>12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6A2C13-132E-41C0-807A-EE7DAB898FB2}"/>
            </a:ext>
          </a:extLst>
        </xdr:cNvPr>
        <xdr:cNvSpPr txBox="1"/>
      </xdr:nvSpPr>
      <xdr:spPr>
        <a:xfrm>
          <a:off x="10866120" y="2125980"/>
          <a:ext cx="45719" cy="60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861109-5B57-4682-AC9B-B5EDFBF4163F}" name="Table1" displayName="Table1" ref="A9:AF471" totalsRowShown="0">
  <autoFilter ref="A9:AF471" xr:uid="{BD861109-5B57-4682-AC9B-B5EDFBF4163F}"/>
  <tableColumns count="32">
    <tableColumn id="1" xr3:uid="{854E2FCB-10FD-4752-8637-1753123CF349}" name="Column1"/>
    <tableColumn id="2" xr3:uid="{DE34F790-94FA-4940-A6C4-03B2B7F1BB9B}" name="Column2"/>
    <tableColumn id="3" xr3:uid="{50826702-8D32-4E9F-B846-2742063FF1C9}" name="Column3"/>
    <tableColumn id="4" xr3:uid="{AA7D815C-48EE-48C9-8500-5274090247ED}" name="Column4"/>
    <tableColumn id="5" xr3:uid="{9BEE5993-16BC-4DD9-9D4C-A3BA17EF08D9}" name="Column5"/>
    <tableColumn id="6" xr3:uid="{284F3178-B967-4EF3-A410-5F91242339CE}" name="Column6"/>
    <tableColumn id="7" xr3:uid="{118AAADA-28F6-42B9-9D03-8E9D88788834}" name="Column7" dataDxfId="2"/>
    <tableColumn id="8" xr3:uid="{DE20D307-43DD-47D9-99A7-3ED61F09C4E3}" name="Column8"/>
    <tableColumn id="9" xr3:uid="{3AB36C89-FFE0-4A4F-BDEE-34ADD32D1A04}" name="Column9"/>
    <tableColumn id="10" xr3:uid="{1CFF746D-55BC-458C-A80B-69D722FDB1E2}" name="Column10"/>
    <tableColumn id="11" xr3:uid="{87BDADDE-A24E-483C-A795-346F539491B2}" name="Column11"/>
    <tableColumn id="12" xr3:uid="{240CEB14-8236-42AA-A1B7-79B31FB232A9}" name="Column12"/>
    <tableColumn id="13" xr3:uid="{FC4F993D-88CD-4766-A99B-64C2B0A890EB}" name="Column13"/>
    <tableColumn id="14" xr3:uid="{723FB28C-B871-4D62-B319-C6B6C6FC83FC}" name="Column14"/>
    <tableColumn id="15" xr3:uid="{C9E24AB5-5BC9-4C5D-90BD-8064A5E55B55}" name="Column15"/>
    <tableColumn id="16" xr3:uid="{BEE5A863-BAEC-49F1-A66C-F2BD1ABF271E}" name="Column16"/>
    <tableColumn id="17" xr3:uid="{527469AF-ECE5-4C63-B39A-6DE28A96E55B}" name="Column17"/>
    <tableColumn id="18" xr3:uid="{88D6FD34-91ED-4434-BCB3-8AE48365FACE}" name="Column18"/>
    <tableColumn id="19" xr3:uid="{DCEF4E00-7419-460C-8029-E593227090FF}" name="Column19"/>
    <tableColumn id="20" xr3:uid="{A9783C9D-7993-46FD-A997-494F8433E740}" name="Column20"/>
    <tableColumn id="21" xr3:uid="{0FE1022B-4D24-40D7-9FF5-D77314ACF957}" name="Column21"/>
    <tableColumn id="22" xr3:uid="{B63DCB60-88C1-4201-92D6-2C76B055D2FD}" name="Column22"/>
    <tableColumn id="23" xr3:uid="{B20E1190-98FB-418D-8E5A-7F560672C167}" name="Column23"/>
    <tableColumn id="24" xr3:uid="{E75A462B-79F3-420C-90B1-C772E65AE9CD}" name="Column24"/>
    <tableColumn id="25" xr3:uid="{1546150C-916A-4C3D-A520-296969D2055B}" name="Column25"/>
    <tableColumn id="26" xr3:uid="{B0A2F052-3B57-492B-934B-6595D2EC1A36}" name="Column26"/>
    <tableColumn id="27" xr3:uid="{33A68871-C8BE-4170-A6AE-B6D48787D106}" name="Column27" dataDxfId="1"/>
    <tableColumn id="28" xr3:uid="{4841FF7F-55D4-45FD-A7C1-ED8EE860845F}" name="Column28" dataDxfId="0"/>
    <tableColumn id="29" xr3:uid="{21D9A6FB-7C8A-43F6-823D-5BBAEBA2A376}" name="Column29"/>
    <tableColumn id="30" xr3:uid="{CC580C83-6A17-4665-84DB-E6CDFFC3F56D}" name="Column30"/>
    <tableColumn id="31" xr3:uid="{B1E876CC-6BC8-4DA5-BC0C-D6F9D25F659A}" name="Column31"/>
    <tableColumn id="32" xr3:uid="{6EE14563-8758-48D9-BE30-DA51F3C79235}" name="Column3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DBFE7-7066-4B52-AD60-A77E7AF061E5}">
  <dimension ref="A1:AF501"/>
  <sheetViews>
    <sheetView tabSelected="1" topLeftCell="M4" workbookViewId="0">
      <selection activeCell="AB8" sqref="AB8"/>
    </sheetView>
  </sheetViews>
  <sheetFormatPr defaultRowHeight="15" x14ac:dyDescent="0.25"/>
  <cols>
    <col min="1" max="2" width="11" customWidth="1"/>
    <col min="3" max="3" width="30.5703125" customWidth="1"/>
    <col min="4" max="4" width="10.42578125" customWidth="1"/>
    <col min="5" max="6" width="13.7109375" customWidth="1"/>
    <col min="7" max="7" width="11" style="2" customWidth="1"/>
    <col min="8" max="8" width="13.7109375" customWidth="1"/>
    <col min="9" max="9" width="14" customWidth="1"/>
    <col min="10" max="10" width="12" customWidth="1"/>
    <col min="11" max="11" width="14" customWidth="1"/>
    <col min="12" max="12" width="12" customWidth="1"/>
    <col min="13" max="13" width="13.5703125" customWidth="1"/>
    <col min="14" max="14" width="12" customWidth="1"/>
    <col min="15" max="15" width="13.5703125" customWidth="1"/>
    <col min="16" max="16" width="12" customWidth="1"/>
    <col min="17" max="17" width="12.42578125" customWidth="1"/>
    <col min="18" max="18" width="12" customWidth="1"/>
    <col min="19" max="19" width="13" customWidth="1"/>
    <col min="20" max="20" width="12" customWidth="1"/>
    <col min="21" max="21" width="12.5703125" customWidth="1"/>
    <col min="22" max="24" width="12" customWidth="1"/>
    <col min="25" max="25" width="12.28515625" customWidth="1"/>
    <col min="26" max="26" width="12" customWidth="1"/>
    <col min="27" max="27" width="13.28515625" customWidth="1"/>
    <col min="28" max="28" width="16.42578125" customWidth="1"/>
    <col min="29" max="29" width="13.85546875" customWidth="1"/>
    <col min="30" max="32" width="12" customWidth="1"/>
  </cols>
  <sheetData>
    <row r="1" spans="1:32" ht="21" x14ac:dyDescent="0.35">
      <c r="C1" s="1" t="s">
        <v>0</v>
      </c>
      <c r="K1" s="3" t="s">
        <v>1</v>
      </c>
    </row>
    <row r="2" spans="1:32" x14ac:dyDescent="0.25">
      <c r="C2" s="1"/>
      <c r="H2" t="s">
        <v>1</v>
      </c>
    </row>
    <row r="3" spans="1:32" x14ac:dyDescent="0.25">
      <c r="C3" s="1" t="s">
        <v>2</v>
      </c>
      <c r="H3" t="s">
        <v>1</v>
      </c>
    </row>
    <row r="4" spans="1:32" x14ac:dyDescent="0.25">
      <c r="C4" s="4">
        <v>43830</v>
      </c>
      <c r="H4" t="s">
        <v>1</v>
      </c>
    </row>
    <row r="5" spans="1:32" x14ac:dyDescent="0.25">
      <c r="B5" t="s">
        <v>3</v>
      </c>
      <c r="H5" s="5" t="s">
        <v>402</v>
      </c>
    </row>
    <row r="6" spans="1:32" x14ac:dyDescent="0.25">
      <c r="E6" s="5" t="s">
        <v>401</v>
      </c>
      <c r="H6" s="5" t="s">
        <v>403</v>
      </c>
      <c r="AB6" t="s">
        <v>404</v>
      </c>
    </row>
    <row r="7" spans="1:32" x14ac:dyDescent="0.25">
      <c r="E7" s="90">
        <v>43465</v>
      </c>
      <c r="H7" s="90">
        <v>43830</v>
      </c>
      <c r="K7" s="5" t="s">
        <v>4</v>
      </c>
      <c r="L7" s="5"/>
      <c r="M7" t="s">
        <v>5</v>
      </c>
      <c r="O7" t="s">
        <v>5</v>
      </c>
      <c r="Q7" t="s">
        <v>5</v>
      </c>
      <c r="S7" t="s">
        <v>5</v>
      </c>
      <c r="U7" t="s">
        <v>5</v>
      </c>
      <c r="W7" t="s">
        <v>5</v>
      </c>
      <c r="Y7" t="s">
        <v>5</v>
      </c>
      <c r="AA7" t="s">
        <v>5</v>
      </c>
      <c r="AB7" s="91">
        <v>43830</v>
      </c>
    </row>
    <row r="9" spans="1:32" x14ac:dyDescent="0.25">
      <c r="A9" t="s">
        <v>369</v>
      </c>
      <c r="B9" t="s">
        <v>370</v>
      </c>
      <c r="C9" t="s">
        <v>371</v>
      </c>
      <c r="D9" s="6" t="s">
        <v>372</v>
      </c>
      <c r="E9" s="7" t="s">
        <v>373</v>
      </c>
      <c r="F9" s="7" t="s">
        <v>374</v>
      </c>
      <c r="G9" s="8" t="s">
        <v>375</v>
      </c>
      <c r="H9" s="7" t="s">
        <v>376</v>
      </c>
      <c r="I9" s="7" t="s">
        <v>377</v>
      </c>
      <c r="J9" s="7" t="s">
        <v>378</v>
      </c>
      <c r="K9" t="s">
        <v>379</v>
      </c>
      <c r="L9" s="7" t="s">
        <v>380</v>
      </c>
      <c r="M9" s="7" t="s">
        <v>381</v>
      </c>
      <c r="N9" s="7" t="s">
        <v>382</v>
      </c>
      <c r="O9" s="7" t="s">
        <v>383</v>
      </c>
      <c r="P9" s="7" t="s">
        <v>384</v>
      </c>
      <c r="Q9" s="7" t="s">
        <v>385</v>
      </c>
      <c r="R9" s="7" t="s">
        <v>386</v>
      </c>
      <c r="S9" s="7" t="s">
        <v>387</v>
      </c>
      <c r="T9" s="7" t="s">
        <v>388</v>
      </c>
      <c r="U9" s="7" t="s">
        <v>389</v>
      </c>
      <c r="V9" s="7" t="s">
        <v>390</v>
      </c>
      <c r="W9" s="7" t="s">
        <v>391</v>
      </c>
      <c r="X9" s="7" t="s">
        <v>392</v>
      </c>
      <c r="Y9" s="7" t="s">
        <v>393</v>
      </c>
      <c r="Z9" s="7" t="s">
        <v>394</v>
      </c>
      <c r="AA9" s="7" t="s">
        <v>395</v>
      </c>
      <c r="AB9" s="7" t="s">
        <v>396</v>
      </c>
      <c r="AC9" t="s">
        <v>397</v>
      </c>
      <c r="AD9" t="s">
        <v>398</v>
      </c>
      <c r="AE9" t="s">
        <v>399</v>
      </c>
      <c r="AF9" t="s">
        <v>400</v>
      </c>
    </row>
    <row r="10" spans="1:32" x14ac:dyDescent="0.25">
      <c r="A10">
        <v>1080</v>
      </c>
      <c r="C10" t="s">
        <v>6</v>
      </c>
      <c r="D10" s="6"/>
      <c r="E10" s="7">
        <v>90.29</v>
      </c>
      <c r="F10" s="7"/>
      <c r="G10" s="8"/>
      <c r="H10" s="7">
        <v>90.29</v>
      </c>
      <c r="I10" s="7"/>
      <c r="J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>SUM(H10:AA10)</f>
        <v>90.29</v>
      </c>
    </row>
    <row r="11" spans="1:32" x14ac:dyDescent="0.25">
      <c r="D11" s="6"/>
      <c r="E11" s="7" t="s">
        <v>1</v>
      </c>
      <c r="F11" s="7"/>
      <c r="G11" s="8"/>
      <c r="H11" s="7"/>
      <c r="I11" s="7"/>
      <c r="J11" s="7"/>
      <c r="K11" s="7"/>
      <c r="L11" s="9"/>
      <c r="M11" s="9"/>
      <c r="N11" s="7"/>
      <c r="O11" s="10"/>
      <c r="P11" s="7"/>
      <c r="Q11" s="7"/>
      <c r="R11" s="7"/>
      <c r="S11" s="7"/>
      <c r="T11" s="7"/>
      <c r="U11" s="7"/>
      <c r="V11" s="7"/>
      <c r="W11" s="7"/>
      <c r="X11" s="7"/>
      <c r="Y11" s="9"/>
      <c r="Z11" s="7"/>
      <c r="AA11" s="7"/>
      <c r="AB11" s="7" t="s">
        <v>1</v>
      </c>
    </row>
    <row r="12" spans="1:32" x14ac:dyDescent="0.25">
      <c r="A12">
        <v>1001</v>
      </c>
      <c r="C12" t="s">
        <v>7</v>
      </c>
      <c r="D12" s="6"/>
      <c r="E12" s="7">
        <v>3885.81</v>
      </c>
      <c r="F12" s="7"/>
      <c r="G12" s="8"/>
      <c r="H12" s="7">
        <v>5326.34</v>
      </c>
      <c r="I12" s="7"/>
      <c r="J12" s="7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>SUM(H12:AA12)</f>
        <v>5326.34</v>
      </c>
      <c r="AC12" s="11" t="s">
        <v>8</v>
      </c>
    </row>
    <row r="13" spans="1:32" x14ac:dyDescent="0.25">
      <c r="D13" s="6"/>
      <c r="E13" s="7"/>
      <c r="F13" s="7"/>
      <c r="G13" s="8"/>
      <c r="H13" s="7"/>
      <c r="I13" s="7"/>
      <c r="J13" s="7"/>
      <c r="K13" s="7"/>
      <c r="L13" s="7"/>
      <c r="M13" s="7"/>
      <c r="N13" s="7"/>
      <c r="O13" s="7"/>
      <c r="P13" s="7"/>
      <c r="Q13" s="10"/>
      <c r="R13" s="7"/>
      <c r="S13" s="7"/>
      <c r="T13" s="7"/>
      <c r="U13" s="7"/>
      <c r="V13" s="7"/>
      <c r="W13" s="7"/>
      <c r="X13" s="7"/>
      <c r="Y13" s="10" t="s">
        <v>9</v>
      </c>
      <c r="Z13" s="7"/>
      <c r="AA13" s="7"/>
      <c r="AB13" s="7"/>
      <c r="AC13" s="12"/>
    </row>
    <row r="14" spans="1:32" x14ac:dyDescent="0.25">
      <c r="A14">
        <v>1021</v>
      </c>
      <c r="C14" t="s">
        <v>10</v>
      </c>
      <c r="D14" s="6"/>
      <c r="E14" s="7">
        <v>213125.59</v>
      </c>
      <c r="F14" s="7"/>
      <c r="G14" s="8"/>
      <c r="H14" s="7">
        <v>208156.09</v>
      </c>
      <c r="I14" s="7"/>
      <c r="J14" s="7"/>
      <c r="K14" s="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 t="s">
        <v>11</v>
      </c>
      <c r="Y14" s="7">
        <v>-230.79</v>
      </c>
      <c r="Z14" s="7"/>
      <c r="AA14" s="7"/>
      <c r="AB14" s="7">
        <f>SUM(H14:AA14)</f>
        <v>207925.3</v>
      </c>
      <c r="AC14" s="11" t="s">
        <v>12</v>
      </c>
    </row>
    <row r="15" spans="1:32" x14ac:dyDescent="0.25">
      <c r="D15" s="6"/>
      <c r="E15" s="7" t="s">
        <v>1</v>
      </c>
      <c r="F15" s="7"/>
      <c r="G15" s="8"/>
      <c r="H15" s="7"/>
      <c r="I15" s="7"/>
      <c r="J15" s="7"/>
      <c r="K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 t="s">
        <v>1</v>
      </c>
      <c r="AC15" s="12"/>
    </row>
    <row r="16" spans="1:32" x14ac:dyDescent="0.25">
      <c r="A16">
        <v>1050</v>
      </c>
      <c r="C16" t="s">
        <v>13</v>
      </c>
      <c r="D16" s="6"/>
      <c r="E16" s="7">
        <v>67467.81</v>
      </c>
      <c r="F16" s="7"/>
      <c r="G16" s="8"/>
      <c r="H16" s="7">
        <v>67505.41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>SUM(H16:AA16)</f>
        <v>67505.41</v>
      </c>
      <c r="AC16" s="11" t="s">
        <v>14</v>
      </c>
    </row>
    <row r="17" spans="1:31" x14ac:dyDescent="0.25">
      <c r="D17" s="6"/>
      <c r="E17" s="7"/>
      <c r="F17" s="7"/>
      <c r="G17" s="8"/>
      <c r="H17" s="7"/>
      <c r="I17" s="7"/>
      <c r="J17" s="7"/>
      <c r="K17" s="10" t="s">
        <v>15</v>
      </c>
      <c r="L17" s="7"/>
      <c r="M17" s="7"/>
      <c r="N17" s="7"/>
      <c r="O17" s="10"/>
      <c r="P17" s="7"/>
      <c r="Q17" s="7"/>
      <c r="R17" s="7"/>
      <c r="S17" s="7"/>
      <c r="T17" s="7"/>
      <c r="U17" s="10"/>
      <c r="V17" s="7"/>
      <c r="W17" s="7"/>
      <c r="X17" s="7"/>
      <c r="Y17" s="7"/>
      <c r="Z17" s="7"/>
      <c r="AA17" s="7"/>
      <c r="AB17" s="7"/>
    </row>
    <row r="18" spans="1:31" x14ac:dyDescent="0.25">
      <c r="A18">
        <v>1055</v>
      </c>
      <c r="C18" t="s">
        <v>16</v>
      </c>
      <c r="D18" s="6"/>
      <c r="E18" s="7">
        <v>80962.64</v>
      </c>
      <c r="F18" s="7"/>
      <c r="G18" s="8"/>
      <c r="H18" s="7">
        <v>85773.41</v>
      </c>
      <c r="I18" s="7"/>
      <c r="J18" s="7" t="s">
        <v>17</v>
      </c>
      <c r="K18" s="7">
        <v>89.47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>SUM(H18:AA18)</f>
        <v>85862.88</v>
      </c>
      <c r="AC18" s="11" t="s">
        <v>18</v>
      </c>
    </row>
    <row r="19" spans="1:31" x14ac:dyDescent="0.25">
      <c r="D19" s="6"/>
      <c r="E19" s="7" t="s">
        <v>1</v>
      </c>
      <c r="F19" s="7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 t="s">
        <v>1</v>
      </c>
      <c r="AC19" s="12"/>
    </row>
    <row r="20" spans="1:31" x14ac:dyDescent="0.25">
      <c r="A20">
        <v>1060</v>
      </c>
      <c r="C20" t="s">
        <v>19</v>
      </c>
      <c r="D20" s="6"/>
      <c r="E20" s="7">
        <v>171211.95</v>
      </c>
      <c r="F20" s="7"/>
      <c r="G20" s="8"/>
      <c r="H20" s="7">
        <v>254860.58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>SUM(H20:AA20)</f>
        <v>254860.58</v>
      </c>
      <c r="AC20" s="11" t="s">
        <v>20</v>
      </c>
    </row>
    <row r="21" spans="1:31" x14ac:dyDescent="0.25">
      <c r="D21" s="6"/>
      <c r="E21" s="7"/>
      <c r="F21" s="7"/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2"/>
    </row>
    <row r="22" spans="1:31" x14ac:dyDescent="0.25">
      <c r="A22">
        <v>1065</v>
      </c>
      <c r="C22" t="s">
        <v>21</v>
      </c>
      <c r="D22" s="6"/>
      <c r="E22" s="7">
        <v>13758.74</v>
      </c>
      <c r="F22" s="7"/>
      <c r="G22" s="8"/>
      <c r="H22" s="7">
        <v>69346.3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>SUM(H22:AA22)</f>
        <v>69346.3</v>
      </c>
      <c r="AC22" s="11" t="s">
        <v>22</v>
      </c>
    </row>
    <row r="23" spans="1:31" x14ac:dyDescent="0.25">
      <c r="D23" s="6"/>
      <c r="E23" s="7" t="s">
        <v>1</v>
      </c>
      <c r="F23" s="7"/>
      <c r="G23" s="8"/>
      <c r="H23" s="7"/>
      <c r="I23" s="7"/>
      <c r="J23" s="7"/>
      <c r="K23" s="7"/>
      <c r="L23" s="7"/>
      <c r="M23" s="9"/>
      <c r="N23" s="7"/>
      <c r="O23" s="13"/>
      <c r="P23" s="7"/>
      <c r="Q23" s="10"/>
      <c r="R23" s="7"/>
      <c r="S23" s="7"/>
      <c r="T23" s="7"/>
      <c r="U23" s="7"/>
      <c r="V23" s="7"/>
      <c r="W23" s="7"/>
      <c r="X23" s="7"/>
      <c r="Y23" s="7"/>
      <c r="Z23" s="7"/>
      <c r="AA23" s="7"/>
      <c r="AB23" s="7" t="s">
        <v>1</v>
      </c>
      <c r="AC23" s="12"/>
    </row>
    <row r="24" spans="1:31" x14ac:dyDescent="0.25">
      <c r="A24">
        <v>1031</v>
      </c>
      <c r="C24" t="s">
        <v>23</v>
      </c>
      <c r="D24" s="6"/>
      <c r="E24" s="7">
        <v>31816.17</v>
      </c>
      <c r="F24" s="7"/>
      <c r="G24" s="8"/>
      <c r="H24" s="7">
        <v>30792.62</v>
      </c>
      <c r="I24" s="7"/>
      <c r="J24" s="7"/>
      <c r="K24" s="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f>SUM(H24:AA24)</f>
        <v>30792.62</v>
      </c>
      <c r="AC24" s="11" t="s">
        <v>24</v>
      </c>
    </row>
    <row r="25" spans="1:31" x14ac:dyDescent="0.25">
      <c r="D25" s="6"/>
      <c r="E25" s="7"/>
      <c r="F25" s="7"/>
      <c r="G25" s="8"/>
      <c r="H25" s="7"/>
      <c r="I25" s="7"/>
      <c r="J25" s="7"/>
      <c r="K25" s="7"/>
      <c r="L25" s="7"/>
      <c r="M25" s="9"/>
      <c r="N25" s="7"/>
      <c r="O25" s="7"/>
      <c r="P25" s="7"/>
      <c r="Q25" s="13"/>
      <c r="R25" s="7"/>
      <c r="S25" s="10"/>
      <c r="T25" s="7"/>
      <c r="U25" s="7"/>
      <c r="V25" s="7"/>
      <c r="W25" s="13"/>
      <c r="X25" s="7"/>
      <c r="Y25" s="7"/>
      <c r="Z25" s="7"/>
      <c r="AA25" s="7"/>
      <c r="AB25" s="7"/>
      <c r="AC25" s="12"/>
    </row>
    <row r="26" spans="1:31" x14ac:dyDescent="0.25">
      <c r="A26">
        <v>1024</v>
      </c>
      <c r="C26" t="s">
        <v>25</v>
      </c>
      <c r="D26" s="6"/>
      <c r="E26" s="7">
        <v>0</v>
      </c>
      <c r="F26" s="7"/>
      <c r="G26" s="8"/>
      <c r="H26" s="7">
        <v>0</v>
      </c>
      <c r="I26" s="7"/>
      <c r="J26" s="13"/>
      <c r="K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>
        <f>SUM(H26:AA26)</f>
        <v>0</v>
      </c>
      <c r="AC26" s="12" t="s">
        <v>26</v>
      </c>
    </row>
    <row r="27" spans="1:31" x14ac:dyDescent="0.25">
      <c r="D27" s="6"/>
      <c r="E27" s="7" t="s">
        <v>1</v>
      </c>
      <c r="G27" s="14"/>
      <c r="H27" s="7"/>
      <c r="I27" s="7"/>
      <c r="J27" s="7"/>
      <c r="K27" s="9"/>
      <c r="L27" s="7"/>
      <c r="M27" s="10"/>
      <c r="N27" s="7"/>
      <c r="O27" s="7"/>
      <c r="P27" s="7"/>
      <c r="Q27" s="13"/>
      <c r="R27" s="7"/>
      <c r="S27" s="7"/>
      <c r="T27" s="7"/>
      <c r="U27" s="7"/>
      <c r="V27" s="7"/>
      <c r="W27" s="13"/>
      <c r="X27" s="7"/>
      <c r="Y27" s="7"/>
      <c r="Z27" s="7"/>
      <c r="AA27" s="7"/>
      <c r="AB27" s="7" t="s">
        <v>1</v>
      </c>
      <c r="AC27" s="12"/>
    </row>
    <row r="28" spans="1:31" x14ac:dyDescent="0.25">
      <c r="A28">
        <v>1025</v>
      </c>
      <c r="C28" t="s">
        <v>27</v>
      </c>
      <c r="D28" s="6"/>
      <c r="E28" s="7">
        <v>748228.76</v>
      </c>
      <c r="G28" s="15"/>
      <c r="H28" s="7">
        <v>763326.87</v>
      </c>
      <c r="I28" s="7"/>
      <c r="J28" s="7"/>
      <c r="K28" s="7"/>
      <c r="L28" s="7"/>
      <c r="M28" s="7"/>
      <c r="N28" s="7"/>
      <c r="O28" s="7"/>
      <c r="P28" s="7"/>
      <c r="Q28" s="7"/>
      <c r="T28" s="7"/>
      <c r="U28" s="7"/>
      <c r="V28" s="7"/>
      <c r="W28" s="7"/>
      <c r="X28" s="7"/>
      <c r="Y28" s="7"/>
      <c r="Z28" s="7"/>
      <c r="AA28" s="7"/>
      <c r="AB28" s="7">
        <f>SUM(H28:AA28)</f>
        <v>763326.87</v>
      </c>
      <c r="AC28" s="11" t="s">
        <v>26</v>
      </c>
    </row>
    <row r="29" spans="1:31" x14ac:dyDescent="0.25">
      <c r="D29" s="6"/>
      <c r="E29" s="7"/>
      <c r="G29" s="15"/>
      <c r="H29" s="7"/>
      <c r="I29" s="7"/>
      <c r="K29" s="7"/>
      <c r="L29" s="7"/>
      <c r="M29" s="9"/>
      <c r="N29" s="7"/>
      <c r="O29" s="7"/>
      <c r="P29" s="7"/>
      <c r="Q29" s="7"/>
      <c r="R29" s="7"/>
      <c r="S29" s="10"/>
      <c r="T29" s="7"/>
      <c r="U29" s="7"/>
      <c r="V29" s="7"/>
      <c r="W29" s="13"/>
      <c r="X29" s="7"/>
      <c r="Y29" s="7"/>
      <c r="Z29" s="7"/>
      <c r="AA29" s="7"/>
      <c r="AB29" s="7"/>
      <c r="AC29" s="12"/>
    </row>
    <row r="30" spans="1:31" x14ac:dyDescent="0.25">
      <c r="A30">
        <v>1026</v>
      </c>
      <c r="C30" t="s">
        <v>28</v>
      </c>
      <c r="D30" s="6"/>
      <c r="E30" s="7">
        <v>0</v>
      </c>
      <c r="F30" s="7"/>
      <c r="G30" s="8"/>
      <c r="H30" s="7">
        <v>0</v>
      </c>
      <c r="I30" s="7"/>
      <c r="J30" s="13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>
        <f>SUM(H30:AA30)</f>
        <v>0</v>
      </c>
      <c r="AC30" s="12" t="s">
        <v>26</v>
      </c>
    </row>
    <row r="31" spans="1:31" x14ac:dyDescent="0.25">
      <c r="D31" s="6"/>
      <c r="E31" s="7"/>
      <c r="F31" s="7"/>
      <c r="G31" s="8"/>
      <c r="H31" s="7"/>
      <c r="I31" s="7"/>
      <c r="J31" s="13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0"/>
      <c r="X31" s="7"/>
      <c r="Y31" s="7"/>
      <c r="Z31" s="7"/>
      <c r="AA31" s="7"/>
      <c r="AB31" s="7"/>
      <c r="AC31" s="12"/>
    </row>
    <row r="32" spans="1:31" x14ac:dyDescent="0.25">
      <c r="A32">
        <v>1027</v>
      </c>
      <c r="C32" t="s">
        <v>28</v>
      </c>
      <c r="D32" s="6"/>
      <c r="E32" s="7">
        <v>105886.37000000001</v>
      </c>
      <c r="F32" s="7"/>
      <c r="G32" s="8"/>
      <c r="H32" s="7">
        <v>108014.69</v>
      </c>
      <c r="I32" s="7"/>
      <c r="J32" s="13"/>
      <c r="K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f>SUM(H32:AA32)</f>
        <v>108014.69</v>
      </c>
      <c r="AC32" s="11" t="s">
        <v>26</v>
      </c>
      <c r="AE32" s="16">
        <f>SUM(AB28:AB32)</f>
        <v>871341.56</v>
      </c>
    </row>
    <row r="33" spans="1:31" x14ac:dyDescent="0.25">
      <c r="D33" s="6"/>
      <c r="E33" s="7" t="s">
        <v>1</v>
      </c>
      <c r="F33" s="7"/>
      <c r="G33" s="8"/>
      <c r="H33" s="7"/>
      <c r="I33" s="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 t="s">
        <v>1</v>
      </c>
      <c r="AC33" s="12"/>
    </row>
    <row r="34" spans="1:31" x14ac:dyDescent="0.25">
      <c r="A34">
        <v>1040</v>
      </c>
      <c r="C34" t="s">
        <v>29</v>
      </c>
      <c r="D34" s="6"/>
      <c r="E34" s="7">
        <v>37157.43</v>
      </c>
      <c r="F34" s="7"/>
      <c r="G34" s="8"/>
      <c r="H34" s="7">
        <v>37457.61</v>
      </c>
      <c r="I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f>SUM(H34:AA34)</f>
        <v>37457.61</v>
      </c>
      <c r="AC34" s="11" t="s">
        <v>30</v>
      </c>
      <c r="AD34" s="7" t="s">
        <v>1</v>
      </c>
      <c r="AE34" s="7" t="s">
        <v>1</v>
      </c>
    </row>
    <row r="35" spans="1:31" x14ac:dyDescent="0.25">
      <c r="D35" s="6"/>
      <c r="E35" s="7" t="s">
        <v>1</v>
      </c>
      <c r="F35" s="7"/>
      <c r="G35" s="8"/>
      <c r="H35" s="7"/>
      <c r="I35" s="7"/>
      <c r="J35" s="7"/>
      <c r="L35" s="7"/>
      <c r="M35" s="7"/>
      <c r="N35" s="7"/>
      <c r="O35" s="7"/>
      <c r="P35" s="7"/>
      <c r="Q35" s="9"/>
      <c r="R35" s="7"/>
      <c r="S35" s="10"/>
      <c r="T35" s="7"/>
      <c r="U35" s="7"/>
      <c r="V35" s="7"/>
      <c r="W35" s="7"/>
      <c r="X35" s="7"/>
      <c r="Y35" s="18"/>
      <c r="Z35" s="7"/>
      <c r="AA35" s="7"/>
      <c r="AB35" s="7" t="s">
        <v>1</v>
      </c>
      <c r="AC35" s="12">
        <f>SUM(AB10:AB35)</f>
        <v>1630508.89</v>
      </c>
    </row>
    <row r="36" spans="1:31" x14ac:dyDescent="0.25">
      <c r="A36">
        <v>1130</v>
      </c>
      <c r="C36" t="s">
        <v>31</v>
      </c>
      <c r="D36" s="6"/>
      <c r="E36" s="7">
        <v>0</v>
      </c>
      <c r="F36" s="7"/>
      <c r="G36" s="8"/>
      <c r="H36" s="7"/>
      <c r="I36" s="7"/>
      <c r="J36" s="7"/>
      <c r="K36" s="7"/>
      <c r="L36" s="9"/>
      <c r="M36" s="9"/>
      <c r="N36" s="7"/>
      <c r="O36" s="7"/>
      <c r="P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>
        <f>SUM(H36:AA36)</f>
        <v>0</v>
      </c>
      <c r="AC36" s="12" t="s">
        <v>1</v>
      </c>
    </row>
    <row r="37" spans="1:31" x14ac:dyDescent="0.25">
      <c r="D37" s="6"/>
      <c r="E37" s="7"/>
      <c r="F37" s="7"/>
      <c r="G37" s="8"/>
      <c r="H37" s="7"/>
      <c r="I37" s="7"/>
      <c r="J37" s="7"/>
      <c r="K37" s="9"/>
      <c r="L37" s="7"/>
      <c r="M37" s="7"/>
      <c r="N37" s="7"/>
      <c r="O37" s="9"/>
      <c r="P37" s="7"/>
      <c r="Q37" s="13" t="s">
        <v>32</v>
      </c>
      <c r="R37" s="7"/>
      <c r="S37" s="7"/>
      <c r="T37" s="7"/>
      <c r="U37" s="10"/>
      <c r="V37" s="7"/>
      <c r="W37" s="10"/>
      <c r="X37" s="7"/>
      <c r="Y37" s="9"/>
      <c r="Z37" s="7"/>
      <c r="AA37" s="7"/>
      <c r="AB37" s="7"/>
      <c r="AC37" s="12" t="s">
        <v>33</v>
      </c>
    </row>
    <row r="38" spans="1:31" x14ac:dyDescent="0.25">
      <c r="A38">
        <v>1140</v>
      </c>
      <c r="C38" t="s">
        <v>34</v>
      </c>
      <c r="D38" s="6"/>
      <c r="E38" s="7">
        <v>3637.4</v>
      </c>
      <c r="F38" s="7"/>
      <c r="G38" s="8"/>
      <c r="H38" s="7">
        <v>3637.4</v>
      </c>
      <c r="I38" s="7"/>
      <c r="J38" s="7"/>
      <c r="K38" s="9"/>
      <c r="L38" s="7"/>
      <c r="M38" s="7"/>
      <c r="N38" s="7"/>
      <c r="O38" s="7"/>
      <c r="P38" s="7" t="s">
        <v>35</v>
      </c>
      <c r="Q38" s="7">
        <v>949.94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>
        <f>SUM(H38:AA38)</f>
        <v>4587.34</v>
      </c>
      <c r="AC38" s="11" t="s">
        <v>36</v>
      </c>
    </row>
    <row r="39" spans="1:31" x14ac:dyDescent="0.25">
      <c r="D39" s="6"/>
      <c r="E39" s="7" t="s">
        <v>1</v>
      </c>
      <c r="F39" s="7"/>
      <c r="G39" s="8"/>
      <c r="H39" s="7"/>
      <c r="I39" s="7"/>
      <c r="J39" s="7"/>
      <c r="K39" s="7"/>
      <c r="L39" s="9"/>
      <c r="M39" s="9"/>
      <c r="N39" s="7"/>
      <c r="O39" s="10"/>
      <c r="P39" s="7"/>
      <c r="Q39" s="10"/>
      <c r="R39" s="7"/>
      <c r="S39" s="18"/>
      <c r="T39" s="7"/>
      <c r="U39" s="10"/>
      <c r="V39" s="7"/>
      <c r="W39" s="7"/>
      <c r="X39" s="7"/>
      <c r="Y39" s="18"/>
      <c r="Z39" s="7"/>
      <c r="AA39" s="18"/>
      <c r="AB39" s="7" t="s">
        <v>1</v>
      </c>
      <c r="AC39" s="12"/>
    </row>
    <row r="40" spans="1:31" x14ac:dyDescent="0.25">
      <c r="A40">
        <v>1130</v>
      </c>
      <c r="C40" t="s">
        <v>37</v>
      </c>
      <c r="D40" s="6"/>
      <c r="E40" s="7">
        <v>0</v>
      </c>
      <c r="F40" s="7"/>
      <c r="G40" s="8"/>
      <c r="H40" s="7" t="s">
        <v>1</v>
      </c>
      <c r="I40" s="7"/>
      <c r="J40" s="7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>
        <f>SUM(H40:AA40)</f>
        <v>0</v>
      </c>
      <c r="AC40" s="12" t="s">
        <v>38</v>
      </c>
    </row>
    <row r="41" spans="1:31" x14ac:dyDescent="0.25">
      <c r="D41" s="6"/>
      <c r="E41" s="7" t="s">
        <v>1</v>
      </c>
      <c r="F41" s="7"/>
      <c r="G41" s="8"/>
      <c r="H41" s="7"/>
      <c r="I41" s="7"/>
      <c r="J41" s="7"/>
      <c r="K41" s="7"/>
      <c r="L41" s="7"/>
      <c r="M41" s="7"/>
      <c r="N41" s="7"/>
      <c r="O41" s="9"/>
      <c r="P41" s="7"/>
      <c r="Q41" s="7"/>
      <c r="R41" s="7"/>
      <c r="S41" s="9"/>
      <c r="T41" s="7"/>
      <c r="U41" s="7"/>
      <c r="W41" s="19"/>
      <c r="X41" s="7"/>
      <c r="Y41" s="10" t="s">
        <v>9</v>
      </c>
      <c r="Z41" s="7"/>
      <c r="AA41" s="13"/>
      <c r="AB41" s="7" t="s">
        <v>1</v>
      </c>
      <c r="AC41" s="12"/>
    </row>
    <row r="42" spans="1:31" x14ac:dyDescent="0.25">
      <c r="A42">
        <v>1100</v>
      </c>
      <c r="C42" t="s">
        <v>39</v>
      </c>
      <c r="D42" s="6"/>
      <c r="E42" s="7">
        <v>91276.45</v>
      </c>
      <c r="F42" s="7"/>
      <c r="G42" s="8"/>
      <c r="H42" s="17">
        <v>90657.66</v>
      </c>
      <c r="I42" s="7"/>
      <c r="J42" s="7"/>
      <c r="K42" s="20"/>
      <c r="L42" s="7"/>
      <c r="M42" s="7"/>
      <c r="N42" s="7"/>
      <c r="O42" s="7"/>
      <c r="P42" s="7"/>
      <c r="Q42" s="7"/>
      <c r="R42" s="7"/>
      <c r="S42" s="7"/>
      <c r="T42" s="7"/>
      <c r="U42" s="7"/>
      <c r="X42" s="7" t="s">
        <v>11</v>
      </c>
      <c r="Y42" s="7">
        <v>189.67</v>
      </c>
      <c r="Z42" s="7"/>
      <c r="AA42" s="7"/>
      <c r="AB42" s="7">
        <f>SUM(H42:AA42)</f>
        <v>90847.33</v>
      </c>
      <c r="AC42" s="11" t="s">
        <v>40</v>
      </c>
    </row>
    <row r="43" spans="1:31" x14ac:dyDescent="0.25">
      <c r="D43" s="6"/>
      <c r="E43" s="7" t="s">
        <v>1</v>
      </c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  <c r="Q43" s="9"/>
      <c r="R43" s="7"/>
      <c r="S43" s="10"/>
      <c r="T43" s="7"/>
      <c r="U43" s="13"/>
      <c r="V43" s="7"/>
      <c r="W43" s="18" t="s">
        <v>41</v>
      </c>
      <c r="X43" s="7"/>
      <c r="Y43" s="18"/>
      <c r="Z43" s="7"/>
      <c r="AA43" s="7"/>
      <c r="AB43" s="7" t="s">
        <v>1</v>
      </c>
      <c r="AC43" s="12"/>
    </row>
    <row r="44" spans="1:31" x14ac:dyDescent="0.25">
      <c r="A44">
        <v>1120</v>
      </c>
      <c r="C44" t="s">
        <v>42</v>
      </c>
      <c r="D44" s="6"/>
      <c r="E44" s="7">
        <v>38601.69</v>
      </c>
      <c r="F44" s="7"/>
      <c r="G44" s="8"/>
      <c r="H44" s="7">
        <v>38601.69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 t="s">
        <v>43</v>
      </c>
      <c r="W44" s="7">
        <v>-2173.4</v>
      </c>
      <c r="X44" s="7"/>
      <c r="Y44" s="7"/>
      <c r="Z44" s="7"/>
      <c r="AA44" s="7"/>
      <c r="AB44" s="7">
        <f>SUM(H44:AA44)</f>
        <v>36428.29</v>
      </c>
      <c r="AC44" s="11" t="s">
        <v>44</v>
      </c>
    </row>
    <row r="45" spans="1:31" x14ac:dyDescent="0.25">
      <c r="D45" s="6"/>
      <c r="E45" s="7"/>
      <c r="F45" s="7"/>
      <c r="G45" s="8"/>
      <c r="H45" s="7"/>
      <c r="I45" s="7"/>
      <c r="J45" s="7"/>
      <c r="K45" s="7"/>
      <c r="L45" s="7"/>
      <c r="M45" s="13"/>
      <c r="N45" s="7"/>
      <c r="O45" s="10" t="s">
        <v>45</v>
      </c>
      <c r="P45" s="7"/>
      <c r="Q45" s="7"/>
      <c r="R45" s="7"/>
      <c r="S45" s="10"/>
      <c r="T45" s="7"/>
      <c r="U45" s="18"/>
      <c r="V45" s="7"/>
      <c r="W45" s="18"/>
      <c r="X45" s="7"/>
      <c r="Y45" s="9"/>
      <c r="Z45" s="7"/>
      <c r="AA45" s="10"/>
      <c r="AB45" s="7"/>
      <c r="AC45" s="12"/>
    </row>
    <row r="46" spans="1:31" x14ac:dyDescent="0.25">
      <c r="A46">
        <v>1135</v>
      </c>
      <c r="C46" t="s">
        <v>46</v>
      </c>
      <c r="D46" s="6"/>
      <c r="E46" s="7">
        <v>-8407.869999999999</v>
      </c>
      <c r="F46" s="21"/>
      <c r="G46" s="8"/>
      <c r="H46" s="7">
        <v>-885.17</v>
      </c>
      <c r="I46" s="7"/>
      <c r="J46" s="7"/>
      <c r="K46" s="7"/>
      <c r="L46" s="7"/>
      <c r="M46" s="7"/>
      <c r="N46" s="7" t="s">
        <v>47</v>
      </c>
      <c r="O46" s="7">
        <v>-9409.6299999999992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>
        <f>SUM(H46:AA46)</f>
        <v>-10294.799999999999</v>
      </c>
      <c r="AC46" s="11" t="s">
        <v>48</v>
      </c>
      <c r="AE46" s="7">
        <f>SUM(AB42:AB46)</f>
        <v>116980.81999999999</v>
      </c>
    </row>
    <row r="47" spans="1:31" x14ac:dyDescent="0.25">
      <c r="D47" s="6"/>
      <c r="E47" s="7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10"/>
      <c r="R47" s="7"/>
      <c r="S47" s="10"/>
      <c r="T47" s="7"/>
      <c r="U47" s="10"/>
      <c r="V47" s="7"/>
      <c r="W47" s="18"/>
      <c r="X47" s="7"/>
      <c r="Y47" s="13" t="s">
        <v>49</v>
      </c>
      <c r="Z47" s="7"/>
      <c r="AA47" s="7"/>
      <c r="AB47" s="7"/>
      <c r="AC47" s="12"/>
    </row>
    <row r="48" spans="1:31" x14ac:dyDescent="0.25">
      <c r="A48">
        <v>1200</v>
      </c>
      <c r="C48" t="s">
        <v>50</v>
      </c>
      <c r="D48" s="6"/>
      <c r="E48" s="7">
        <v>48745.24</v>
      </c>
      <c r="F48" s="7"/>
      <c r="G48" s="8"/>
      <c r="H48" s="7">
        <v>48745.24</v>
      </c>
      <c r="I48" s="7"/>
      <c r="J48" s="7"/>
      <c r="K48" s="9"/>
      <c r="L48" s="7"/>
      <c r="M48" s="7"/>
      <c r="N48" s="7"/>
      <c r="O48" s="7"/>
      <c r="P48" s="7"/>
      <c r="R48" s="7"/>
      <c r="S48" s="7"/>
      <c r="T48" s="7"/>
      <c r="U48" s="7"/>
      <c r="V48" s="7"/>
      <c r="W48" s="10"/>
      <c r="X48" s="7" t="s">
        <v>51</v>
      </c>
      <c r="Y48" s="7">
        <v>8162.23</v>
      </c>
      <c r="Z48" s="7"/>
      <c r="AA48" s="7"/>
      <c r="AB48" s="7">
        <f>SUM(H48:AA48)</f>
        <v>56907.47</v>
      </c>
      <c r="AC48" s="22" t="s">
        <v>52</v>
      </c>
    </row>
    <row r="49" spans="1:29" x14ac:dyDescent="0.25">
      <c r="D49" s="6"/>
      <c r="E49" s="7"/>
      <c r="F49" s="7"/>
      <c r="G49" s="8"/>
      <c r="H49" s="7"/>
      <c r="I49" s="7"/>
      <c r="K49" s="7"/>
      <c r="L49" s="7"/>
      <c r="M49" s="9"/>
      <c r="N49" s="7"/>
      <c r="O49" s="10" t="s">
        <v>53</v>
      </c>
      <c r="P49" s="7"/>
      <c r="Q49" s="10" t="s">
        <v>54</v>
      </c>
      <c r="R49" s="7"/>
      <c r="S49" s="13"/>
      <c r="T49" s="7"/>
      <c r="U49" s="10"/>
      <c r="V49" s="7"/>
      <c r="W49" s="10"/>
      <c r="X49" s="7"/>
      <c r="Y49" s="7"/>
      <c r="Z49" s="7"/>
      <c r="AA49" s="7"/>
      <c r="AB49" s="7"/>
      <c r="AC49" s="12"/>
    </row>
    <row r="50" spans="1:29" x14ac:dyDescent="0.25">
      <c r="A50">
        <v>1370</v>
      </c>
      <c r="C50" t="s">
        <v>55</v>
      </c>
      <c r="D50" s="6"/>
      <c r="E50" s="7">
        <v>11608.34</v>
      </c>
      <c r="F50" s="7"/>
      <c r="G50" s="8"/>
      <c r="H50" s="7">
        <v>11235.59</v>
      </c>
      <c r="I50" s="7"/>
      <c r="J50" s="7"/>
      <c r="N50" s="7" t="s">
        <v>56</v>
      </c>
      <c r="O50" s="7">
        <v>-2701.27</v>
      </c>
      <c r="P50" s="7" t="s">
        <v>56</v>
      </c>
      <c r="Q50" s="7">
        <v>4365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f>SUM(H50:AA50)</f>
        <v>12899.32</v>
      </c>
      <c r="AC50" s="11" t="s">
        <v>57</v>
      </c>
    </row>
    <row r="51" spans="1:29" x14ac:dyDescent="0.25">
      <c r="D51" s="6"/>
      <c r="E51" s="7" t="s">
        <v>1</v>
      </c>
      <c r="F51" s="7"/>
      <c r="G51" s="8"/>
      <c r="H51" s="7"/>
      <c r="I51" s="7"/>
      <c r="J51" s="7"/>
      <c r="K51" s="7"/>
      <c r="L51" s="7"/>
      <c r="M51" s="10"/>
      <c r="N51" s="7"/>
      <c r="O51" s="9"/>
      <c r="P51" s="7"/>
      <c r="Q51" s="10" t="s">
        <v>54</v>
      </c>
      <c r="R51" s="7"/>
      <c r="S51" s="7"/>
      <c r="T51" s="7"/>
      <c r="U51" s="10" t="s">
        <v>58</v>
      </c>
      <c r="V51" s="7"/>
      <c r="W51" s="7"/>
      <c r="X51" s="7"/>
      <c r="Y51" s="13"/>
      <c r="Z51" s="7"/>
      <c r="AA51" s="13"/>
      <c r="AB51" s="7" t="s">
        <v>1</v>
      </c>
      <c r="AC51" s="12"/>
    </row>
    <row r="52" spans="1:29" x14ac:dyDescent="0.25">
      <c r="A52">
        <v>1350</v>
      </c>
      <c r="C52" t="s">
        <v>59</v>
      </c>
      <c r="D52" s="6"/>
      <c r="E52" s="7">
        <v>5728.8600000000006</v>
      </c>
      <c r="F52" s="7"/>
      <c r="G52" s="8"/>
      <c r="H52" s="7">
        <v>5728.86</v>
      </c>
      <c r="I52" s="7"/>
      <c r="J52" s="7"/>
      <c r="K52" s="7"/>
      <c r="L52" s="7"/>
      <c r="M52" s="7"/>
      <c r="N52" s="7"/>
      <c r="O52" s="7"/>
      <c r="P52" s="7" t="s">
        <v>56</v>
      </c>
      <c r="Q52" s="7">
        <v>-4365</v>
      </c>
      <c r="R52" s="7"/>
      <c r="S52" s="7"/>
      <c r="T52" s="7" t="s">
        <v>60</v>
      </c>
      <c r="U52" s="7">
        <v>3092.97</v>
      </c>
      <c r="V52" s="7"/>
      <c r="W52" s="7"/>
      <c r="X52" s="7"/>
      <c r="Y52" s="7"/>
      <c r="Z52" s="7"/>
      <c r="AA52" s="7"/>
      <c r="AB52" s="7">
        <f>SUM(H52:AA52)</f>
        <v>4456.83</v>
      </c>
      <c r="AC52" s="11" t="s">
        <v>57</v>
      </c>
    </row>
    <row r="53" spans="1:29" x14ac:dyDescent="0.25">
      <c r="D53" s="6"/>
      <c r="E53" s="7"/>
      <c r="F53" s="7"/>
      <c r="G53" s="8"/>
      <c r="H53" s="7"/>
      <c r="I53" s="7"/>
      <c r="J53" s="7"/>
      <c r="K53" s="7"/>
      <c r="L53" s="7"/>
      <c r="M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2"/>
    </row>
    <row r="54" spans="1:29" x14ac:dyDescent="0.25">
      <c r="A54">
        <v>1505</v>
      </c>
      <c r="C54" t="s">
        <v>61</v>
      </c>
      <c r="D54" s="6"/>
      <c r="E54" s="7">
        <v>33970.660000000003</v>
      </c>
      <c r="F54" s="7"/>
      <c r="G54" s="8"/>
      <c r="H54" s="7">
        <v>33970.660000000003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>
        <f>SUM(H54:AA54)</f>
        <v>33970.660000000003</v>
      </c>
      <c r="AC54" s="11" t="s">
        <v>62</v>
      </c>
    </row>
    <row r="55" spans="1:29" x14ac:dyDescent="0.25">
      <c r="D55" s="6"/>
      <c r="E55" s="7" t="s">
        <v>1</v>
      </c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 t="s">
        <v>1</v>
      </c>
      <c r="AC55" s="23"/>
    </row>
    <row r="56" spans="1:29" x14ac:dyDescent="0.25">
      <c r="A56">
        <v>1500</v>
      </c>
      <c r="C56" t="s">
        <v>63</v>
      </c>
      <c r="D56" s="6"/>
      <c r="E56" s="7">
        <v>192257.95</v>
      </c>
      <c r="F56" s="7"/>
      <c r="G56" s="8"/>
      <c r="H56" s="7">
        <v>192257.95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>
        <f>SUM(H56:AA56)</f>
        <v>192257.95</v>
      </c>
      <c r="AC56" s="11" t="s">
        <v>62</v>
      </c>
    </row>
    <row r="57" spans="1:29" x14ac:dyDescent="0.25">
      <c r="D57" s="6"/>
      <c r="E57" s="7"/>
      <c r="F57" s="7"/>
      <c r="G57" s="8"/>
      <c r="H57" s="7"/>
      <c r="I57" s="7"/>
      <c r="J57" s="7"/>
      <c r="K57" s="7"/>
      <c r="L57" s="7"/>
      <c r="M57" s="7"/>
      <c r="N57" s="7"/>
      <c r="O57" s="7"/>
      <c r="P57" s="7"/>
      <c r="Q57" s="10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3"/>
    </row>
    <row r="58" spans="1:29" x14ac:dyDescent="0.25">
      <c r="A58">
        <v>1510</v>
      </c>
      <c r="C58" t="s">
        <v>64</v>
      </c>
      <c r="D58" s="6"/>
      <c r="E58" s="7">
        <v>345817.42</v>
      </c>
      <c r="F58" s="7"/>
      <c r="G58" s="8"/>
      <c r="H58" s="7">
        <v>345817.42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>
        <f>SUM(H58:AA58)</f>
        <v>345817.42</v>
      </c>
      <c r="AC58" s="11" t="s">
        <v>65</v>
      </c>
    </row>
    <row r="59" spans="1:29" x14ac:dyDescent="0.25">
      <c r="D59" s="6"/>
      <c r="E59" s="7" t="s">
        <v>1</v>
      </c>
      <c r="F59" s="7"/>
      <c r="G59" s="8"/>
      <c r="H59" s="7"/>
      <c r="I59" s="7"/>
      <c r="J59" s="7"/>
      <c r="K59" s="7"/>
      <c r="L59" s="7"/>
      <c r="M59" s="7"/>
      <c r="N59" s="7"/>
      <c r="O59" s="9"/>
      <c r="P59" s="7"/>
      <c r="Q59" s="7"/>
      <c r="R59" s="7"/>
      <c r="S59" s="7"/>
      <c r="T59" s="7"/>
      <c r="U59" s="10" t="s">
        <v>66</v>
      </c>
      <c r="V59" s="7"/>
      <c r="W59" s="9"/>
      <c r="X59" s="7"/>
      <c r="Y59" s="18"/>
      <c r="Z59" s="7"/>
      <c r="AA59" s="18"/>
      <c r="AB59" s="7" t="s">
        <v>1</v>
      </c>
      <c r="AC59" s="23"/>
    </row>
    <row r="60" spans="1:29" x14ac:dyDescent="0.25">
      <c r="A60">
        <v>1511</v>
      </c>
      <c r="C60" t="s">
        <v>67</v>
      </c>
      <c r="D60" s="6"/>
      <c r="E60" s="7">
        <v>-142956</v>
      </c>
      <c r="F60" s="24"/>
      <c r="G60" s="8"/>
      <c r="H60" s="7"/>
      <c r="I60" s="7">
        <v>-151932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 t="s">
        <v>68</v>
      </c>
      <c r="U60" s="7">
        <v>-378</v>
      </c>
      <c r="V60" s="7"/>
      <c r="W60" s="7"/>
      <c r="X60" s="7"/>
      <c r="Y60" s="7"/>
      <c r="Z60" s="7"/>
      <c r="AA60" s="7"/>
      <c r="AB60" s="7">
        <f>SUM(H60:AA60)</f>
        <v>-152310</v>
      </c>
      <c r="AC60" s="11" t="s">
        <v>65</v>
      </c>
    </row>
    <row r="61" spans="1:29" x14ac:dyDescent="0.25">
      <c r="D61" s="6"/>
      <c r="E61" s="7"/>
      <c r="F61" s="7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3"/>
    </row>
    <row r="62" spans="1:29" x14ac:dyDescent="0.25">
      <c r="A62">
        <v>1520</v>
      </c>
      <c r="C62" t="s">
        <v>69</v>
      </c>
      <c r="D62" s="6"/>
      <c r="E62" s="7">
        <v>14347</v>
      </c>
      <c r="F62" s="7"/>
      <c r="G62" s="8"/>
      <c r="H62" s="7">
        <v>14347</v>
      </c>
      <c r="I62" s="7"/>
      <c r="J62" s="7"/>
      <c r="K62" s="7"/>
      <c r="L62" s="7"/>
      <c r="M62" s="7"/>
      <c r="N62" s="7"/>
      <c r="O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>
        <f>SUM(H62:AA62)</f>
        <v>14347</v>
      </c>
      <c r="AC62" s="11" t="s">
        <v>65</v>
      </c>
    </row>
    <row r="63" spans="1:29" x14ac:dyDescent="0.25">
      <c r="D63" s="6"/>
      <c r="E63" s="7" t="s">
        <v>1</v>
      </c>
      <c r="F63" s="7"/>
      <c r="G63" s="8"/>
      <c r="H63" s="7"/>
      <c r="I63" s="7"/>
      <c r="J63" s="7"/>
      <c r="K63" s="10"/>
      <c r="L63" s="7"/>
      <c r="M63" s="13"/>
      <c r="N63" s="7"/>
      <c r="O63" s="18"/>
      <c r="P63" s="7"/>
      <c r="Q63" s="10" t="s">
        <v>70</v>
      </c>
      <c r="R63" s="7"/>
      <c r="S63" s="10"/>
      <c r="W63" s="19"/>
      <c r="X63" s="7"/>
      <c r="Y63" s="9"/>
      <c r="Z63" s="7"/>
      <c r="AA63" s="7"/>
      <c r="AB63" s="7" t="s">
        <v>1</v>
      </c>
      <c r="AC63" s="23"/>
    </row>
    <row r="64" spans="1:29" x14ac:dyDescent="0.25">
      <c r="A64">
        <v>1560</v>
      </c>
      <c r="C64" t="s">
        <v>71</v>
      </c>
      <c r="D64" s="6"/>
      <c r="E64" s="7">
        <v>1189811.92</v>
      </c>
      <c r="F64" s="7"/>
      <c r="G64" s="8"/>
      <c r="H64" s="7">
        <v>1189811.92</v>
      </c>
      <c r="I64" s="7"/>
      <c r="J64" s="7"/>
      <c r="K64" s="20"/>
      <c r="L64" s="7"/>
      <c r="M64" s="7"/>
      <c r="N64" s="7"/>
      <c r="O64" s="7"/>
      <c r="P64" s="7" t="s">
        <v>72</v>
      </c>
      <c r="Q64" s="7">
        <v>5918</v>
      </c>
      <c r="R64" s="7"/>
      <c r="S64" s="7"/>
      <c r="W64" s="24"/>
      <c r="X64" s="7"/>
      <c r="Y64" s="7"/>
      <c r="Z64" s="7"/>
      <c r="AA64" s="7"/>
      <c r="AB64" s="7">
        <f>SUM(H64:AA64)</f>
        <v>1195729.9199999999</v>
      </c>
      <c r="AC64" s="25" t="s">
        <v>73</v>
      </c>
    </row>
    <row r="65" spans="1:31" x14ac:dyDescent="0.25">
      <c r="D65" s="6"/>
      <c r="E65" s="7"/>
      <c r="F65" s="7"/>
      <c r="G65" s="8"/>
      <c r="H65" s="7"/>
      <c r="I65" s="7"/>
      <c r="J65" s="7"/>
      <c r="K65" s="7"/>
      <c r="L65" s="7"/>
      <c r="M65" s="7"/>
      <c r="N65" s="7"/>
      <c r="O65" s="9"/>
      <c r="P65" s="7"/>
      <c r="Q65" s="7"/>
      <c r="R65" s="7"/>
      <c r="S65" s="7"/>
      <c r="T65" s="7"/>
      <c r="U65" s="10" t="s">
        <v>66</v>
      </c>
      <c r="W65" s="19"/>
      <c r="X65" s="7"/>
      <c r="Y65" s="18"/>
      <c r="Z65" s="7"/>
      <c r="AA65" s="18"/>
      <c r="AC65" s="23"/>
    </row>
    <row r="66" spans="1:31" x14ac:dyDescent="0.25">
      <c r="A66">
        <v>1561</v>
      </c>
      <c r="C66" t="s">
        <v>74</v>
      </c>
      <c r="D66" s="6"/>
      <c r="E66" s="7">
        <v>-337910</v>
      </c>
      <c r="F66" s="24"/>
      <c r="G66" s="8"/>
      <c r="H66" s="7"/>
      <c r="I66" s="7">
        <v>-355934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 t="s">
        <v>68</v>
      </c>
      <c r="U66" s="7">
        <v>-11938</v>
      </c>
      <c r="W66" s="17"/>
      <c r="X66" s="7"/>
      <c r="Y66" s="7"/>
      <c r="Z66" s="7"/>
      <c r="AA66" s="7"/>
      <c r="AB66" s="7">
        <f>SUM(H66:AA66)</f>
        <v>-367872</v>
      </c>
      <c r="AC66" s="25" t="s">
        <v>73</v>
      </c>
    </row>
    <row r="67" spans="1:31" x14ac:dyDescent="0.25">
      <c r="D67" s="6"/>
      <c r="E67" s="7" t="s">
        <v>1</v>
      </c>
      <c r="F67" s="7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18" t="s">
        <v>75</v>
      </c>
      <c r="T67" s="19"/>
      <c r="U67" s="19"/>
      <c r="V67" s="10"/>
      <c r="W67" s="10"/>
      <c r="X67" s="7"/>
      <c r="Y67" s="7"/>
      <c r="Z67" s="7"/>
      <c r="AA67" s="7"/>
      <c r="AB67" s="7" t="s">
        <v>1</v>
      </c>
      <c r="AC67" s="23"/>
    </row>
    <row r="68" spans="1:31" x14ac:dyDescent="0.25">
      <c r="A68">
        <v>1562</v>
      </c>
      <c r="C68" t="s">
        <v>76</v>
      </c>
      <c r="D68" s="6"/>
      <c r="E68" s="7">
        <v>2183877.52</v>
      </c>
      <c r="F68" s="7"/>
      <c r="G68" s="8"/>
      <c r="H68" s="7">
        <v>2183877.52</v>
      </c>
      <c r="I68" s="7"/>
      <c r="J68" s="7"/>
      <c r="K68" s="7"/>
      <c r="L68" s="7"/>
      <c r="M68" s="7"/>
      <c r="N68" s="7"/>
      <c r="O68" s="7"/>
      <c r="P68" s="7"/>
      <c r="Q68" s="7"/>
      <c r="R68" s="7" t="s">
        <v>77</v>
      </c>
      <c r="S68" s="7">
        <v>70771</v>
      </c>
      <c r="V68" s="7"/>
      <c r="W68" s="7"/>
      <c r="X68" s="7"/>
      <c r="Y68" s="7"/>
      <c r="Z68" s="7"/>
      <c r="AA68" s="7"/>
      <c r="AB68" s="7">
        <f>SUM(H68:AA68)</f>
        <v>2254648.52</v>
      </c>
      <c r="AC68" s="11" t="s">
        <v>78</v>
      </c>
    </row>
    <row r="69" spans="1:31" x14ac:dyDescent="0.25">
      <c r="D69" s="6"/>
      <c r="E69" s="7" t="s">
        <v>1</v>
      </c>
      <c r="F69" s="7"/>
      <c r="G69" s="8"/>
      <c r="H69" s="7"/>
      <c r="I69" s="7"/>
      <c r="J69" s="7"/>
      <c r="K69" s="7"/>
      <c r="L69" s="7"/>
      <c r="M69" s="7"/>
      <c r="N69" s="7"/>
      <c r="O69" s="9"/>
      <c r="P69" s="7"/>
      <c r="Q69" s="7"/>
      <c r="R69" s="7"/>
      <c r="S69" s="7"/>
      <c r="T69" s="7"/>
      <c r="U69" s="10" t="s">
        <v>66</v>
      </c>
      <c r="V69" s="7"/>
      <c r="W69" s="18"/>
      <c r="X69" s="7"/>
      <c r="Y69" s="18"/>
      <c r="Z69" s="7"/>
      <c r="AA69" s="9"/>
      <c r="AB69" s="7" t="s">
        <v>1</v>
      </c>
      <c r="AC69" s="23"/>
      <c r="AE69" s="10">
        <f>AB64+AB68+AB72+AB76+AB80+AB84+AB101+AB62+AB88+AB92+AB97+AB58+AB56+AB54</f>
        <v>10913496.979999999</v>
      </c>
    </row>
    <row r="70" spans="1:31" x14ac:dyDescent="0.25">
      <c r="A70">
        <v>1563</v>
      </c>
      <c r="C70" t="s">
        <v>79</v>
      </c>
      <c r="D70" s="6"/>
      <c r="E70" s="7">
        <v>-1135749</v>
      </c>
      <c r="F70" s="26"/>
      <c r="G70" s="8"/>
      <c r="H70" s="7"/>
      <c r="I70" s="7">
        <v>-1208013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 t="s">
        <v>68</v>
      </c>
      <c r="U70" s="7">
        <v>-10139</v>
      </c>
      <c r="V70" s="7"/>
      <c r="W70" s="7"/>
      <c r="X70" s="7"/>
      <c r="Y70" s="7"/>
      <c r="Z70" s="7"/>
      <c r="AA70" s="7"/>
      <c r="AB70" s="7">
        <f>SUM(H70:AA70)</f>
        <v>-1218152</v>
      </c>
      <c r="AC70" s="11" t="s">
        <v>78</v>
      </c>
    </row>
    <row r="71" spans="1:31" x14ac:dyDescent="0.25">
      <c r="D71" s="6"/>
      <c r="E71" s="7" t="s">
        <v>1</v>
      </c>
      <c r="F71" s="7"/>
      <c r="G71" s="8"/>
      <c r="H71" s="7"/>
      <c r="I71" s="7"/>
      <c r="J71" s="7"/>
      <c r="K71" s="7"/>
      <c r="L71" s="7"/>
      <c r="M71" s="9"/>
      <c r="N71" s="7"/>
      <c r="O71" s="7"/>
      <c r="P71" s="7"/>
      <c r="Q71" s="7"/>
      <c r="R71" s="7"/>
      <c r="S71" s="13"/>
      <c r="T71" s="7"/>
      <c r="U71" s="7"/>
      <c r="V71" s="7"/>
      <c r="W71" s="19" t="s">
        <v>80</v>
      </c>
      <c r="X71" s="7"/>
      <c r="Y71" s="9"/>
      <c r="Z71" s="7"/>
      <c r="AA71" s="9"/>
      <c r="AB71" s="7" t="s">
        <v>1</v>
      </c>
      <c r="AC71" s="23"/>
      <c r="AE71" s="10">
        <f>AB66+AB70+AB74+AB78+AB82+AB86+AB103+AB60+AB99+AB90+AB94</f>
        <v>-5544346</v>
      </c>
    </row>
    <row r="72" spans="1:31" x14ac:dyDescent="0.25">
      <c r="A72">
        <v>1564</v>
      </c>
      <c r="C72" t="s">
        <v>81</v>
      </c>
      <c r="D72" s="6"/>
      <c r="E72" s="7">
        <v>4479390.8099999996</v>
      </c>
      <c r="F72" s="7"/>
      <c r="G72" s="8"/>
      <c r="H72" s="7">
        <v>4479390.8099999996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 t="s">
        <v>82</v>
      </c>
      <c r="W72" s="7">
        <v>4399.1400000000003</v>
      </c>
      <c r="X72" s="7"/>
      <c r="Y72" s="7"/>
      <c r="Z72" s="7"/>
      <c r="AA72" s="7"/>
      <c r="AB72" s="7">
        <f>SUM(H72:AA72)</f>
        <v>4483789.9499999993</v>
      </c>
      <c r="AC72" s="11" t="s">
        <v>83</v>
      </c>
    </row>
    <row r="73" spans="1:31" x14ac:dyDescent="0.25">
      <c r="D73" s="6"/>
      <c r="E73" s="7" t="s">
        <v>1</v>
      </c>
      <c r="F73" s="7"/>
      <c r="G73" s="8"/>
      <c r="H73" s="7"/>
      <c r="I73" s="7"/>
      <c r="J73" s="7"/>
      <c r="K73" s="7"/>
      <c r="L73" s="7"/>
      <c r="M73" s="7"/>
      <c r="N73" s="7"/>
      <c r="O73" s="9"/>
      <c r="P73" s="7"/>
      <c r="Q73" s="7"/>
      <c r="R73" s="7"/>
      <c r="S73" s="7"/>
      <c r="T73" s="7"/>
      <c r="U73" s="10" t="s">
        <v>66</v>
      </c>
      <c r="V73" s="7"/>
      <c r="W73" s="18"/>
      <c r="X73" s="7"/>
      <c r="Y73" s="18"/>
      <c r="Z73" s="7"/>
      <c r="AA73" s="9"/>
      <c r="AB73" s="7" t="s">
        <v>1</v>
      </c>
      <c r="AC73" s="23"/>
    </row>
    <row r="74" spans="1:31" x14ac:dyDescent="0.25">
      <c r="A74">
        <v>1565</v>
      </c>
      <c r="C74" t="s">
        <v>84</v>
      </c>
      <c r="D74" s="6"/>
      <c r="E74" s="7">
        <v>-1759723</v>
      </c>
      <c r="F74" s="26"/>
      <c r="G74" s="8"/>
      <c r="H74" s="7"/>
      <c r="I74" s="7">
        <v>-1847947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 t="s">
        <v>68</v>
      </c>
      <c r="U74" s="7">
        <v>-1487</v>
      </c>
      <c r="V74" s="7"/>
      <c r="W74" s="7"/>
      <c r="X74" s="7"/>
      <c r="Y74" s="7"/>
      <c r="Z74" s="7"/>
      <c r="AA74" s="7"/>
      <c r="AB74" s="7">
        <f>SUM(H74:AA74)</f>
        <v>-1849434</v>
      </c>
      <c r="AC74" s="11" t="s">
        <v>85</v>
      </c>
    </row>
    <row r="75" spans="1:31" x14ac:dyDescent="0.25">
      <c r="D75" s="6"/>
      <c r="E75" s="7"/>
      <c r="F75" s="7"/>
      <c r="G75" s="8"/>
      <c r="H75" s="7"/>
      <c r="I75" s="7"/>
      <c r="J75" s="7"/>
      <c r="K75" s="10"/>
      <c r="L75" s="7"/>
      <c r="M75" s="7"/>
      <c r="N75" s="7"/>
      <c r="O75" s="18"/>
      <c r="P75" s="7"/>
      <c r="Q75" s="10" t="s">
        <v>70</v>
      </c>
      <c r="R75" s="7"/>
      <c r="S75" s="10"/>
      <c r="T75" s="7"/>
      <c r="U75" s="10"/>
      <c r="V75" s="7"/>
      <c r="W75" s="13"/>
      <c r="X75" s="7"/>
      <c r="Y75" s="9"/>
      <c r="Z75" s="7"/>
      <c r="AA75" s="18"/>
      <c r="AB75" s="7"/>
      <c r="AC75" s="23"/>
    </row>
    <row r="76" spans="1:31" x14ac:dyDescent="0.25">
      <c r="A76">
        <v>1566</v>
      </c>
      <c r="C76" t="s">
        <v>86</v>
      </c>
      <c r="D76" s="6"/>
      <c r="E76" s="7">
        <v>301753.44</v>
      </c>
      <c r="F76" s="7"/>
      <c r="G76" s="8"/>
      <c r="H76" s="7">
        <v>301753.44</v>
      </c>
      <c r="I76" s="7"/>
      <c r="J76" s="7"/>
      <c r="K76" s="7"/>
      <c r="L76" s="7"/>
      <c r="M76" s="7"/>
      <c r="N76" s="7"/>
      <c r="O76" s="7"/>
      <c r="P76" s="7" t="s">
        <v>72</v>
      </c>
      <c r="Q76" s="7">
        <v>2400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>
        <f>SUM(H76:AA76)</f>
        <v>304153.44</v>
      </c>
      <c r="AC76" s="11" t="s">
        <v>87</v>
      </c>
    </row>
    <row r="77" spans="1:31" x14ac:dyDescent="0.25">
      <c r="D77" s="6"/>
      <c r="E77" s="7" t="s">
        <v>1</v>
      </c>
      <c r="F77" s="7"/>
      <c r="G77" s="8"/>
      <c r="H77" s="7"/>
      <c r="I77" s="7"/>
      <c r="J77" s="7"/>
      <c r="K77" s="7"/>
      <c r="L77" s="7"/>
      <c r="M77" s="7"/>
      <c r="N77" s="7"/>
      <c r="O77" s="9"/>
      <c r="P77" s="7"/>
      <c r="Q77" s="7"/>
      <c r="R77" s="7"/>
      <c r="S77" s="7"/>
      <c r="T77" s="7"/>
      <c r="U77" s="10" t="s">
        <v>66</v>
      </c>
      <c r="V77" s="7"/>
      <c r="W77" s="9"/>
      <c r="X77" s="7"/>
      <c r="Y77" s="18"/>
      <c r="Z77" s="7"/>
      <c r="AA77" s="18"/>
      <c r="AB77" s="7" t="s">
        <v>1</v>
      </c>
      <c r="AC77" s="23"/>
    </row>
    <row r="78" spans="1:31" x14ac:dyDescent="0.25">
      <c r="A78">
        <v>1567</v>
      </c>
      <c r="C78" t="s">
        <v>88</v>
      </c>
      <c r="D78" s="6"/>
      <c r="E78" s="7">
        <v>-178001</v>
      </c>
      <c r="F78" s="26"/>
      <c r="G78" s="8"/>
      <c r="H78" s="7"/>
      <c r="I78" s="7">
        <v>-186173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 t="s">
        <v>68</v>
      </c>
      <c r="U78" s="7">
        <v>-1926</v>
      </c>
      <c r="V78" s="7"/>
      <c r="W78" s="7"/>
      <c r="X78" s="7"/>
      <c r="Y78" s="7"/>
      <c r="Z78" s="7"/>
      <c r="AA78" s="7"/>
      <c r="AB78" s="7">
        <f>SUM(H78:AA78)</f>
        <v>-188099</v>
      </c>
      <c r="AC78" s="11" t="s">
        <v>85</v>
      </c>
    </row>
    <row r="79" spans="1:31" x14ac:dyDescent="0.25">
      <c r="D79" s="6"/>
      <c r="E79" s="7"/>
      <c r="F79" s="7"/>
      <c r="G79" s="8"/>
      <c r="H79" s="7"/>
      <c r="I79" s="7"/>
      <c r="J79" s="7"/>
      <c r="K79" s="7"/>
      <c r="L79" s="7"/>
      <c r="M79" s="7"/>
      <c r="N79" s="7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23"/>
    </row>
    <row r="80" spans="1:31" x14ac:dyDescent="0.25">
      <c r="A80">
        <v>1568</v>
      </c>
      <c r="C80" t="s">
        <v>89</v>
      </c>
      <c r="D80" s="6"/>
      <c r="E80" s="7">
        <v>23368.03</v>
      </c>
      <c r="F80" s="7"/>
      <c r="G80" s="8"/>
      <c r="H80" s="7">
        <v>23368.03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f>SUM(H80:AA80)</f>
        <v>23368.03</v>
      </c>
      <c r="AC80" s="11" t="s">
        <v>90</v>
      </c>
    </row>
    <row r="81" spans="1:29" x14ac:dyDescent="0.25">
      <c r="D81" s="6"/>
      <c r="E81" s="7" t="s">
        <v>1</v>
      </c>
      <c r="F81" s="7"/>
      <c r="G81" s="8"/>
      <c r="H81" s="7"/>
      <c r="I81" s="7"/>
      <c r="J81" s="7"/>
      <c r="K81" s="7"/>
      <c r="L81" s="7"/>
      <c r="M81" s="7"/>
      <c r="N81" s="7"/>
      <c r="O81" s="9"/>
      <c r="P81" s="7"/>
      <c r="Q81" s="7"/>
      <c r="R81" s="7"/>
      <c r="S81" s="7"/>
      <c r="T81" s="7"/>
      <c r="U81" s="10" t="s">
        <v>66</v>
      </c>
      <c r="V81" s="7"/>
      <c r="W81" s="18"/>
      <c r="X81" s="7"/>
      <c r="Y81" s="18"/>
      <c r="Z81" s="7"/>
      <c r="AA81" s="9"/>
      <c r="AB81" s="7" t="s">
        <v>1</v>
      </c>
      <c r="AC81" s="23"/>
    </row>
    <row r="82" spans="1:29" x14ac:dyDescent="0.25">
      <c r="A82">
        <v>1569</v>
      </c>
      <c r="C82" t="s">
        <v>91</v>
      </c>
      <c r="D82" s="6"/>
      <c r="E82" s="7">
        <v>-17059</v>
      </c>
      <c r="F82" s="7"/>
      <c r="G82" s="8"/>
      <c r="H82" s="7"/>
      <c r="I82" s="7">
        <v>-17863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 t="s">
        <v>68</v>
      </c>
      <c r="U82" s="7">
        <v>247</v>
      </c>
      <c r="V82" s="7"/>
      <c r="W82" s="7"/>
      <c r="X82" s="7"/>
      <c r="Y82" s="7"/>
      <c r="Z82" s="7"/>
      <c r="AA82" s="7"/>
      <c r="AB82" s="7">
        <f>SUM(H82:AA82)</f>
        <v>-17616</v>
      </c>
      <c r="AC82" s="11" t="s">
        <v>90</v>
      </c>
    </row>
    <row r="83" spans="1:29" x14ac:dyDescent="0.25">
      <c r="D83" s="6"/>
      <c r="E83" s="7"/>
      <c r="F83" s="7"/>
      <c r="G83" s="8"/>
      <c r="H83" s="7"/>
      <c r="I83" s="7"/>
      <c r="J83" s="7"/>
      <c r="K83" s="7"/>
      <c r="L83" s="7"/>
      <c r="M83" s="9"/>
      <c r="N83" s="7"/>
      <c r="O83" s="10"/>
      <c r="P83" s="7"/>
      <c r="Q83" s="10"/>
      <c r="R83" s="7"/>
      <c r="S83" s="10"/>
      <c r="T83" s="7"/>
      <c r="U83" s="7"/>
      <c r="V83" s="7"/>
      <c r="W83" s="18"/>
      <c r="X83" s="7"/>
      <c r="Y83" s="9"/>
      <c r="Z83" s="7"/>
      <c r="AA83" s="7"/>
      <c r="AB83" s="7"/>
      <c r="AC83" s="23"/>
    </row>
    <row r="84" spans="1:29" x14ac:dyDescent="0.25">
      <c r="A84">
        <v>1570</v>
      </c>
      <c r="C84" t="s">
        <v>92</v>
      </c>
      <c r="D84" s="6"/>
      <c r="E84" s="7">
        <v>1294866.76</v>
      </c>
      <c r="F84" s="7"/>
      <c r="G84" s="8"/>
      <c r="H84" s="7">
        <v>1294866.76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>
        <f>SUM(H84:AA84)</f>
        <v>1294866.76</v>
      </c>
      <c r="AC84" s="11" t="s">
        <v>93</v>
      </c>
    </row>
    <row r="85" spans="1:29" x14ac:dyDescent="0.25">
      <c r="D85" s="6"/>
      <c r="E85" s="7" t="s">
        <v>1</v>
      </c>
      <c r="F85" s="7"/>
      <c r="G85" s="8"/>
      <c r="H85" s="7"/>
      <c r="I85" s="7"/>
      <c r="J85" s="7"/>
      <c r="K85" s="7"/>
      <c r="L85" s="7"/>
      <c r="M85" s="7"/>
      <c r="N85" s="7"/>
      <c r="O85" s="9"/>
      <c r="P85" s="7"/>
      <c r="Q85" s="7"/>
      <c r="R85" s="7"/>
      <c r="S85" s="7"/>
      <c r="T85" s="7"/>
      <c r="U85" s="10" t="s">
        <v>66</v>
      </c>
      <c r="V85" s="7"/>
      <c r="W85" s="9"/>
      <c r="X85" s="7"/>
      <c r="Y85" s="18"/>
      <c r="Z85" s="7"/>
      <c r="AA85" s="18"/>
      <c r="AB85" s="7" t="s">
        <v>1</v>
      </c>
      <c r="AC85" s="23"/>
    </row>
    <row r="86" spans="1:29" x14ac:dyDescent="0.25">
      <c r="A86">
        <v>1571</v>
      </c>
      <c r="C86" t="s">
        <v>94</v>
      </c>
      <c r="D86" s="6"/>
      <c r="E86" s="7">
        <v>-1272894</v>
      </c>
      <c r="F86" s="7"/>
      <c r="G86" s="8"/>
      <c r="H86" s="7"/>
      <c r="I86" s="7">
        <v>-1376214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 t="s">
        <v>68</v>
      </c>
      <c r="U86" s="7">
        <v>100499</v>
      </c>
      <c r="V86" s="7"/>
      <c r="W86" s="7"/>
      <c r="X86" s="7"/>
      <c r="Y86" s="7"/>
      <c r="Z86" s="7"/>
      <c r="AA86" s="7"/>
      <c r="AB86" s="7">
        <f>SUM(H86:AA86)</f>
        <v>-1275715</v>
      </c>
      <c r="AC86" s="11" t="s">
        <v>93</v>
      </c>
    </row>
    <row r="87" spans="1:29" x14ac:dyDescent="0.25">
      <c r="D87" s="6"/>
      <c r="E87" s="7" t="s">
        <v>1</v>
      </c>
      <c r="F87" s="7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3"/>
      <c r="X87" s="7"/>
      <c r="Y87" s="7"/>
      <c r="Z87" s="7"/>
      <c r="AA87" s="7"/>
      <c r="AB87" s="7" t="s">
        <v>1</v>
      </c>
      <c r="AC87" s="23"/>
    </row>
    <row r="88" spans="1:29" x14ac:dyDescent="0.25">
      <c r="A88">
        <v>1572</v>
      </c>
      <c r="C88" t="s">
        <v>95</v>
      </c>
      <c r="D88" s="6"/>
      <c r="E88" s="7">
        <v>372187.72</v>
      </c>
      <c r="F88" s="7"/>
      <c r="G88" s="8"/>
      <c r="H88" s="7">
        <v>372187.72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>
        <f>SUM(H88:AA88)</f>
        <v>372187.72</v>
      </c>
      <c r="AC88" s="11" t="s">
        <v>85</v>
      </c>
    </row>
    <row r="89" spans="1:29" x14ac:dyDescent="0.25">
      <c r="D89" s="6"/>
      <c r="E89" s="7" t="s">
        <v>1</v>
      </c>
      <c r="F89" s="7"/>
      <c r="G89" s="8"/>
      <c r="H89" s="7"/>
      <c r="I89" s="7"/>
      <c r="J89" s="7"/>
      <c r="K89" s="7"/>
      <c r="L89" s="7"/>
      <c r="M89" s="7"/>
      <c r="N89" s="7"/>
      <c r="O89" s="9"/>
      <c r="P89" s="7"/>
      <c r="Q89" s="7"/>
      <c r="R89" s="7"/>
      <c r="S89" s="7"/>
      <c r="T89" s="7"/>
      <c r="U89" s="10" t="s">
        <v>66</v>
      </c>
      <c r="V89" s="7"/>
      <c r="W89" s="9"/>
      <c r="X89" s="7"/>
      <c r="Y89" s="18"/>
      <c r="Z89" s="7"/>
      <c r="AA89" s="18"/>
      <c r="AB89" s="7" t="s">
        <v>1</v>
      </c>
      <c r="AC89" s="23"/>
    </row>
    <row r="90" spans="1:29" x14ac:dyDescent="0.25">
      <c r="A90">
        <v>1573</v>
      </c>
      <c r="C90" t="s">
        <v>96</v>
      </c>
      <c r="D90" s="6"/>
      <c r="E90" s="7">
        <v>-198875</v>
      </c>
      <c r="F90" s="7"/>
      <c r="G90" s="8"/>
      <c r="H90" s="7"/>
      <c r="I90" s="7">
        <v>-212783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 t="s">
        <v>68</v>
      </c>
      <c r="U90" s="7">
        <v>4054</v>
      </c>
      <c r="V90" s="7"/>
      <c r="W90" s="7"/>
      <c r="X90" s="7"/>
      <c r="Y90" s="7"/>
      <c r="Z90" s="7"/>
      <c r="AA90" s="7"/>
      <c r="AB90" s="7">
        <f>SUM(H90:AA90)</f>
        <v>-208729</v>
      </c>
      <c r="AC90" s="11" t="s">
        <v>85</v>
      </c>
    </row>
    <row r="91" spans="1:29" x14ac:dyDescent="0.25">
      <c r="D91" s="6"/>
      <c r="E91" s="7"/>
      <c r="F91" s="7"/>
      <c r="G91" s="8"/>
      <c r="H91" s="7"/>
      <c r="I91" s="7"/>
      <c r="J91" s="7"/>
      <c r="K91" s="7"/>
      <c r="L91" s="7"/>
      <c r="M91" s="7"/>
      <c r="N91" s="7"/>
      <c r="O91" s="10"/>
      <c r="P91" s="9"/>
      <c r="Q91" s="18" t="s">
        <v>97</v>
      </c>
      <c r="R91" s="9"/>
      <c r="S91" s="18"/>
      <c r="T91" s="9"/>
      <c r="U91" s="18"/>
      <c r="V91" s="7"/>
      <c r="W91" s="7"/>
      <c r="X91" s="7"/>
      <c r="Y91" s="13"/>
      <c r="Z91" s="7"/>
      <c r="AA91" s="13"/>
      <c r="AB91" s="7"/>
      <c r="AC91" s="23"/>
    </row>
    <row r="92" spans="1:29" x14ac:dyDescent="0.25">
      <c r="A92">
        <v>1580</v>
      </c>
      <c r="C92" t="s">
        <v>98</v>
      </c>
      <c r="D92" s="6"/>
      <c r="E92" s="7">
        <v>181704.31</v>
      </c>
      <c r="F92" s="7"/>
      <c r="G92" s="8"/>
      <c r="H92" s="7">
        <v>181704.31</v>
      </c>
      <c r="I92" s="7"/>
      <c r="J92" s="7"/>
      <c r="K92" s="7"/>
      <c r="L92" s="7"/>
      <c r="M92" s="7"/>
      <c r="N92" s="7"/>
      <c r="O92" s="7"/>
      <c r="P92" s="7" t="s">
        <v>99</v>
      </c>
      <c r="Q92" s="7">
        <v>33000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>
        <f>SUM(H92:AA92)</f>
        <v>214704.31</v>
      </c>
      <c r="AC92" s="11" t="s">
        <v>100</v>
      </c>
    </row>
    <row r="93" spans="1:29" x14ac:dyDescent="0.25">
      <c r="D93" s="6"/>
      <c r="E93" s="7" t="s">
        <v>1</v>
      </c>
      <c r="F93" s="7"/>
      <c r="G93" s="8"/>
      <c r="H93" s="7"/>
      <c r="I93" s="7"/>
      <c r="J93" s="7"/>
      <c r="K93" s="7"/>
      <c r="L93" s="7"/>
      <c r="M93" s="7"/>
      <c r="N93" s="7"/>
      <c r="O93" s="9"/>
      <c r="P93" s="7"/>
      <c r="Q93" s="13"/>
      <c r="R93" s="7"/>
      <c r="S93" s="10"/>
      <c r="T93" s="7"/>
      <c r="U93" s="10" t="s">
        <v>66</v>
      </c>
      <c r="V93" s="7"/>
      <c r="W93" s="9"/>
      <c r="X93" s="7"/>
      <c r="Y93" s="13"/>
      <c r="Z93" s="7"/>
      <c r="AA93" s="18"/>
      <c r="AB93" s="7" t="s">
        <v>1</v>
      </c>
      <c r="AC93" s="23"/>
    </row>
    <row r="94" spans="1:29" x14ac:dyDescent="0.25">
      <c r="A94">
        <v>1581</v>
      </c>
      <c r="C94" t="s">
        <v>101</v>
      </c>
      <c r="D94" s="6"/>
      <c r="E94" s="7">
        <v>-145061</v>
      </c>
      <c r="F94" s="7"/>
      <c r="G94" s="8"/>
      <c r="H94" s="7"/>
      <c r="I94" s="7">
        <v>-153077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 t="s">
        <v>68</v>
      </c>
      <c r="U94" s="7">
        <v>-1022</v>
      </c>
      <c r="V94" s="7"/>
      <c r="W94" s="7"/>
      <c r="X94" s="7"/>
      <c r="Y94" s="7"/>
      <c r="Z94" s="7"/>
      <c r="AA94" s="7"/>
      <c r="AB94" s="7">
        <f>SUM(H94:AA94)</f>
        <v>-154099</v>
      </c>
      <c r="AC94" s="11" t="s">
        <v>85</v>
      </c>
    </row>
    <row r="95" spans="1:29" x14ac:dyDescent="0.25">
      <c r="D95" s="6"/>
      <c r="E95" s="7"/>
      <c r="F95" s="7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23"/>
    </row>
    <row r="96" spans="1:29" x14ac:dyDescent="0.25">
      <c r="D96" s="6"/>
      <c r="E96" s="7" t="s">
        <v>1</v>
      </c>
      <c r="F96" s="7"/>
      <c r="G96" s="8"/>
      <c r="H96" s="7"/>
      <c r="I96" s="7"/>
      <c r="J96" s="7"/>
      <c r="K96" s="7"/>
      <c r="L96" s="7"/>
      <c r="M96" s="9"/>
      <c r="O96" s="19" t="s">
        <v>102</v>
      </c>
      <c r="P96" s="9"/>
      <c r="Q96" s="18" t="s">
        <v>97</v>
      </c>
      <c r="R96" s="7"/>
      <c r="S96" s="10" t="s">
        <v>103</v>
      </c>
      <c r="T96" s="7"/>
      <c r="U96" s="7"/>
      <c r="V96" s="7"/>
      <c r="W96" s="7"/>
      <c r="X96" s="7"/>
      <c r="Y96" s="7"/>
      <c r="Z96" s="7"/>
      <c r="AA96" s="7"/>
      <c r="AB96" s="7" t="s">
        <v>1</v>
      </c>
    </row>
    <row r="97" spans="1:29" x14ac:dyDescent="0.25">
      <c r="A97">
        <v>1650</v>
      </c>
      <c r="C97" t="s">
        <v>104</v>
      </c>
      <c r="D97" s="6"/>
      <c r="E97" s="7">
        <v>121452.95</v>
      </c>
      <c r="F97" s="7"/>
      <c r="G97" s="8"/>
      <c r="H97" s="7">
        <v>184398.95</v>
      </c>
      <c r="I97" s="7"/>
      <c r="J97" s="7"/>
      <c r="K97" s="9"/>
      <c r="L97" s="7"/>
      <c r="M97" s="7"/>
      <c r="N97" t="s">
        <v>105</v>
      </c>
      <c r="O97" s="7">
        <v>4523.5</v>
      </c>
      <c r="P97" s="7" t="s">
        <v>99</v>
      </c>
      <c r="Q97" s="7">
        <v>-33000</v>
      </c>
      <c r="R97" s="7" t="s">
        <v>106</v>
      </c>
      <c r="S97" s="7">
        <v>-19207</v>
      </c>
      <c r="T97" s="7"/>
      <c r="AB97" s="7">
        <f>SUM(H97:AA97)</f>
        <v>136715.45000000001</v>
      </c>
      <c r="AC97" s="11" t="s">
        <v>107</v>
      </c>
    </row>
    <row r="98" spans="1:29" x14ac:dyDescent="0.25">
      <c r="D98" s="6"/>
      <c r="E98" s="7" t="s">
        <v>1</v>
      </c>
      <c r="F98" s="7"/>
      <c r="G98" s="8"/>
      <c r="H98" s="7"/>
      <c r="I98" s="7"/>
      <c r="J98" s="7"/>
      <c r="K98" s="7"/>
      <c r="L98" s="7"/>
      <c r="M98" s="7"/>
      <c r="O98" s="9"/>
      <c r="P98" s="7"/>
      <c r="Q98" s="13"/>
      <c r="R98" s="7"/>
      <c r="S98" s="10" t="s">
        <v>103</v>
      </c>
      <c r="T98" s="7"/>
      <c r="U98" s="10" t="s">
        <v>66</v>
      </c>
      <c r="V98" s="7"/>
      <c r="W98" s="18"/>
      <c r="X98" s="7"/>
      <c r="Y98" s="18"/>
      <c r="AA98" s="9"/>
      <c r="AB98" s="7" t="s">
        <v>1</v>
      </c>
    </row>
    <row r="99" spans="1:29" x14ac:dyDescent="0.25">
      <c r="A99">
        <v>1651</v>
      </c>
      <c r="C99" t="s">
        <v>108</v>
      </c>
      <c r="D99" s="6"/>
      <c r="E99" s="7">
        <v>-110134</v>
      </c>
      <c r="F99" s="7"/>
      <c r="G99" s="8"/>
      <c r="H99" s="7"/>
      <c r="I99" s="7">
        <v>-117622</v>
      </c>
      <c r="J99" s="7"/>
      <c r="K99" s="7"/>
      <c r="L99" s="7"/>
      <c r="M99" s="7"/>
      <c r="O99" s="27"/>
      <c r="P99" s="7"/>
      <c r="Q99" s="7"/>
      <c r="R99" s="7" t="s">
        <v>106</v>
      </c>
      <c r="S99" s="7">
        <v>19207</v>
      </c>
      <c r="T99" s="7" t="s">
        <v>68</v>
      </c>
      <c r="U99" s="7">
        <v>-2482</v>
      </c>
      <c r="V99" s="7"/>
      <c r="W99" s="7"/>
      <c r="X99" s="7"/>
      <c r="Y99" s="7"/>
      <c r="AA99" s="17"/>
      <c r="AB99" s="7">
        <f>SUM(H99:AA99)</f>
        <v>-100897</v>
      </c>
      <c r="AC99" s="11" t="s">
        <v>107</v>
      </c>
    </row>
    <row r="100" spans="1:29" x14ac:dyDescent="0.25">
      <c r="D100" s="6"/>
      <c r="E100" s="7" t="s">
        <v>1</v>
      </c>
      <c r="F100" s="7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3"/>
      <c r="X100" s="7"/>
      <c r="Y100" s="7"/>
      <c r="AB100" s="7" t="s">
        <v>1</v>
      </c>
      <c r="AC100" s="23"/>
    </row>
    <row r="101" spans="1:29" x14ac:dyDescent="0.25">
      <c r="A101">
        <v>1660</v>
      </c>
      <c r="C101" t="s">
        <v>109</v>
      </c>
      <c r="D101" s="6"/>
      <c r="E101" s="7">
        <v>46939.85</v>
      </c>
      <c r="F101" s="7"/>
      <c r="G101" s="8"/>
      <c r="H101" s="7">
        <v>46939.85</v>
      </c>
      <c r="I101" s="7"/>
      <c r="J101" s="7"/>
      <c r="K101" s="7"/>
      <c r="L101" s="7"/>
      <c r="M101" s="7"/>
      <c r="N101" s="7"/>
      <c r="O101" s="7"/>
      <c r="P101" s="7"/>
      <c r="Q101" s="7"/>
      <c r="W101" s="17"/>
      <c r="AB101" s="7">
        <f>SUM(H101:AA101)</f>
        <v>46939.85</v>
      </c>
      <c r="AC101" s="11" t="s">
        <v>110</v>
      </c>
    </row>
    <row r="102" spans="1:29" x14ac:dyDescent="0.25">
      <c r="D102" s="6"/>
      <c r="E102" s="7" t="s">
        <v>1</v>
      </c>
      <c r="F102" s="7"/>
      <c r="G102" s="8"/>
      <c r="H102" s="7"/>
      <c r="I102" s="7"/>
      <c r="J102" s="7"/>
      <c r="K102" s="7"/>
      <c r="L102" s="7"/>
      <c r="M102" s="7"/>
      <c r="N102" s="7"/>
      <c r="O102" s="9"/>
      <c r="P102" s="7"/>
      <c r="Q102" s="7"/>
      <c r="T102" s="7"/>
      <c r="U102" s="10" t="s">
        <v>66</v>
      </c>
      <c r="W102" s="9"/>
      <c r="X102" s="7"/>
      <c r="Y102" s="18"/>
      <c r="Z102" s="7"/>
      <c r="AA102" s="18"/>
      <c r="AB102" s="7" t="s">
        <v>1</v>
      </c>
    </row>
    <row r="103" spans="1:29" x14ac:dyDescent="0.25">
      <c r="A103">
        <v>1661</v>
      </c>
      <c r="C103" t="s">
        <v>111</v>
      </c>
      <c r="D103" s="6"/>
      <c r="E103" s="7">
        <v>-10249</v>
      </c>
      <c r="F103" s="7"/>
      <c r="G103" s="8"/>
      <c r="H103" s="7"/>
      <c r="I103" s="7">
        <v>-11425</v>
      </c>
      <c r="J103" s="7"/>
      <c r="K103" s="7"/>
      <c r="L103" s="7"/>
      <c r="M103" s="7"/>
      <c r="N103" s="7"/>
      <c r="O103" s="7"/>
      <c r="P103" s="7"/>
      <c r="Q103" s="7"/>
      <c r="T103" s="7" t="s">
        <v>68</v>
      </c>
      <c r="U103" s="7">
        <v>2</v>
      </c>
      <c r="W103" s="17"/>
      <c r="X103" s="7"/>
      <c r="Y103" s="7"/>
      <c r="Z103" s="7"/>
      <c r="AA103" s="7"/>
      <c r="AB103" s="7">
        <f>SUM(H103:AA103)</f>
        <v>-11423</v>
      </c>
      <c r="AC103" s="11" t="s">
        <v>110</v>
      </c>
    </row>
    <row r="104" spans="1:29" x14ac:dyDescent="0.25">
      <c r="D104" s="6"/>
      <c r="E104" s="7" t="s">
        <v>1</v>
      </c>
      <c r="F104" s="7"/>
      <c r="G104" s="8"/>
      <c r="H104" s="7"/>
      <c r="I104" s="7"/>
      <c r="J104" s="7"/>
      <c r="K104" s="7"/>
      <c r="L104" s="7"/>
      <c r="M104" s="7"/>
      <c r="N104" s="7"/>
      <c r="O104" s="9"/>
      <c r="P104" s="7"/>
      <c r="Q104" s="9"/>
      <c r="R104" s="7"/>
      <c r="S104" s="7"/>
      <c r="T104" s="7"/>
      <c r="U104" s="7"/>
      <c r="V104" s="7"/>
      <c r="W104" s="7"/>
      <c r="Z104" s="7"/>
      <c r="AA104" s="7"/>
      <c r="AB104" s="10" t="s">
        <v>112</v>
      </c>
      <c r="AC104" s="23">
        <f>SUM(AB54:AB103)</f>
        <v>5369150.9799999986</v>
      </c>
    </row>
    <row r="105" spans="1:29" x14ac:dyDescent="0.25">
      <c r="D105" s="6"/>
      <c r="E105" s="7" t="s">
        <v>1</v>
      </c>
      <c r="F105" s="7"/>
      <c r="G105" s="8"/>
      <c r="H105" s="7"/>
      <c r="I105" s="7"/>
      <c r="J105" s="7"/>
      <c r="K105" s="10"/>
      <c r="L105" s="10"/>
      <c r="M105" s="10"/>
      <c r="N105" s="7"/>
      <c r="O105" s="19" t="s">
        <v>113</v>
      </c>
      <c r="P105" s="7"/>
      <c r="Q105" s="18"/>
      <c r="R105" s="7"/>
      <c r="S105" s="18" t="s">
        <v>75</v>
      </c>
      <c r="T105" s="7"/>
      <c r="U105" s="18"/>
      <c r="V105" s="7"/>
      <c r="W105" s="19" t="s">
        <v>80</v>
      </c>
      <c r="X105" s="7"/>
      <c r="Y105" s="18"/>
      <c r="Z105" s="7"/>
      <c r="AA105" s="18"/>
      <c r="AB105" s="7" t="s">
        <v>1</v>
      </c>
      <c r="AC105" s="23"/>
    </row>
    <row r="106" spans="1:29" x14ac:dyDescent="0.25">
      <c r="A106">
        <v>1685</v>
      </c>
      <c r="C106" t="s">
        <v>114</v>
      </c>
      <c r="D106" s="6"/>
      <c r="E106" s="7">
        <v>71758.080000000016</v>
      </c>
      <c r="F106" s="7"/>
      <c r="G106" s="8"/>
      <c r="H106" s="7">
        <v>83405.39</v>
      </c>
      <c r="I106" s="7"/>
      <c r="J106" s="7"/>
      <c r="K106" s="7"/>
      <c r="L106" s="7"/>
      <c r="M106" s="7"/>
      <c r="N106" s="7" t="s">
        <v>115</v>
      </c>
      <c r="O106" s="7">
        <v>-8235.25</v>
      </c>
      <c r="P106" s="7"/>
      <c r="Q106" s="7"/>
      <c r="R106" s="7" t="s">
        <v>77</v>
      </c>
      <c r="S106" s="7">
        <v>-70771</v>
      </c>
      <c r="T106" s="7"/>
      <c r="U106" s="7"/>
      <c r="V106" s="7" t="s">
        <v>82</v>
      </c>
      <c r="W106" s="7">
        <v>-4399.1400000000003</v>
      </c>
      <c r="X106" s="7"/>
      <c r="Y106" s="7"/>
      <c r="Z106" s="7"/>
      <c r="AA106" s="7"/>
      <c r="AB106" s="7">
        <f>SUM(H106:AA107)</f>
        <v>0</v>
      </c>
      <c r="AC106" s="11" t="s">
        <v>116</v>
      </c>
    </row>
    <row r="107" spans="1:29" x14ac:dyDescent="0.25">
      <c r="D107" s="6"/>
      <c r="E107" s="7" t="s">
        <v>1</v>
      </c>
      <c r="F107" s="7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 t="s">
        <v>1</v>
      </c>
      <c r="AC107" s="23"/>
    </row>
    <row r="108" spans="1:29" x14ac:dyDescent="0.25">
      <c r="A108">
        <v>1800</v>
      </c>
      <c r="C108" t="s">
        <v>117</v>
      </c>
      <c r="D108" s="6"/>
      <c r="E108" s="7">
        <v>0</v>
      </c>
      <c r="F108" s="7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>
        <f>SUM(H108:AA108)</f>
        <v>0</v>
      </c>
      <c r="AC108" s="23"/>
    </row>
    <row r="109" spans="1:29" x14ac:dyDescent="0.25">
      <c r="D109" s="6"/>
      <c r="E109" s="7"/>
      <c r="F109" s="7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23"/>
    </row>
    <row r="110" spans="1:29" x14ac:dyDescent="0.25">
      <c r="A110">
        <v>1810</v>
      </c>
      <c r="C110" t="s">
        <v>118</v>
      </c>
      <c r="D110" s="6"/>
      <c r="E110" s="7">
        <v>0</v>
      </c>
      <c r="F110" s="7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>
        <f>SUM(H110:AA110)</f>
        <v>0</v>
      </c>
      <c r="AC110" s="28"/>
    </row>
    <row r="111" spans="1:29" x14ac:dyDescent="0.25">
      <c r="D111" s="6"/>
      <c r="E111" s="7"/>
      <c r="F111" s="7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23"/>
    </row>
    <row r="112" spans="1:29" x14ac:dyDescent="0.25">
      <c r="A112" s="29" t="s">
        <v>119</v>
      </c>
      <c r="C112" t="s">
        <v>120</v>
      </c>
      <c r="D112" s="6"/>
      <c r="E112" s="7">
        <v>31926</v>
      </c>
      <c r="F112" s="7"/>
      <c r="G112" s="8"/>
      <c r="H112" s="7">
        <v>31926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9"/>
      <c r="Z112" s="7"/>
      <c r="AA112" s="7"/>
      <c r="AB112" s="7">
        <f>SUM(H112:AA112)</f>
        <v>31926</v>
      </c>
      <c r="AC112" s="11" t="s">
        <v>121</v>
      </c>
    </row>
    <row r="113" spans="1:31" x14ac:dyDescent="0.25">
      <c r="A113" s="29" t="s">
        <v>122</v>
      </c>
      <c r="D113" s="6"/>
      <c r="E113" s="7"/>
      <c r="F113" s="7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9"/>
      <c r="Z113" s="7"/>
      <c r="AA113" s="7"/>
      <c r="AB113" s="7"/>
      <c r="AC113" s="12"/>
    </row>
    <row r="114" spans="1:31" x14ac:dyDescent="0.25">
      <c r="A114" s="29"/>
      <c r="C114" t="s">
        <v>123</v>
      </c>
      <c r="D114" s="6"/>
      <c r="E114" s="7">
        <v>-31926</v>
      </c>
      <c r="F114" s="7"/>
      <c r="G114" s="8"/>
      <c r="H114" s="7"/>
      <c r="I114" s="7">
        <v>-31926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9"/>
      <c r="Z114" s="7"/>
      <c r="AA114" s="7"/>
      <c r="AB114" s="7">
        <f>SUM(H114:AA114)</f>
        <v>-31926</v>
      </c>
      <c r="AC114" s="11" t="s">
        <v>121</v>
      </c>
    </row>
    <row r="115" spans="1:31" x14ac:dyDescent="0.25">
      <c r="D115" s="6"/>
      <c r="E115" s="7"/>
      <c r="F115" s="7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31" x14ac:dyDescent="0.25">
      <c r="A116" s="30" t="s">
        <v>124</v>
      </c>
      <c r="E116" s="7"/>
      <c r="F116" s="7" t="s">
        <v>1</v>
      </c>
      <c r="G116" s="8"/>
      <c r="K116" s="7"/>
      <c r="M116" s="19"/>
      <c r="O116" s="19"/>
      <c r="AA116" s="31"/>
    </row>
    <row r="117" spans="1:31" x14ac:dyDescent="0.25">
      <c r="C117" s="32" t="s">
        <v>125</v>
      </c>
      <c r="D117" s="6"/>
      <c r="E117" s="7"/>
      <c r="F117" s="7"/>
      <c r="G117" s="8"/>
      <c r="H117" s="7"/>
      <c r="I117" s="7"/>
      <c r="J117" s="7"/>
      <c r="K117" s="19" t="s">
        <v>126</v>
      </c>
      <c r="L117" s="7"/>
      <c r="M117" s="7"/>
      <c r="N117" s="7"/>
      <c r="O117" s="10" t="s">
        <v>127</v>
      </c>
      <c r="P117" s="7"/>
      <c r="Q117" s="7"/>
      <c r="R117" s="7"/>
      <c r="S117" s="10"/>
      <c r="T117" s="7"/>
      <c r="U117" s="10"/>
      <c r="V117" s="7"/>
      <c r="W117" s="10"/>
      <c r="X117" s="7"/>
      <c r="Y117" s="10"/>
      <c r="Z117" s="7"/>
      <c r="AA117" s="7"/>
      <c r="AB117" s="7"/>
      <c r="AC117" s="23"/>
    </row>
    <row r="118" spans="1:31" x14ac:dyDescent="0.25">
      <c r="B118" s="33"/>
      <c r="C118" s="34" t="s">
        <v>128</v>
      </c>
      <c r="D118" s="6"/>
      <c r="E118" s="35">
        <v>20389</v>
      </c>
      <c r="G118" s="8"/>
      <c r="H118" s="7">
        <v>20389</v>
      </c>
      <c r="I118" s="7"/>
      <c r="J118" s="10" t="s">
        <v>129</v>
      </c>
      <c r="K118" s="17">
        <v>23316</v>
      </c>
      <c r="L118" s="7"/>
      <c r="M118" s="7"/>
      <c r="N118" s="10" t="s">
        <v>129</v>
      </c>
      <c r="O118" s="7">
        <v>-20389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>
        <f>SUM(H118:AA118)</f>
        <v>23316</v>
      </c>
      <c r="AC118" s="11" t="s">
        <v>130</v>
      </c>
    </row>
    <row r="119" spans="1:31" x14ac:dyDescent="0.25">
      <c r="B119" s="33"/>
      <c r="C119" s="34"/>
      <c r="D119" s="6"/>
      <c r="E119" s="35"/>
      <c r="G119" s="8"/>
      <c r="H119" s="7"/>
      <c r="I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12"/>
    </row>
    <row r="120" spans="1:31" x14ac:dyDescent="0.25">
      <c r="B120" s="36"/>
      <c r="C120" s="34" t="s">
        <v>131</v>
      </c>
      <c r="D120" s="6"/>
      <c r="E120" s="7"/>
      <c r="F120" s="7"/>
      <c r="G120" s="8"/>
      <c r="H120" s="7"/>
      <c r="I120" s="7"/>
      <c r="J120" s="7"/>
      <c r="K120" s="37"/>
      <c r="L120" s="7"/>
      <c r="M120" s="37"/>
      <c r="N120" s="7"/>
      <c r="O120" s="7"/>
      <c r="P120" s="7"/>
      <c r="Q120" s="10"/>
      <c r="R120" s="7"/>
      <c r="S120" s="7"/>
      <c r="T120" s="10" t="s">
        <v>1</v>
      </c>
      <c r="U120" s="10" t="s">
        <v>132</v>
      </c>
      <c r="V120" s="7"/>
      <c r="W120" s="10" t="s">
        <v>132</v>
      </c>
      <c r="X120" s="7"/>
      <c r="Y120" s="10" t="s">
        <v>132</v>
      </c>
      <c r="Z120" s="7"/>
      <c r="AA120" s="7"/>
      <c r="AB120" s="7"/>
      <c r="AC120" s="23"/>
    </row>
    <row r="121" spans="1:31" x14ac:dyDescent="0.25">
      <c r="C121" s="34" t="s">
        <v>133</v>
      </c>
      <c r="D121" s="6"/>
      <c r="E121" s="38">
        <v>19974</v>
      </c>
      <c r="F121" s="7"/>
      <c r="G121" s="8"/>
      <c r="H121" s="7">
        <v>19974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10" t="s">
        <v>134</v>
      </c>
      <c r="U121" s="7">
        <v>8830</v>
      </c>
      <c r="V121" s="10" t="s">
        <v>134</v>
      </c>
      <c r="W121" s="7">
        <v>-2597</v>
      </c>
      <c r="X121" s="10" t="s">
        <v>134</v>
      </c>
      <c r="Y121" s="7">
        <v>-8057</v>
      </c>
      <c r="Z121" s="7"/>
      <c r="AA121" s="7"/>
      <c r="AB121" s="7">
        <f t="shared" ref="AB121:AB132" si="0">SUM(H121:AA121)</f>
        <v>18150</v>
      </c>
      <c r="AC121" s="11" t="s">
        <v>135</v>
      </c>
    </row>
    <row r="122" spans="1:31" x14ac:dyDescent="0.25">
      <c r="C122" s="34"/>
      <c r="D122" s="6"/>
      <c r="E122" s="38"/>
      <c r="F122" s="7"/>
      <c r="G122" s="8"/>
      <c r="H122" s="7"/>
      <c r="I122" s="7"/>
      <c r="J122" s="7"/>
      <c r="K122" s="17"/>
      <c r="L122" s="7"/>
      <c r="M122" s="7"/>
      <c r="N122" s="7"/>
      <c r="O122" s="10" t="s">
        <v>1</v>
      </c>
      <c r="P122" s="7"/>
      <c r="Q122" s="10" t="s">
        <v>136</v>
      </c>
      <c r="R122" s="7"/>
      <c r="S122" s="10" t="s">
        <v>136</v>
      </c>
      <c r="T122" s="7"/>
      <c r="U122" s="10"/>
      <c r="V122" s="7"/>
      <c r="W122" s="7"/>
      <c r="X122" s="7"/>
      <c r="Y122" s="7"/>
      <c r="Z122" s="7"/>
      <c r="AA122" s="7"/>
      <c r="AB122" s="7"/>
      <c r="AC122" s="12"/>
    </row>
    <row r="123" spans="1:31" x14ac:dyDescent="0.25">
      <c r="B123" s="39"/>
      <c r="C123" s="34" t="s">
        <v>137</v>
      </c>
      <c r="D123" s="6"/>
      <c r="E123" s="38">
        <v>59847</v>
      </c>
      <c r="F123" s="7"/>
      <c r="G123" s="8"/>
      <c r="H123" s="7">
        <v>59847</v>
      </c>
      <c r="I123" s="7"/>
      <c r="J123" s="7"/>
      <c r="K123" s="17"/>
      <c r="L123" s="7"/>
      <c r="M123" s="7"/>
      <c r="N123" s="10" t="s">
        <v>1</v>
      </c>
      <c r="O123" s="7" t="s">
        <v>1</v>
      </c>
      <c r="P123" s="10" t="s">
        <v>138</v>
      </c>
      <c r="Q123" s="7">
        <v>51892</v>
      </c>
      <c r="R123" s="10" t="s">
        <v>138</v>
      </c>
      <c r="S123" s="7">
        <v>-39795</v>
      </c>
      <c r="T123" s="7"/>
      <c r="U123" s="7"/>
      <c r="V123" s="7"/>
      <c r="W123" s="7"/>
      <c r="X123" s="7"/>
      <c r="Y123" s="7"/>
      <c r="Z123" s="7"/>
      <c r="AA123" s="7"/>
      <c r="AB123" s="7">
        <f t="shared" si="0"/>
        <v>71944</v>
      </c>
      <c r="AC123" s="11" t="s">
        <v>135</v>
      </c>
      <c r="AE123">
        <v>93565</v>
      </c>
    </row>
    <row r="124" spans="1:31" x14ac:dyDescent="0.25">
      <c r="B124" s="39"/>
      <c r="C124" s="34"/>
      <c r="D124" s="6"/>
      <c r="E124" s="38"/>
      <c r="F124" s="7"/>
      <c r="G124" s="8"/>
      <c r="H124" s="7"/>
      <c r="I124" s="7"/>
      <c r="J124" s="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2"/>
      <c r="AE124">
        <v>-71944</v>
      </c>
    </row>
    <row r="125" spans="1:31" x14ac:dyDescent="0.25">
      <c r="B125" s="40"/>
      <c r="C125" s="34" t="s">
        <v>139</v>
      </c>
      <c r="D125" s="6"/>
      <c r="E125" s="7" t="s">
        <v>1</v>
      </c>
      <c r="F125" s="7"/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9"/>
      <c r="Z125" s="7"/>
      <c r="AA125" s="7"/>
      <c r="AB125" s="7" t="s">
        <v>1</v>
      </c>
      <c r="AC125" s="23"/>
      <c r="AE125">
        <f>AE124+AE123</f>
        <v>21621</v>
      </c>
    </row>
    <row r="126" spans="1:31" x14ac:dyDescent="0.25">
      <c r="C126" s="34" t="s">
        <v>140</v>
      </c>
      <c r="D126" s="6"/>
      <c r="E126" s="7" t="s">
        <v>1</v>
      </c>
      <c r="F126" s="7"/>
      <c r="G126" s="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9"/>
      <c r="Z126" s="7"/>
      <c r="AA126" s="7"/>
      <c r="AB126" s="7" t="s">
        <v>1</v>
      </c>
      <c r="AC126" s="23"/>
    </row>
    <row r="127" spans="1:31" x14ac:dyDescent="0.25">
      <c r="C127" s="34" t="s">
        <v>141</v>
      </c>
      <c r="D127" s="6"/>
      <c r="E127" s="7" t="s">
        <v>1</v>
      </c>
      <c r="F127" s="7"/>
      <c r="G127" s="8"/>
      <c r="H127" s="7"/>
      <c r="I127" s="7"/>
      <c r="J127" s="7"/>
      <c r="K127" s="7"/>
      <c r="L127" s="7"/>
      <c r="M127" s="7"/>
      <c r="N127" s="7"/>
      <c r="O127" s="7"/>
      <c r="P127" s="7"/>
      <c r="Q127" s="10"/>
      <c r="R127" s="7"/>
      <c r="S127" s="10" t="s">
        <v>142</v>
      </c>
      <c r="T127" s="7"/>
      <c r="U127" s="10" t="s">
        <v>142</v>
      </c>
      <c r="V127" s="7"/>
      <c r="W127" s="10" t="s">
        <v>142</v>
      </c>
      <c r="X127" s="7"/>
      <c r="Y127" s="10"/>
      <c r="Z127" s="7"/>
      <c r="AA127" s="7"/>
      <c r="AB127" s="7" t="s">
        <v>1</v>
      </c>
      <c r="AC127" s="23"/>
    </row>
    <row r="128" spans="1:31" x14ac:dyDescent="0.25">
      <c r="C128" s="34" t="s">
        <v>143</v>
      </c>
      <c r="D128" s="6"/>
      <c r="E128" s="7">
        <v>368</v>
      </c>
      <c r="F128" s="7"/>
      <c r="G128" s="8"/>
      <c r="H128" s="7">
        <v>368</v>
      </c>
      <c r="I128" s="7"/>
      <c r="J128" s="7"/>
      <c r="K128" s="7"/>
      <c r="L128" s="7"/>
      <c r="M128" s="7"/>
      <c r="N128" s="7"/>
      <c r="O128" s="7"/>
      <c r="P128" s="7"/>
      <c r="Q128" s="7"/>
      <c r="R128" s="10" t="s">
        <v>144</v>
      </c>
      <c r="S128" s="7">
        <v>-368</v>
      </c>
      <c r="T128" s="10" t="s">
        <v>144</v>
      </c>
      <c r="U128" s="7">
        <v>4040</v>
      </c>
      <c r="V128" s="10" t="s">
        <v>144</v>
      </c>
      <c r="W128" s="7">
        <v>-918</v>
      </c>
      <c r="X128" s="7"/>
      <c r="Y128" s="20"/>
      <c r="Z128" s="7"/>
      <c r="AA128" s="7"/>
      <c r="AB128" s="7">
        <f t="shared" si="0"/>
        <v>3122</v>
      </c>
      <c r="AC128" s="11" t="s">
        <v>135</v>
      </c>
    </row>
    <row r="129" spans="1:29" x14ac:dyDescent="0.25">
      <c r="C129" s="34"/>
      <c r="D129" s="6"/>
      <c r="E129" s="7"/>
      <c r="F129" s="7"/>
      <c r="G129" s="8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0"/>
      <c r="Z129" s="7"/>
      <c r="AA129" s="7"/>
      <c r="AB129" s="7"/>
      <c r="AC129" s="12"/>
    </row>
    <row r="130" spans="1:29" x14ac:dyDescent="0.25">
      <c r="B130" s="41"/>
      <c r="C130" s="34" t="s">
        <v>145</v>
      </c>
      <c r="D130" s="6"/>
      <c r="E130" s="7" t="s">
        <v>1</v>
      </c>
      <c r="F130" s="7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9"/>
      <c r="Z130" s="7"/>
      <c r="AA130" s="7"/>
      <c r="AB130" s="7" t="s">
        <v>1</v>
      </c>
      <c r="AC130" s="23"/>
    </row>
    <row r="131" spans="1:29" x14ac:dyDescent="0.25">
      <c r="C131" s="34" t="s">
        <v>146</v>
      </c>
      <c r="D131" s="6"/>
      <c r="E131" s="7" t="s">
        <v>1</v>
      </c>
      <c r="F131" s="7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10" t="s">
        <v>147</v>
      </c>
      <c r="R131" s="7"/>
      <c r="S131" s="10" t="s">
        <v>147</v>
      </c>
      <c r="T131" s="7"/>
      <c r="U131" s="10"/>
      <c r="V131" s="7"/>
      <c r="W131" s="7"/>
      <c r="X131" s="7"/>
      <c r="Y131" s="10"/>
      <c r="Z131" s="7"/>
      <c r="AA131" s="7"/>
      <c r="AB131" s="7" t="s">
        <v>1</v>
      </c>
    </row>
    <row r="132" spans="1:29" x14ac:dyDescent="0.25">
      <c r="C132" s="34" t="s">
        <v>148</v>
      </c>
      <c r="D132" s="6"/>
      <c r="E132" s="7">
        <v>28476</v>
      </c>
      <c r="F132" s="7"/>
      <c r="G132" s="8"/>
      <c r="H132" s="7">
        <v>28476</v>
      </c>
      <c r="I132" s="7"/>
      <c r="J132" s="7"/>
      <c r="K132" s="7"/>
      <c r="L132" s="7"/>
      <c r="M132" s="7"/>
      <c r="N132" s="7"/>
      <c r="O132" s="7"/>
      <c r="P132" s="10" t="s">
        <v>144</v>
      </c>
      <c r="Q132" s="7">
        <v>4065</v>
      </c>
      <c r="R132" s="10" t="s">
        <v>144</v>
      </c>
      <c r="S132" s="7">
        <v>-18896</v>
      </c>
      <c r="T132" s="7"/>
      <c r="U132" s="7"/>
      <c r="V132" s="7"/>
      <c r="W132" s="7"/>
      <c r="X132" s="7"/>
      <c r="Y132" s="20"/>
      <c r="Z132" s="7"/>
      <c r="AA132" s="7"/>
      <c r="AB132" s="7">
        <f t="shared" si="0"/>
        <v>13645</v>
      </c>
      <c r="AC132" s="11" t="s">
        <v>135</v>
      </c>
    </row>
    <row r="133" spans="1:29" x14ac:dyDescent="0.25">
      <c r="C133" s="34"/>
      <c r="D133" s="6"/>
      <c r="E133" s="7"/>
      <c r="F133" s="7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0"/>
      <c r="Z133" s="7"/>
      <c r="AA133" s="7"/>
      <c r="AB133" s="7"/>
      <c r="AC133" s="12"/>
    </row>
    <row r="134" spans="1:29" x14ac:dyDescent="0.25">
      <c r="C134" s="34"/>
      <c r="D134" s="6"/>
      <c r="E134" s="7"/>
      <c r="F134" s="7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0"/>
      <c r="Z134" s="7"/>
      <c r="AA134" s="7"/>
      <c r="AB134" s="7"/>
      <c r="AC134" s="12"/>
    </row>
    <row r="135" spans="1:29" x14ac:dyDescent="0.25">
      <c r="A135" s="42" t="s">
        <v>149</v>
      </c>
      <c r="C135" s="34"/>
      <c r="D135" s="6"/>
      <c r="E135" s="7"/>
      <c r="F135" s="7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0"/>
      <c r="Z135" s="7"/>
      <c r="AA135" s="7"/>
      <c r="AB135" s="7"/>
      <c r="AC135" s="12"/>
    </row>
    <row r="136" spans="1:29" x14ac:dyDescent="0.25">
      <c r="A136" s="42"/>
      <c r="C136" s="32" t="s">
        <v>125</v>
      </c>
      <c r="D136" s="6"/>
      <c r="E136" s="7"/>
      <c r="F136" s="7"/>
      <c r="G136" s="8"/>
      <c r="H136" s="7"/>
      <c r="I136" s="7"/>
      <c r="J136" s="7"/>
      <c r="K136" s="7"/>
      <c r="L136" s="7"/>
      <c r="M136" s="7"/>
      <c r="N136" s="7"/>
      <c r="O136" s="10"/>
      <c r="P136" s="7"/>
      <c r="Q136" s="10" t="s">
        <v>127</v>
      </c>
      <c r="R136" s="7"/>
      <c r="S136" s="10"/>
      <c r="T136" s="7"/>
      <c r="U136" s="10" t="s">
        <v>126</v>
      </c>
      <c r="V136" s="7"/>
      <c r="W136" s="10"/>
      <c r="X136" s="7"/>
      <c r="Y136" s="20"/>
      <c r="Z136" s="7"/>
      <c r="AA136" s="7"/>
      <c r="AB136" s="7"/>
      <c r="AC136" s="12"/>
    </row>
    <row r="137" spans="1:29" x14ac:dyDescent="0.25">
      <c r="C137" s="34" t="s">
        <v>128</v>
      </c>
      <c r="D137" s="6"/>
      <c r="E137" s="7">
        <v>6618</v>
      </c>
      <c r="F137" s="7"/>
      <c r="G137" s="8"/>
      <c r="H137" s="7">
        <v>6618</v>
      </c>
      <c r="I137" s="7"/>
      <c r="J137" s="7"/>
      <c r="K137" s="7"/>
      <c r="L137" s="7"/>
      <c r="M137" s="7"/>
      <c r="N137" s="7"/>
      <c r="O137" s="7"/>
      <c r="P137" s="10" t="s">
        <v>150</v>
      </c>
      <c r="Q137" s="7">
        <v>-6618</v>
      </c>
      <c r="R137" s="7"/>
      <c r="S137" s="7"/>
      <c r="T137" s="10" t="s">
        <v>150</v>
      </c>
      <c r="U137" s="7">
        <v>7558</v>
      </c>
      <c r="V137" s="7"/>
      <c r="W137" s="7"/>
      <c r="X137" s="7"/>
      <c r="Y137" s="20"/>
      <c r="Z137" s="7"/>
      <c r="AA137" s="7"/>
      <c r="AB137" s="7">
        <f t="shared" ref="AB137" si="1">SUM(H137:AA137)</f>
        <v>7558</v>
      </c>
      <c r="AC137" s="11" t="s">
        <v>135</v>
      </c>
    </row>
    <row r="138" spans="1:29" x14ac:dyDescent="0.25">
      <c r="C138" s="34"/>
      <c r="D138" s="6"/>
      <c r="E138" s="7"/>
      <c r="F138" s="7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  <c r="T138" s="7"/>
      <c r="U138" s="7"/>
      <c r="V138" s="7"/>
      <c r="W138" s="7"/>
      <c r="X138" s="7"/>
      <c r="Y138" s="20"/>
      <c r="Z138" s="7"/>
      <c r="AA138" s="7"/>
      <c r="AB138" s="7"/>
      <c r="AC138" s="12"/>
    </row>
    <row r="139" spans="1:29" x14ac:dyDescent="0.25">
      <c r="C139" s="34" t="s">
        <v>131</v>
      </c>
      <c r="D139" s="6"/>
      <c r="E139" s="7"/>
      <c r="F139" s="7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0"/>
      <c r="Z139" s="7"/>
      <c r="AA139" s="7"/>
      <c r="AB139" s="7"/>
      <c r="AC139" s="12"/>
    </row>
    <row r="140" spans="1:29" x14ac:dyDescent="0.25">
      <c r="C140" s="34" t="s">
        <v>133</v>
      </c>
      <c r="D140" s="6"/>
      <c r="E140" s="7">
        <v>0</v>
      </c>
      <c r="F140" s="7"/>
      <c r="G140" s="8"/>
      <c r="H140" s="7">
        <v>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0"/>
      <c r="Z140" s="7"/>
      <c r="AA140" s="7"/>
      <c r="AB140" s="7">
        <f t="shared" ref="AB140:AB142" si="2">SUM(H140:AA140)</f>
        <v>0</v>
      </c>
      <c r="AC140" s="11" t="s">
        <v>135</v>
      </c>
    </row>
    <row r="141" spans="1:29" x14ac:dyDescent="0.25">
      <c r="C141" s="34"/>
      <c r="D141" s="6"/>
      <c r="E141" s="7"/>
      <c r="F141" s="7"/>
      <c r="G141" s="8"/>
      <c r="H141" s="7"/>
      <c r="I141" s="7"/>
      <c r="J141" s="7"/>
      <c r="K141" s="10"/>
      <c r="L141" s="7"/>
      <c r="M141" s="7"/>
      <c r="N141" s="7"/>
      <c r="O141" s="10"/>
      <c r="P141" s="7"/>
      <c r="Q141" s="7"/>
      <c r="R141" s="7"/>
      <c r="S141" s="10" t="s">
        <v>151</v>
      </c>
      <c r="T141" s="7"/>
      <c r="U141" s="10" t="s">
        <v>151</v>
      </c>
      <c r="V141" s="7"/>
      <c r="W141" s="7"/>
      <c r="X141" s="7"/>
      <c r="Y141" s="20"/>
      <c r="Z141" s="7"/>
      <c r="AA141" s="7"/>
      <c r="AB141" s="7"/>
      <c r="AC141" s="12"/>
    </row>
    <row r="142" spans="1:29" x14ac:dyDescent="0.25">
      <c r="C142" s="34" t="s">
        <v>137</v>
      </c>
      <c r="D142" s="6"/>
      <c r="E142" s="7">
        <v>35654</v>
      </c>
      <c r="F142" s="7"/>
      <c r="G142" s="8"/>
      <c r="H142" s="17">
        <v>35654</v>
      </c>
      <c r="I142" s="7"/>
      <c r="K142" s="7"/>
      <c r="L142" s="7"/>
      <c r="M142" s="7"/>
      <c r="N142" s="7"/>
      <c r="O142" s="7"/>
      <c r="P142" s="7"/>
      <c r="Q142" s="7"/>
      <c r="R142" s="10" t="s">
        <v>152</v>
      </c>
      <c r="S142" s="7">
        <v>27339</v>
      </c>
      <c r="T142" s="10" t="s">
        <v>152</v>
      </c>
      <c r="U142" s="7">
        <v>-12705</v>
      </c>
      <c r="V142" s="7"/>
      <c r="W142" s="7"/>
      <c r="X142" s="7"/>
      <c r="Y142" s="20"/>
      <c r="Z142" s="7"/>
      <c r="AA142" s="7"/>
      <c r="AB142" s="7">
        <f t="shared" si="2"/>
        <v>50288</v>
      </c>
      <c r="AC142" s="11" t="s">
        <v>135</v>
      </c>
    </row>
    <row r="143" spans="1:29" x14ac:dyDescent="0.25">
      <c r="C143" s="34"/>
      <c r="D143" s="6"/>
      <c r="E143" s="7"/>
      <c r="F143" s="7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0"/>
      <c r="Z143" s="7"/>
      <c r="AA143" s="7"/>
      <c r="AB143" s="7"/>
      <c r="AC143" s="12"/>
    </row>
    <row r="144" spans="1:29" x14ac:dyDescent="0.25">
      <c r="C144" s="34" t="s">
        <v>139</v>
      </c>
      <c r="D144" s="6"/>
      <c r="E144" s="7"/>
      <c r="F144" s="7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0"/>
      <c r="Z144" s="7"/>
      <c r="AA144" s="7"/>
      <c r="AB144" s="7"/>
      <c r="AC144" s="12"/>
    </row>
    <row r="145" spans="1:29" x14ac:dyDescent="0.25">
      <c r="C145" s="34" t="s">
        <v>140</v>
      </c>
      <c r="D145" s="6"/>
      <c r="E145" s="7"/>
      <c r="F145" s="7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0"/>
      <c r="Z145" s="7"/>
      <c r="AA145" s="7"/>
      <c r="AB145" s="7"/>
      <c r="AC145" s="12"/>
    </row>
    <row r="146" spans="1:29" x14ac:dyDescent="0.25">
      <c r="C146" s="34" t="s">
        <v>141</v>
      </c>
      <c r="D146" s="6"/>
      <c r="E146" s="7"/>
      <c r="F146" s="7"/>
      <c r="G146" s="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10" t="s">
        <v>153</v>
      </c>
      <c r="T146" s="7"/>
      <c r="U146" s="10" t="s">
        <v>153</v>
      </c>
      <c r="V146" s="7"/>
      <c r="W146" s="7"/>
      <c r="X146" s="7"/>
      <c r="Y146" s="20"/>
      <c r="Z146" s="7"/>
      <c r="AA146" s="7"/>
      <c r="AB146" s="7"/>
      <c r="AC146" s="12"/>
    </row>
    <row r="147" spans="1:29" x14ac:dyDescent="0.25">
      <c r="C147" s="34" t="s">
        <v>143</v>
      </c>
      <c r="D147" s="6"/>
      <c r="E147" s="7">
        <v>0</v>
      </c>
      <c r="F147" s="7"/>
      <c r="G147" s="8"/>
      <c r="H147" s="7">
        <v>0</v>
      </c>
      <c r="I147" s="7"/>
      <c r="J147" s="7"/>
      <c r="K147" s="7"/>
      <c r="L147" s="7"/>
      <c r="M147" s="7"/>
      <c r="N147" s="7"/>
      <c r="O147" s="7"/>
      <c r="P147" s="7"/>
      <c r="Q147" s="7"/>
      <c r="R147" s="10" t="s">
        <v>154</v>
      </c>
      <c r="S147" s="7">
        <v>158</v>
      </c>
      <c r="T147" s="10" t="s">
        <v>154</v>
      </c>
      <c r="U147" s="7">
        <v>-25</v>
      </c>
      <c r="V147" s="7"/>
      <c r="W147" s="7"/>
      <c r="X147" s="7"/>
      <c r="Y147" s="20"/>
      <c r="Z147" s="7"/>
      <c r="AA147" s="7"/>
      <c r="AB147" s="7">
        <f t="shared" ref="AB147" si="3">SUM(H147:AA147)</f>
        <v>133</v>
      </c>
      <c r="AC147" s="11" t="s">
        <v>135</v>
      </c>
    </row>
    <row r="148" spans="1:29" x14ac:dyDescent="0.25">
      <c r="C148" s="34"/>
      <c r="D148" s="6"/>
      <c r="E148" s="7"/>
      <c r="F148" s="7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0"/>
      <c r="Z148" s="7"/>
      <c r="AA148" s="7"/>
      <c r="AB148" s="7"/>
      <c r="AC148" s="12"/>
    </row>
    <row r="149" spans="1:29" x14ac:dyDescent="0.25">
      <c r="C149" s="34" t="s">
        <v>145</v>
      </c>
      <c r="D149" s="6"/>
      <c r="E149" s="7"/>
      <c r="F149" s="7"/>
      <c r="G149" s="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0"/>
      <c r="Z149" s="7"/>
      <c r="AA149" s="7"/>
      <c r="AB149" s="7"/>
      <c r="AC149" s="12"/>
    </row>
    <row r="150" spans="1:29" x14ac:dyDescent="0.25">
      <c r="C150" s="34" t="s">
        <v>146</v>
      </c>
      <c r="D150" s="6"/>
      <c r="E150" s="7"/>
      <c r="F150" s="7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10" t="s">
        <v>155</v>
      </c>
      <c r="T150" s="7"/>
      <c r="U150" s="10" t="s">
        <v>155</v>
      </c>
      <c r="V150" s="7"/>
      <c r="W150" s="7"/>
      <c r="X150" s="7"/>
      <c r="Y150" s="20"/>
      <c r="Z150" s="7"/>
      <c r="AA150" s="7"/>
      <c r="AB150" s="7"/>
      <c r="AC150" s="12"/>
    </row>
    <row r="151" spans="1:29" x14ac:dyDescent="0.25">
      <c r="C151" s="34" t="s">
        <v>148</v>
      </c>
      <c r="D151" s="6"/>
      <c r="E151" s="7">
        <v>0</v>
      </c>
      <c r="F151" s="7"/>
      <c r="G151" s="8"/>
      <c r="H151" s="7">
        <v>0</v>
      </c>
      <c r="I151" s="7"/>
      <c r="J151" s="7"/>
      <c r="K151" s="7"/>
      <c r="L151" s="7"/>
      <c r="M151" s="7"/>
      <c r="N151" s="7"/>
      <c r="O151" s="7"/>
      <c r="P151" s="7"/>
      <c r="Q151" s="7"/>
      <c r="R151" s="10" t="s">
        <v>156</v>
      </c>
      <c r="S151" s="7">
        <v>1399</v>
      </c>
      <c r="T151" s="10" t="s">
        <v>156</v>
      </c>
      <c r="U151" s="7">
        <v>-280</v>
      </c>
      <c r="V151" s="7"/>
      <c r="W151" s="7"/>
      <c r="X151" s="7"/>
      <c r="Y151" s="20"/>
      <c r="Z151" s="7"/>
      <c r="AA151" s="7"/>
      <c r="AB151" s="7">
        <f t="shared" ref="AB151" si="4">SUM(H151:AA151)</f>
        <v>1119</v>
      </c>
      <c r="AC151" s="11" t="s">
        <v>135</v>
      </c>
    </row>
    <row r="152" spans="1:29" x14ac:dyDescent="0.25">
      <c r="C152" s="34"/>
      <c r="D152" s="6"/>
      <c r="E152" s="7"/>
      <c r="F152" s="7"/>
      <c r="G152" s="8"/>
      <c r="H152" s="7"/>
      <c r="I152" s="7"/>
      <c r="J152" s="7"/>
      <c r="K152" s="7" t="s">
        <v>1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0"/>
      <c r="Z152" s="7"/>
      <c r="AA152" s="7"/>
      <c r="AB152" s="7"/>
      <c r="AC152" s="12"/>
    </row>
    <row r="153" spans="1:29" x14ac:dyDescent="0.25">
      <c r="C153" s="34"/>
      <c r="D153" s="6"/>
      <c r="E153" s="7"/>
      <c r="F153" s="7"/>
      <c r="G153" s="8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0"/>
      <c r="Z153" s="7"/>
      <c r="AA153" s="7"/>
      <c r="AB153" s="7"/>
      <c r="AC153" s="12"/>
    </row>
    <row r="154" spans="1:29" x14ac:dyDescent="0.25">
      <c r="C154" t="s">
        <v>157</v>
      </c>
      <c r="D154" s="6"/>
      <c r="E154" s="7" t="s">
        <v>1</v>
      </c>
      <c r="F154" s="7"/>
      <c r="G154" s="8"/>
      <c r="H154" s="7"/>
      <c r="I154" s="7"/>
      <c r="J154" s="7"/>
      <c r="K154" s="7"/>
      <c r="L154" s="9"/>
      <c r="M154" s="18" t="s">
        <v>158</v>
      </c>
      <c r="N154" s="7"/>
      <c r="O154" s="19" t="s">
        <v>113</v>
      </c>
      <c r="P154" s="9"/>
      <c r="Q154" s="18" t="s">
        <v>159</v>
      </c>
      <c r="R154" s="7"/>
      <c r="S154" s="18"/>
      <c r="T154" s="7"/>
      <c r="U154" s="10" t="s">
        <v>160</v>
      </c>
      <c r="V154" s="7"/>
      <c r="W154" s="13"/>
      <c r="X154" s="9"/>
      <c r="Y154" s="18"/>
      <c r="Z154" s="9"/>
      <c r="AA154" s="18"/>
      <c r="AB154" s="7" t="s">
        <v>1</v>
      </c>
      <c r="AC154" s="23"/>
    </row>
    <row r="155" spans="1:29" x14ac:dyDescent="0.25">
      <c r="A155">
        <v>2000</v>
      </c>
      <c r="C155" t="s">
        <v>161</v>
      </c>
      <c r="D155" s="6"/>
      <c r="E155" s="7">
        <v>-15519.440000000002</v>
      </c>
      <c r="F155" s="7"/>
      <c r="G155" s="8"/>
      <c r="H155" s="7"/>
      <c r="I155" s="7">
        <v>-22833.26</v>
      </c>
      <c r="J155" s="7"/>
      <c r="K155" s="10"/>
      <c r="L155" s="7" t="s">
        <v>162</v>
      </c>
      <c r="M155" s="7">
        <v>15519.44</v>
      </c>
      <c r="N155" s="7" t="s">
        <v>115</v>
      </c>
      <c r="O155" s="7">
        <v>8235.25</v>
      </c>
      <c r="P155" s="7" t="s">
        <v>115</v>
      </c>
      <c r="Q155" s="7">
        <v>-10706.96</v>
      </c>
      <c r="R155" s="7"/>
      <c r="S155" s="7"/>
      <c r="T155" s="7" t="s">
        <v>163</v>
      </c>
      <c r="U155" s="7">
        <v>-921.43</v>
      </c>
      <c r="V155" s="7"/>
      <c r="W155" s="7"/>
      <c r="X155" s="7"/>
      <c r="Y155" s="7"/>
      <c r="Z155" s="7"/>
      <c r="AA155" s="7"/>
      <c r="AB155" s="7">
        <f>SUM(H155:AA155)</f>
        <v>-10706.959999999997</v>
      </c>
      <c r="AC155" s="11" t="s">
        <v>164</v>
      </c>
    </row>
    <row r="156" spans="1:29" x14ac:dyDescent="0.25">
      <c r="D156" s="6"/>
      <c r="E156" s="7" t="s">
        <v>1</v>
      </c>
      <c r="F156" s="7"/>
      <c r="G156" s="8"/>
      <c r="H156" s="7"/>
      <c r="I156" s="7"/>
      <c r="J156" s="7"/>
      <c r="K156" s="7"/>
      <c r="L156" s="9"/>
      <c r="M156" s="18"/>
      <c r="N156" s="7"/>
      <c r="O156" s="9"/>
      <c r="P156" s="7"/>
      <c r="Q156" s="7"/>
      <c r="R156" s="7"/>
      <c r="S156" s="10"/>
      <c r="T156" s="7"/>
      <c r="U156" s="7"/>
      <c r="V156" s="7"/>
      <c r="W156" s="9"/>
      <c r="X156" s="7"/>
      <c r="Y156" s="18"/>
      <c r="Z156" s="7"/>
      <c r="AA156" s="18"/>
      <c r="AB156" s="7" t="s">
        <v>1</v>
      </c>
      <c r="AC156" s="12"/>
    </row>
    <row r="157" spans="1:29" x14ac:dyDescent="0.25">
      <c r="A157">
        <v>2000</v>
      </c>
      <c r="C157" t="s">
        <v>165</v>
      </c>
      <c r="D157" s="6"/>
      <c r="E157" s="7">
        <v>0</v>
      </c>
      <c r="F157" s="7"/>
      <c r="G157" s="8"/>
      <c r="H157" s="7"/>
      <c r="I157" s="7">
        <v>0</v>
      </c>
      <c r="J157" s="7"/>
      <c r="K157" s="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>
        <f>SUM(H157:AA157)</f>
        <v>0</v>
      </c>
      <c r="AC157" s="12" t="s">
        <v>166</v>
      </c>
    </row>
    <row r="158" spans="1:29" x14ac:dyDescent="0.25">
      <c r="D158" s="6"/>
      <c r="E158" s="7"/>
      <c r="F158" s="7"/>
      <c r="G158" s="8"/>
      <c r="H158" s="7"/>
      <c r="I158" s="7"/>
      <c r="J158" s="7"/>
      <c r="K158" s="9"/>
      <c r="L158" s="7"/>
      <c r="M158" s="13"/>
      <c r="N158" s="7"/>
      <c r="O158" s="7"/>
      <c r="P158" s="7"/>
      <c r="Q158" s="7"/>
      <c r="R158" s="7"/>
      <c r="S158" s="7"/>
      <c r="T158" s="7"/>
      <c r="U158" s="7"/>
      <c r="V158" s="7"/>
      <c r="W158" s="10"/>
      <c r="X158" s="7"/>
      <c r="Y158" s="7"/>
      <c r="Z158" s="7"/>
      <c r="AA158" s="7"/>
      <c r="AB158" s="7"/>
      <c r="AC158" s="12"/>
    </row>
    <row r="159" spans="1:29" x14ac:dyDescent="0.25">
      <c r="A159">
        <v>2005</v>
      </c>
      <c r="C159" t="s">
        <v>167</v>
      </c>
      <c r="D159" s="6"/>
      <c r="E159" s="7">
        <v>0</v>
      </c>
      <c r="F159" s="7"/>
      <c r="G159" s="8"/>
      <c r="H159" s="7"/>
      <c r="I159" s="7">
        <v>0</v>
      </c>
      <c r="J159" s="7"/>
      <c r="K159" s="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f>SUM(H159:AA159)</f>
        <v>0</v>
      </c>
      <c r="AC159" s="12" t="s">
        <v>168</v>
      </c>
    </row>
    <row r="160" spans="1:29" x14ac:dyDescent="0.25">
      <c r="D160" s="6"/>
      <c r="E160" s="7" t="s">
        <v>1</v>
      </c>
      <c r="F160" s="7"/>
      <c r="G160" s="8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18"/>
      <c r="AB160" s="7" t="s">
        <v>1</v>
      </c>
      <c r="AC160" s="12"/>
    </row>
    <row r="161" spans="1:29" x14ac:dyDescent="0.25">
      <c r="A161">
        <v>2000</v>
      </c>
      <c r="C161" t="s">
        <v>169</v>
      </c>
      <c r="D161" s="6"/>
      <c r="E161" s="7">
        <v>-8235.25</v>
      </c>
      <c r="F161" s="7"/>
      <c r="G161" s="8"/>
      <c r="H161" s="7"/>
      <c r="I161" s="7">
        <v>0</v>
      </c>
      <c r="J161" s="7"/>
      <c r="K161" s="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>
        <f>SUM(H161:AA161)</f>
        <v>0</v>
      </c>
      <c r="AC161" s="12" t="s">
        <v>170</v>
      </c>
    </row>
    <row r="162" spans="1:29" x14ac:dyDescent="0.25">
      <c r="D162" s="6"/>
      <c r="E162" s="7"/>
      <c r="F162" s="7"/>
      <c r="G162" s="8"/>
      <c r="H162" s="7"/>
      <c r="I162" s="7"/>
      <c r="J162" s="7"/>
      <c r="K162" s="7"/>
      <c r="L162" s="7"/>
      <c r="M162" s="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12"/>
    </row>
    <row r="163" spans="1:29" x14ac:dyDescent="0.25">
      <c r="D163" s="6"/>
      <c r="E163" s="7"/>
      <c r="F163" s="7"/>
      <c r="G163" s="8"/>
      <c r="H163" s="7"/>
      <c r="I163" s="7"/>
      <c r="J163" s="7"/>
      <c r="K163" s="7"/>
      <c r="L163" s="7"/>
      <c r="M163" s="10"/>
      <c r="N163" s="7"/>
      <c r="O163" s="7"/>
      <c r="P163" s="7"/>
      <c r="Q163" s="10" t="s">
        <v>171</v>
      </c>
      <c r="R163" s="10"/>
      <c r="S163" s="10" t="s">
        <v>172</v>
      </c>
      <c r="T163" s="7"/>
      <c r="U163" s="7"/>
      <c r="V163" s="7"/>
      <c r="W163" s="7"/>
      <c r="X163" s="7"/>
      <c r="Y163" s="7"/>
      <c r="Z163" s="7"/>
      <c r="AA163" s="7"/>
      <c r="AB163" s="7"/>
      <c r="AC163" s="12"/>
    </row>
    <row r="164" spans="1:29" x14ac:dyDescent="0.25">
      <c r="A164">
        <v>2040</v>
      </c>
      <c r="C164" t="s">
        <v>173</v>
      </c>
      <c r="D164" s="6"/>
      <c r="E164" s="7">
        <v>-5359.9</v>
      </c>
      <c r="F164" s="7"/>
      <c r="G164" s="8"/>
      <c r="H164" s="7"/>
      <c r="I164" s="7">
        <v>-6025.38</v>
      </c>
      <c r="J164" s="7"/>
      <c r="K164" s="13"/>
      <c r="L164" s="7"/>
      <c r="M164" s="7"/>
      <c r="N164" s="7"/>
      <c r="O164" s="7"/>
      <c r="P164" s="7" t="s">
        <v>174</v>
      </c>
      <c r="Q164" s="7">
        <v>893.31</v>
      </c>
      <c r="R164" s="7" t="s">
        <v>174</v>
      </c>
      <c r="S164" s="24">
        <v>-2125.96</v>
      </c>
      <c r="T164" s="7"/>
      <c r="U164" s="7"/>
      <c r="V164" s="7"/>
      <c r="W164" s="7"/>
      <c r="X164" s="7"/>
      <c r="Y164" s="7"/>
      <c r="Z164" s="7"/>
      <c r="AA164" s="7"/>
      <c r="AB164" s="7">
        <f>SUM(H164:AA164)</f>
        <v>-7258.03</v>
      </c>
      <c r="AC164" s="11" t="s">
        <v>175</v>
      </c>
    </row>
    <row r="165" spans="1:29" x14ac:dyDescent="0.25">
      <c r="D165" s="6"/>
      <c r="E165" s="7" t="s">
        <v>1</v>
      </c>
      <c r="F165" s="7"/>
      <c r="G165" s="8"/>
      <c r="H165" s="7"/>
      <c r="I165" s="7"/>
      <c r="J165" s="7"/>
      <c r="K165" s="7"/>
      <c r="L165" s="7"/>
      <c r="M165" s="9" t="s">
        <v>176</v>
      </c>
      <c r="N165" s="7"/>
      <c r="O165" s="7"/>
      <c r="P165" s="7"/>
      <c r="Q165" s="10"/>
      <c r="R165" s="7"/>
      <c r="S165" s="10"/>
      <c r="T165" s="7"/>
      <c r="U165" s="9"/>
      <c r="V165" s="7"/>
      <c r="W165" s="13"/>
      <c r="X165" s="7"/>
      <c r="Y165" s="9"/>
      <c r="Z165" s="7"/>
      <c r="AA165" s="7"/>
      <c r="AB165" s="7" t="s">
        <v>1</v>
      </c>
      <c r="AC165" s="12"/>
    </row>
    <row r="166" spans="1:29" x14ac:dyDescent="0.25">
      <c r="A166">
        <v>2050</v>
      </c>
      <c r="C166" t="s">
        <v>177</v>
      </c>
      <c r="D166" s="6"/>
      <c r="E166" s="7">
        <v>-4596.6099999999997</v>
      </c>
      <c r="F166" s="7"/>
      <c r="G166" s="8"/>
      <c r="H166" s="7"/>
      <c r="I166" s="7">
        <v>-4596.6099999999997</v>
      </c>
      <c r="J166" s="7"/>
      <c r="K166" s="7"/>
      <c r="L166" s="7" t="s">
        <v>178</v>
      </c>
      <c r="M166" s="7">
        <v>-972.5</v>
      </c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>
        <f>SUM(H166:AA166)</f>
        <v>-5569.11</v>
      </c>
      <c r="AC166" s="11" t="s">
        <v>179</v>
      </c>
    </row>
    <row r="167" spans="1:29" x14ac:dyDescent="0.25">
      <c r="D167" s="6"/>
      <c r="E167" s="7"/>
      <c r="F167" s="7"/>
      <c r="G167" s="43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13"/>
      <c r="X167" s="7"/>
      <c r="Y167" s="13"/>
      <c r="Z167" s="7"/>
      <c r="AA167" s="7"/>
      <c r="AB167" s="7"/>
      <c r="AC167" s="12"/>
    </row>
    <row r="168" spans="1:29" x14ac:dyDescent="0.25">
      <c r="A168">
        <v>2110</v>
      </c>
      <c r="C168" t="s">
        <v>180</v>
      </c>
      <c r="D168" s="6"/>
      <c r="E168" s="7">
        <v>0</v>
      </c>
      <c r="F168" s="7"/>
      <c r="G168" s="8"/>
      <c r="H168" s="7"/>
      <c r="I168" s="7">
        <v>0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>
        <f>SUM(H168:AA168)</f>
        <v>0</v>
      </c>
      <c r="AC168" s="12"/>
    </row>
    <row r="169" spans="1:29" x14ac:dyDescent="0.25">
      <c r="D169" s="6"/>
      <c r="E169" s="7"/>
      <c r="F169" s="7"/>
      <c r="G169" s="8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12"/>
    </row>
    <row r="170" spans="1:29" x14ac:dyDescent="0.25">
      <c r="A170">
        <v>2120</v>
      </c>
      <c r="C170" t="s">
        <v>181</v>
      </c>
      <c r="D170" s="6"/>
      <c r="E170" s="7">
        <v>-1262.6400000000001</v>
      </c>
      <c r="F170" s="7"/>
      <c r="G170" s="8"/>
      <c r="H170" s="7"/>
      <c r="I170" s="7">
        <v>-1262.6400000000001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>
        <f>SUM(H170:AA170)</f>
        <v>-1262.6400000000001</v>
      </c>
      <c r="AC170" s="12" t="s">
        <v>121</v>
      </c>
    </row>
    <row r="171" spans="1:29" x14ac:dyDescent="0.25">
      <c r="D171" s="6"/>
      <c r="E171" s="7"/>
      <c r="F171" s="7"/>
      <c r="G171" s="8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12"/>
    </row>
    <row r="172" spans="1:29" x14ac:dyDescent="0.25">
      <c r="A172">
        <v>2180</v>
      </c>
      <c r="C172" t="s">
        <v>182</v>
      </c>
      <c r="D172" s="6"/>
      <c r="E172" s="7">
        <v>-2610.5500000000002</v>
      </c>
      <c r="F172" s="7"/>
      <c r="G172" s="8"/>
      <c r="H172" s="7"/>
      <c r="I172" s="7">
        <v>-2525.48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>
        <f>SUM(H172:AA172)</f>
        <v>-2525.48</v>
      </c>
      <c r="AC172" s="11" t="s">
        <v>183</v>
      </c>
    </row>
    <row r="173" spans="1:29" x14ac:dyDescent="0.25">
      <c r="D173" s="6"/>
      <c r="E173" s="7"/>
      <c r="F173" s="7"/>
      <c r="G173" s="8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12"/>
    </row>
    <row r="174" spans="1:29" x14ac:dyDescent="0.25">
      <c r="A174">
        <v>2190</v>
      </c>
      <c r="C174" t="s">
        <v>184</v>
      </c>
      <c r="D174" s="6"/>
      <c r="E174" s="7">
        <v>-699.61</v>
      </c>
      <c r="F174" s="7"/>
      <c r="G174" s="8"/>
      <c r="H174" s="7"/>
      <c r="I174" s="7">
        <v>-637.74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>
        <f>SUM(H174:AA174)</f>
        <v>-637.74</v>
      </c>
      <c r="AC174" s="11" t="s">
        <v>185</v>
      </c>
    </row>
    <row r="175" spans="1:29" x14ac:dyDescent="0.25">
      <c r="D175" s="6"/>
      <c r="E175" s="7"/>
      <c r="F175" s="7"/>
      <c r="G175" s="8"/>
      <c r="H175" s="7"/>
      <c r="I175" s="7"/>
      <c r="J175" s="7"/>
      <c r="K175" s="7"/>
      <c r="L175" s="7"/>
      <c r="M175" s="7"/>
      <c r="N175" s="9"/>
      <c r="O175" s="18"/>
      <c r="P175" s="7"/>
      <c r="Q175" s="7"/>
      <c r="R175" s="7"/>
      <c r="S175" s="7"/>
      <c r="T175" s="7"/>
      <c r="U175" s="10" t="s">
        <v>160</v>
      </c>
      <c r="V175" s="7"/>
      <c r="W175" s="7"/>
      <c r="X175" s="7"/>
      <c r="Y175" s="7"/>
      <c r="Z175" s="7"/>
      <c r="AA175" s="7"/>
      <c r="AB175" s="7"/>
      <c r="AC175" s="12"/>
    </row>
    <row r="176" spans="1:29" x14ac:dyDescent="0.25">
      <c r="A176">
        <v>2210</v>
      </c>
      <c r="C176" t="s">
        <v>186</v>
      </c>
      <c r="D176" s="6"/>
      <c r="E176" s="7">
        <v>0</v>
      </c>
      <c r="F176" s="7"/>
      <c r="G176" s="8"/>
      <c r="H176" s="7"/>
      <c r="I176" s="7">
        <v>-514.66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 t="s">
        <v>163</v>
      </c>
      <c r="U176" s="7">
        <v>514.66</v>
      </c>
      <c r="V176" s="7"/>
      <c r="W176" s="7"/>
      <c r="X176" s="7"/>
      <c r="Y176" s="7"/>
      <c r="Z176" s="7"/>
      <c r="AA176" s="7"/>
      <c r="AB176" s="7">
        <f>SUM(H176:AA176)</f>
        <v>0</v>
      </c>
      <c r="AC176" s="12" t="s">
        <v>187</v>
      </c>
    </row>
    <row r="177" spans="1:29" x14ac:dyDescent="0.25">
      <c r="D177" s="6"/>
      <c r="E177" s="7" t="s">
        <v>1</v>
      </c>
      <c r="F177" s="7"/>
      <c r="G177" s="8"/>
      <c r="H177" s="7"/>
      <c r="I177" s="7"/>
      <c r="J177" s="7"/>
      <c r="K177" s="7"/>
      <c r="L177" s="7"/>
      <c r="M177" s="13"/>
      <c r="N177" s="9"/>
      <c r="O177" s="18"/>
      <c r="P177" s="7"/>
      <c r="Q177" s="7"/>
      <c r="R177" s="7"/>
      <c r="S177" s="10"/>
      <c r="T177" s="7"/>
      <c r="U177" s="10" t="s">
        <v>160</v>
      </c>
      <c r="V177" s="7"/>
      <c r="W177" s="13"/>
      <c r="X177" s="7"/>
      <c r="Y177" s="18"/>
      <c r="Z177" s="7"/>
      <c r="AA177" s="7"/>
      <c r="AB177" s="7" t="s">
        <v>1</v>
      </c>
      <c r="AC177" s="12"/>
    </row>
    <row r="178" spans="1:29" x14ac:dyDescent="0.25">
      <c r="A178">
        <v>2212</v>
      </c>
      <c r="C178" t="s">
        <v>188</v>
      </c>
      <c r="D178" s="6"/>
      <c r="E178" s="7">
        <v>0</v>
      </c>
      <c r="F178" s="7"/>
      <c r="G178" s="8"/>
      <c r="H178" s="7"/>
      <c r="I178" s="7">
        <v>-120.4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 t="s">
        <v>163</v>
      </c>
      <c r="U178" s="7">
        <v>120.4</v>
      </c>
      <c r="V178" s="7"/>
      <c r="W178" s="7"/>
      <c r="X178" s="7"/>
      <c r="Y178" s="7"/>
      <c r="Z178" s="7"/>
      <c r="AA178" s="7"/>
      <c r="AB178" s="7">
        <f>SUM(H178:AA178)</f>
        <v>0</v>
      </c>
      <c r="AC178" s="12" t="s">
        <v>187</v>
      </c>
    </row>
    <row r="179" spans="1:29" x14ac:dyDescent="0.25">
      <c r="D179" s="6"/>
      <c r="E179" s="7" t="s">
        <v>1</v>
      </c>
      <c r="F179" s="7"/>
      <c r="G179" s="8"/>
      <c r="H179" s="7"/>
      <c r="I179" s="7"/>
      <c r="J179" s="7"/>
      <c r="K179" s="7"/>
      <c r="L179" s="7"/>
      <c r="M179" s="7"/>
      <c r="N179" s="9"/>
      <c r="O179" s="18"/>
      <c r="P179" s="7"/>
      <c r="Q179" s="7"/>
      <c r="R179" s="7"/>
      <c r="S179" s="7"/>
      <c r="T179" s="7"/>
      <c r="U179" s="10" t="s">
        <v>160</v>
      </c>
      <c r="V179" s="7"/>
      <c r="W179" s="10"/>
      <c r="X179" s="7"/>
      <c r="Y179" s="7"/>
      <c r="Z179" s="7"/>
      <c r="AA179" s="7"/>
      <c r="AB179" s="7" t="s">
        <v>1</v>
      </c>
      <c r="AC179" s="12"/>
    </row>
    <row r="180" spans="1:29" x14ac:dyDescent="0.25">
      <c r="A180">
        <v>2200</v>
      </c>
      <c r="C180" t="s">
        <v>189</v>
      </c>
      <c r="D180" s="6"/>
      <c r="E180" s="7">
        <v>0</v>
      </c>
      <c r="F180" s="7"/>
      <c r="G180" s="8"/>
      <c r="H180" s="7"/>
      <c r="I180" s="7">
        <v>-286.37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 t="s">
        <v>163</v>
      </c>
      <c r="U180" s="7">
        <v>286.37</v>
      </c>
      <c r="V180" s="7"/>
      <c r="W180" s="7"/>
      <c r="X180" s="7"/>
      <c r="Y180" s="7"/>
      <c r="Z180" s="7"/>
      <c r="AA180" s="7"/>
      <c r="AB180" s="7">
        <f>SUM(H180:AA180)</f>
        <v>0</v>
      </c>
      <c r="AC180" s="12" t="s">
        <v>187</v>
      </c>
    </row>
    <row r="181" spans="1:29" x14ac:dyDescent="0.25">
      <c r="D181" s="6"/>
      <c r="E181" s="7" t="s">
        <v>1</v>
      </c>
      <c r="F181" s="7"/>
      <c r="G181" s="8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 t="s">
        <v>1</v>
      </c>
      <c r="AC181" s="12"/>
    </row>
    <row r="182" spans="1:29" x14ac:dyDescent="0.25">
      <c r="A182">
        <v>2215</v>
      </c>
      <c r="C182" t="s">
        <v>190</v>
      </c>
      <c r="D182" s="6"/>
      <c r="E182" s="7">
        <v>-744.41</v>
      </c>
      <c r="F182" s="7"/>
      <c r="G182" s="8"/>
      <c r="H182" s="7"/>
      <c r="I182" s="7">
        <v>-853.47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>
        <f>SUM(H182:AA182)</f>
        <v>-853.47</v>
      </c>
      <c r="AC182" s="11" t="s">
        <v>191</v>
      </c>
    </row>
    <row r="183" spans="1:29" x14ac:dyDescent="0.25">
      <c r="D183" s="6"/>
      <c r="E183" s="7" t="s">
        <v>1</v>
      </c>
      <c r="F183" s="7"/>
      <c r="G183" s="8"/>
      <c r="H183" s="7"/>
      <c r="I183" s="7"/>
      <c r="J183" s="7"/>
      <c r="K183" s="7"/>
      <c r="L183" s="7"/>
      <c r="M183" s="7"/>
      <c r="N183" s="7"/>
      <c r="O183" s="9"/>
      <c r="P183" s="7"/>
      <c r="Q183" s="7"/>
      <c r="R183" s="7"/>
      <c r="S183" s="7"/>
      <c r="T183" s="7"/>
      <c r="U183" s="13"/>
      <c r="V183" s="7"/>
      <c r="W183" s="13"/>
      <c r="X183" s="7"/>
      <c r="Y183" s="13"/>
      <c r="Z183" s="7"/>
      <c r="AA183" s="9"/>
      <c r="AB183" s="7" t="s">
        <v>1</v>
      </c>
      <c r="AC183" s="12"/>
    </row>
    <row r="184" spans="1:29" x14ac:dyDescent="0.25">
      <c r="A184">
        <v>2220</v>
      </c>
      <c r="C184" t="s">
        <v>192</v>
      </c>
      <c r="D184" s="6"/>
      <c r="E184" s="7">
        <v>-660.33</v>
      </c>
      <c r="F184" s="24"/>
      <c r="G184" s="8"/>
      <c r="H184" s="7"/>
      <c r="I184" s="7">
        <v>-694.56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>
        <f>SUM(H184:AA184)</f>
        <v>-694.56</v>
      </c>
      <c r="AC184" s="11" t="s">
        <v>191</v>
      </c>
    </row>
    <row r="185" spans="1:29" x14ac:dyDescent="0.25">
      <c r="D185" s="6"/>
      <c r="E185" s="7"/>
      <c r="F185" s="24"/>
      <c r="G185" s="8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10"/>
      <c r="V185" s="7"/>
      <c r="W185" s="7"/>
      <c r="X185" s="7"/>
      <c r="Y185" s="7"/>
      <c r="Z185" s="7"/>
      <c r="AA185" s="7"/>
      <c r="AB185" s="7"/>
      <c r="AC185" s="12"/>
    </row>
    <row r="186" spans="1:29" x14ac:dyDescent="0.25">
      <c r="A186">
        <v>2230</v>
      </c>
      <c r="C186" t="s">
        <v>193</v>
      </c>
      <c r="D186" s="6"/>
      <c r="E186" s="7">
        <v>0</v>
      </c>
      <c r="F186" s="24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>
        <f>SUM(H186:AA186)</f>
        <v>0</v>
      </c>
      <c r="AC186" s="12"/>
    </row>
    <row r="187" spans="1:29" x14ac:dyDescent="0.25">
      <c r="D187" s="6"/>
      <c r="E187" s="7"/>
      <c r="F187" s="24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10"/>
      <c r="V187" s="7"/>
      <c r="W187" s="7"/>
      <c r="X187" s="7"/>
      <c r="Y187" s="7"/>
      <c r="Z187" s="7"/>
      <c r="AA187" s="7"/>
      <c r="AB187" s="7"/>
      <c r="AC187" s="12"/>
    </row>
    <row r="188" spans="1:29" x14ac:dyDescent="0.25">
      <c r="A188">
        <v>2245</v>
      </c>
      <c r="C188" t="s">
        <v>194</v>
      </c>
      <c r="D188" s="6"/>
      <c r="E188" s="7">
        <v>0</v>
      </c>
      <c r="F188" s="24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>
        <f>SUM(H188:AA188)</f>
        <v>0</v>
      </c>
      <c r="AC188" s="12"/>
    </row>
    <row r="189" spans="1:29" x14ac:dyDescent="0.25">
      <c r="D189" s="6"/>
      <c r="E189" s="7" t="s">
        <v>1</v>
      </c>
      <c r="F189" s="24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9"/>
      <c r="Z189" s="7"/>
      <c r="AA189" s="7"/>
      <c r="AB189" s="7" t="s">
        <v>1</v>
      </c>
      <c r="AC189" s="12"/>
    </row>
    <row r="190" spans="1:29" x14ac:dyDescent="0.25">
      <c r="A190">
        <v>2250</v>
      </c>
      <c r="C190" t="s">
        <v>195</v>
      </c>
      <c r="D190" s="6"/>
      <c r="E190" s="7">
        <v>-6167.93</v>
      </c>
      <c r="F190" s="24"/>
      <c r="G190" s="8"/>
      <c r="H190" s="7"/>
      <c r="I190" s="7">
        <v>-6954.89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>
        <f>SUM(H190:AA190)</f>
        <v>-6954.89</v>
      </c>
      <c r="AC190" s="11" t="s">
        <v>196</v>
      </c>
    </row>
    <row r="191" spans="1:29" x14ac:dyDescent="0.25">
      <c r="D191" s="6"/>
      <c r="E191" s="7" t="s">
        <v>1</v>
      </c>
      <c r="F191" s="24"/>
      <c r="G191" s="8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 t="s">
        <v>1</v>
      </c>
      <c r="AC191" s="12"/>
    </row>
    <row r="192" spans="1:29" x14ac:dyDescent="0.25">
      <c r="A192">
        <v>2255</v>
      </c>
      <c r="C192" t="s">
        <v>197</v>
      </c>
      <c r="D192" s="6"/>
      <c r="E192" s="7">
        <v>-25</v>
      </c>
      <c r="F192" s="24"/>
      <c r="G192" s="8"/>
      <c r="H192" s="7"/>
      <c r="I192" s="44">
        <v>50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>
        <f>SUM(H192:AA192)</f>
        <v>50</v>
      </c>
      <c r="AC192" s="12"/>
    </row>
    <row r="193" spans="1:29" x14ac:dyDescent="0.25">
      <c r="D193" s="6"/>
      <c r="E193" s="7" t="s">
        <v>1</v>
      </c>
      <c r="F193" s="24"/>
      <c r="G193" s="8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10"/>
      <c r="X193" s="7"/>
      <c r="Y193" s="7"/>
      <c r="Z193" s="7"/>
      <c r="AA193" s="7"/>
      <c r="AB193" s="7" t="s">
        <v>1</v>
      </c>
      <c r="AC193" s="12"/>
    </row>
    <row r="194" spans="1:29" x14ac:dyDescent="0.25">
      <c r="A194">
        <v>2280</v>
      </c>
      <c r="C194" t="s">
        <v>198</v>
      </c>
      <c r="D194" s="6"/>
      <c r="E194" s="7">
        <v>0</v>
      </c>
      <c r="F194" s="24"/>
      <c r="G194" s="8"/>
      <c r="H194" s="7"/>
      <c r="I194" s="7">
        <v>0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>
        <f>SUM(H194:AA194)</f>
        <v>0</v>
      </c>
      <c r="AC194" s="12"/>
    </row>
    <row r="195" spans="1:29" x14ac:dyDescent="0.25">
      <c r="D195" s="6"/>
      <c r="E195" s="7" t="s">
        <v>1</v>
      </c>
      <c r="F195" s="24"/>
      <c r="G195" s="8"/>
      <c r="H195" s="7"/>
      <c r="I195" s="7"/>
      <c r="J195" s="7"/>
      <c r="K195" s="13"/>
      <c r="L195" s="7"/>
      <c r="M195" s="10"/>
      <c r="N195" s="7"/>
      <c r="O195" s="10" t="s">
        <v>199</v>
      </c>
      <c r="P195" s="7"/>
      <c r="Q195" s="10"/>
      <c r="R195" s="7"/>
      <c r="S195" s="10"/>
      <c r="T195" s="7"/>
      <c r="U195" s="10"/>
      <c r="V195" s="7"/>
      <c r="W195" s="10"/>
      <c r="X195" s="7"/>
      <c r="Y195" s="7"/>
      <c r="Z195" s="7"/>
      <c r="AA195" s="7"/>
      <c r="AB195" s="7" t="s">
        <v>1</v>
      </c>
      <c r="AC195" s="12"/>
    </row>
    <row r="196" spans="1:29" x14ac:dyDescent="0.25">
      <c r="A196">
        <v>2300</v>
      </c>
      <c r="C196" t="s">
        <v>200</v>
      </c>
      <c r="D196" s="6"/>
      <c r="E196" s="7">
        <v>-33971.420000000006</v>
      </c>
      <c r="F196" s="24"/>
      <c r="G196" s="8"/>
      <c r="H196" s="7"/>
      <c r="I196" s="7">
        <v>-33971.4</v>
      </c>
      <c r="J196" s="7"/>
      <c r="K196" s="7"/>
      <c r="L196" s="7"/>
      <c r="M196" s="7"/>
      <c r="N196" s="7" t="s">
        <v>201</v>
      </c>
      <c r="O196" s="7">
        <v>641.41999999999996</v>
      </c>
      <c r="P196" s="7"/>
      <c r="Q196" s="10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>
        <f>SUM(H196:AA196)</f>
        <v>-33329.980000000003</v>
      </c>
      <c r="AC196" s="11" t="s">
        <v>202</v>
      </c>
    </row>
    <row r="197" spans="1:29" x14ac:dyDescent="0.25">
      <c r="D197" s="6"/>
      <c r="E197" s="7" t="s">
        <v>1</v>
      </c>
      <c r="F197" s="24"/>
      <c r="G197" s="8"/>
      <c r="H197" s="7"/>
      <c r="I197" s="7"/>
      <c r="J197" s="7"/>
      <c r="K197" s="13"/>
      <c r="L197" s="7"/>
      <c r="M197" s="13"/>
      <c r="N197" s="7"/>
      <c r="O197" s="18"/>
      <c r="P197" s="7"/>
      <c r="Q197" s="10" t="s">
        <v>203</v>
      </c>
      <c r="R197" s="7"/>
      <c r="S197" s="18"/>
      <c r="T197" s="7"/>
      <c r="U197" s="7"/>
      <c r="V197" s="7"/>
      <c r="W197" s="7"/>
      <c r="X197" s="7"/>
      <c r="Y197" s="7"/>
      <c r="Z197" s="7"/>
      <c r="AA197" s="7"/>
      <c r="AB197" s="7" t="s">
        <v>1</v>
      </c>
      <c r="AC197" s="12"/>
    </row>
    <row r="198" spans="1:29" x14ac:dyDescent="0.25">
      <c r="A198">
        <v>2310</v>
      </c>
      <c r="C198" t="s">
        <v>204</v>
      </c>
      <c r="D198" s="6"/>
      <c r="E198" s="7">
        <v>-374.60999999999967</v>
      </c>
      <c r="F198" s="24"/>
      <c r="G198" s="8"/>
      <c r="H198" s="7"/>
      <c r="I198" s="44">
        <v>152.43</v>
      </c>
      <c r="J198" s="7"/>
      <c r="K198" s="45"/>
      <c r="L198" s="7"/>
      <c r="M198" s="7"/>
      <c r="N198" s="7"/>
      <c r="O198" s="7"/>
      <c r="P198" s="7" t="s">
        <v>201</v>
      </c>
      <c r="Q198" s="7">
        <v>-499.1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>
        <f>SUM(H198:AA198)</f>
        <v>-346.67</v>
      </c>
      <c r="AC198" s="11" t="s">
        <v>202</v>
      </c>
    </row>
    <row r="199" spans="1:29" x14ac:dyDescent="0.25">
      <c r="D199" s="6"/>
      <c r="E199" s="7"/>
      <c r="F199" s="24"/>
      <c r="G199" s="8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10" t="s">
        <v>205</v>
      </c>
      <c r="T199" s="7"/>
      <c r="U199" s="7"/>
      <c r="V199" s="7"/>
      <c r="W199" s="7"/>
      <c r="X199" s="7"/>
      <c r="Y199" s="7"/>
      <c r="Z199" s="7"/>
      <c r="AA199" s="7"/>
      <c r="AB199" s="7"/>
      <c r="AC199" s="12"/>
    </row>
    <row r="200" spans="1:29" x14ac:dyDescent="0.25">
      <c r="A200">
        <v>2305</v>
      </c>
      <c r="C200" t="s">
        <v>206</v>
      </c>
      <c r="D200" s="6"/>
      <c r="E200" s="7">
        <v>-21855</v>
      </c>
      <c r="F200" s="24"/>
      <c r="G200" s="8"/>
      <c r="H200" s="7"/>
      <c r="I200" s="7">
        <v>-23010</v>
      </c>
      <c r="J200" s="7"/>
      <c r="K200" s="7"/>
      <c r="L200" s="7"/>
      <c r="M200" s="7"/>
      <c r="N200" s="7"/>
      <c r="O200" s="7"/>
      <c r="P200" s="7"/>
      <c r="Q200" s="7"/>
      <c r="R200" s="7" t="s">
        <v>201</v>
      </c>
      <c r="S200" s="7">
        <v>2310</v>
      </c>
      <c r="T200" s="7"/>
      <c r="U200" s="7"/>
      <c r="V200" s="7"/>
      <c r="W200" s="7"/>
      <c r="X200" s="7"/>
      <c r="Y200" s="7"/>
      <c r="Z200" s="7"/>
      <c r="AA200" s="7"/>
      <c r="AB200" s="7">
        <f>SUM(H200:AA200)</f>
        <v>-20700</v>
      </c>
      <c r="AC200" s="11" t="s">
        <v>202</v>
      </c>
    </row>
    <row r="201" spans="1:29" x14ac:dyDescent="0.25">
      <c r="D201" s="6"/>
      <c r="E201" s="7" t="s">
        <v>1</v>
      </c>
      <c r="F201" s="24"/>
      <c r="G201" s="8"/>
      <c r="H201" s="7"/>
      <c r="I201" s="7"/>
      <c r="J201" s="7"/>
      <c r="K201" s="7"/>
      <c r="L201" s="7"/>
      <c r="M201" s="7"/>
      <c r="N201" s="7"/>
      <c r="O201" s="10"/>
      <c r="P201" s="7"/>
      <c r="Q201" s="7"/>
      <c r="R201" s="7"/>
      <c r="S201" s="7"/>
      <c r="T201" s="7"/>
      <c r="U201" s="7"/>
      <c r="V201" s="7"/>
      <c r="W201" s="13"/>
      <c r="X201" s="7"/>
      <c r="Y201" s="7"/>
      <c r="Z201" s="7"/>
      <c r="AA201" s="7"/>
      <c r="AB201" s="7" t="s">
        <v>1</v>
      </c>
      <c r="AC201" s="12"/>
    </row>
    <row r="202" spans="1:29" x14ac:dyDescent="0.25">
      <c r="A202">
        <v>2340</v>
      </c>
      <c r="C202" t="s">
        <v>207</v>
      </c>
      <c r="D202" s="6"/>
      <c r="E202" s="7">
        <v>-1152</v>
      </c>
      <c r="F202" s="24"/>
      <c r="G202" s="8"/>
      <c r="H202" s="7"/>
      <c r="I202" s="7">
        <v>-1152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>
        <f>SUM(H202:AA202)</f>
        <v>-1152</v>
      </c>
      <c r="AC202" s="11" t="s">
        <v>208</v>
      </c>
    </row>
    <row r="203" spans="1:29" x14ac:dyDescent="0.25">
      <c r="D203" s="6"/>
      <c r="E203" s="7"/>
      <c r="F203" s="24"/>
      <c r="G203" s="8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10"/>
      <c r="X203" s="7"/>
      <c r="Y203" s="9"/>
      <c r="Z203" s="7"/>
      <c r="AA203" s="7"/>
      <c r="AB203" s="7"/>
      <c r="AC203" s="12"/>
    </row>
    <row r="204" spans="1:29" x14ac:dyDescent="0.25">
      <c r="A204">
        <v>2840</v>
      </c>
      <c r="C204" t="s">
        <v>209</v>
      </c>
      <c r="D204" s="6"/>
      <c r="E204" s="7">
        <v>-24520</v>
      </c>
      <c r="F204" s="24"/>
      <c r="G204" s="8"/>
      <c r="H204" s="7"/>
      <c r="I204" s="7">
        <v>-22695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>
        <f>SUM(H204:AA204)</f>
        <v>-22695</v>
      </c>
      <c r="AC204" s="11" t="s">
        <v>210</v>
      </c>
    </row>
    <row r="205" spans="1:29" x14ac:dyDescent="0.25">
      <c r="D205" s="6"/>
      <c r="E205" s="7"/>
      <c r="F205" s="24"/>
      <c r="G205" s="8"/>
      <c r="H205" s="7"/>
      <c r="I205" s="7"/>
      <c r="J205" s="7"/>
      <c r="K205" s="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12"/>
    </row>
    <row r="206" spans="1:29" x14ac:dyDescent="0.25">
      <c r="D206" s="6"/>
      <c r="E206" s="7" t="s">
        <v>1</v>
      </c>
      <c r="F206" s="24"/>
      <c r="G206" s="8"/>
      <c r="H206" s="7"/>
      <c r="I206" s="7"/>
      <c r="J206" s="7"/>
      <c r="K206" s="13"/>
      <c r="L206" s="7"/>
      <c r="M206" s="13"/>
      <c r="N206" s="7"/>
      <c r="O206" s="9"/>
      <c r="P206" s="7"/>
      <c r="Q206" s="10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 t="s">
        <v>1</v>
      </c>
      <c r="AC206" s="12"/>
    </row>
    <row r="207" spans="1:29" x14ac:dyDescent="0.25">
      <c r="A207">
        <v>2802</v>
      </c>
      <c r="C207" t="s">
        <v>211</v>
      </c>
      <c r="D207" s="6"/>
      <c r="E207" s="7">
        <v>-345788.83</v>
      </c>
      <c r="F207" s="24"/>
      <c r="G207" s="8"/>
      <c r="H207" s="7"/>
      <c r="I207" s="7">
        <v>-320139.8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>
        <f>SUM(H207:AA207)</f>
        <v>-320139.8</v>
      </c>
      <c r="AC207" s="11" t="s">
        <v>202</v>
      </c>
    </row>
    <row r="208" spans="1:29" x14ac:dyDescent="0.25">
      <c r="D208" s="6"/>
      <c r="E208" s="7" t="s">
        <v>1</v>
      </c>
      <c r="F208" s="24"/>
      <c r="G208" s="8"/>
      <c r="H208" s="7"/>
      <c r="I208" s="7"/>
      <c r="J208" s="7"/>
      <c r="K208" s="7"/>
      <c r="L208" s="7"/>
      <c r="M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 t="s">
        <v>1</v>
      </c>
      <c r="AC208" s="12"/>
    </row>
    <row r="209" spans="1:29" x14ac:dyDescent="0.25">
      <c r="A209">
        <v>2800</v>
      </c>
      <c r="C209" t="s">
        <v>212</v>
      </c>
      <c r="D209" s="6"/>
      <c r="E209" s="7">
        <v>0</v>
      </c>
      <c r="F209" s="24"/>
      <c r="G209" s="8"/>
      <c r="H209" s="7"/>
      <c r="I209" s="7">
        <v>0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>
        <f>SUM(H209:AA209)</f>
        <v>0</v>
      </c>
      <c r="AC209" s="12"/>
    </row>
    <row r="210" spans="1:29" x14ac:dyDescent="0.25">
      <c r="D210" s="6"/>
      <c r="E210" s="7"/>
      <c r="F210" s="24"/>
      <c r="G210" s="8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12"/>
    </row>
    <row r="211" spans="1:29" x14ac:dyDescent="0.25">
      <c r="A211">
        <v>2817</v>
      </c>
      <c r="C211" t="s">
        <v>213</v>
      </c>
      <c r="D211" s="6"/>
      <c r="E211" s="7">
        <v>-1211000</v>
      </c>
      <c r="F211" s="24"/>
      <c r="G211" s="8"/>
      <c r="H211" s="7"/>
      <c r="I211" s="7">
        <v>-1188000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>
        <f>SUM(H211:AA211)</f>
        <v>-1188000</v>
      </c>
      <c r="AC211" s="11" t="s">
        <v>214</v>
      </c>
    </row>
    <row r="212" spans="1:29" x14ac:dyDescent="0.25">
      <c r="D212" s="6"/>
      <c r="E212" s="7"/>
      <c r="F212" s="24"/>
      <c r="G212" s="8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3"/>
      <c r="X212" s="7"/>
      <c r="Y212" s="7"/>
      <c r="Z212" s="7"/>
      <c r="AA212" s="7"/>
      <c r="AB212" s="7"/>
      <c r="AC212" s="12"/>
    </row>
    <row r="213" spans="1:29" x14ac:dyDescent="0.25">
      <c r="A213">
        <v>2818</v>
      </c>
      <c r="C213" t="s">
        <v>215</v>
      </c>
      <c r="D213" s="6"/>
      <c r="E213" s="7">
        <v>-436100</v>
      </c>
      <c r="F213" s="24"/>
      <c r="G213" s="8"/>
      <c r="H213" s="7"/>
      <c r="I213" s="7">
        <v>-428000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>
        <f>SUM(H213:AA213)</f>
        <v>-428000</v>
      </c>
      <c r="AC213" s="11" t="s">
        <v>214</v>
      </c>
    </row>
    <row r="214" spans="1:29" x14ac:dyDescent="0.25">
      <c r="D214" s="6"/>
      <c r="E214" s="7" t="s">
        <v>1</v>
      </c>
      <c r="F214" s="24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10"/>
      <c r="T214" s="7"/>
      <c r="U214" s="7"/>
      <c r="V214" s="7"/>
      <c r="W214" s="7"/>
      <c r="X214" s="7"/>
      <c r="Y214" s="7"/>
      <c r="Z214" s="7"/>
      <c r="AA214" s="7"/>
      <c r="AB214" s="7" t="s">
        <v>1</v>
      </c>
      <c r="AC214" s="12"/>
    </row>
    <row r="215" spans="1:29" x14ac:dyDescent="0.25">
      <c r="A215">
        <v>2820</v>
      </c>
      <c r="C215" t="s">
        <v>216</v>
      </c>
      <c r="D215" s="6"/>
      <c r="E215" s="7">
        <v>-1155000</v>
      </c>
      <c r="F215" s="24"/>
      <c r="G215" s="8"/>
      <c r="H215" s="7"/>
      <c r="I215" s="7">
        <v>-1100000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>
        <f>SUM(H215:AA215)</f>
        <v>-1100000</v>
      </c>
      <c r="AC215" s="11" t="s">
        <v>202</v>
      </c>
    </row>
    <row r="216" spans="1:29" x14ac:dyDescent="0.25">
      <c r="D216" s="6"/>
      <c r="E216" s="7"/>
      <c r="F216" s="24"/>
      <c r="G216" s="8"/>
      <c r="H216" s="7"/>
      <c r="I216" s="7"/>
      <c r="J216" s="7"/>
      <c r="K216" s="7"/>
      <c r="M216" s="19" t="s">
        <v>217</v>
      </c>
      <c r="N216" s="7"/>
      <c r="O216" s="7"/>
      <c r="Q216" s="19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12"/>
    </row>
    <row r="217" spans="1:29" x14ac:dyDescent="0.25">
      <c r="A217">
        <v>2819</v>
      </c>
      <c r="C217" t="s">
        <v>218</v>
      </c>
      <c r="D217" s="6"/>
      <c r="E217" s="7">
        <v>-40932.65</v>
      </c>
      <c r="F217" s="24"/>
      <c r="G217" s="8"/>
      <c r="H217" s="7"/>
      <c r="I217" s="7">
        <v>-40932.65</v>
      </c>
      <c r="J217" s="7"/>
      <c r="K217" s="7"/>
      <c r="L217" s="7" t="s">
        <v>43</v>
      </c>
      <c r="M217" s="7">
        <v>4902.58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>
        <f>SUM(H217:AA217)</f>
        <v>-36030.07</v>
      </c>
      <c r="AC217" s="11" t="s">
        <v>219</v>
      </c>
    </row>
    <row r="218" spans="1:29" x14ac:dyDescent="0.25">
      <c r="D218" s="6"/>
      <c r="E218" s="7"/>
      <c r="F218" s="24"/>
      <c r="G218" s="8"/>
      <c r="H218" s="7"/>
      <c r="I218" s="7"/>
      <c r="J218" s="7"/>
      <c r="K218" s="7"/>
      <c r="L218" s="7"/>
      <c r="M218" s="7"/>
      <c r="N218" s="7"/>
      <c r="O218" s="10" t="s">
        <v>127</v>
      </c>
      <c r="P218" s="10"/>
      <c r="Q218" s="10"/>
      <c r="R218" s="10"/>
      <c r="S218" s="10" t="s">
        <v>220</v>
      </c>
      <c r="T218" s="7"/>
      <c r="U218" s="7"/>
      <c r="V218" s="7"/>
      <c r="W218" s="10"/>
      <c r="X218" s="7"/>
      <c r="Y218" s="10"/>
      <c r="Z218" s="7"/>
      <c r="AA218" s="7"/>
      <c r="AB218" s="7"/>
    </row>
    <row r="219" spans="1:29" x14ac:dyDescent="0.25">
      <c r="C219" t="s">
        <v>221</v>
      </c>
      <c r="D219" s="6"/>
      <c r="E219" s="7">
        <v>-612380</v>
      </c>
      <c r="F219" s="24"/>
      <c r="G219" s="8"/>
      <c r="H219" s="7"/>
      <c r="I219" s="7">
        <v>-612380</v>
      </c>
      <c r="J219" s="7"/>
      <c r="K219" s="7"/>
      <c r="L219" s="7"/>
      <c r="M219" s="7"/>
      <c r="N219" s="10" t="s">
        <v>129</v>
      </c>
      <c r="O219" s="7">
        <v>20389</v>
      </c>
      <c r="P219" s="7"/>
      <c r="Q219" s="7"/>
      <c r="R219" s="10" t="s">
        <v>222</v>
      </c>
      <c r="S219" s="7">
        <v>-118839</v>
      </c>
      <c r="T219" s="7"/>
      <c r="U219" s="7"/>
      <c r="V219" s="7"/>
      <c r="W219" s="7"/>
      <c r="X219" s="7"/>
      <c r="Y219" s="7"/>
      <c r="Z219" s="7"/>
      <c r="AA219" s="7"/>
      <c r="AB219" s="7">
        <f>SUM(H219:AA219)</f>
        <v>-710830</v>
      </c>
      <c r="AC219" s="11" t="s">
        <v>135</v>
      </c>
    </row>
    <row r="220" spans="1:29" x14ac:dyDescent="0.25">
      <c r="D220" s="6"/>
      <c r="E220" s="7"/>
      <c r="F220" s="24"/>
      <c r="G220" s="8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12"/>
    </row>
    <row r="221" spans="1:29" x14ac:dyDescent="0.25">
      <c r="A221" s="30" t="s">
        <v>124</v>
      </c>
      <c r="D221" s="6"/>
      <c r="E221" s="7"/>
      <c r="F221" s="24"/>
      <c r="G221" s="8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12"/>
    </row>
    <row r="222" spans="1:29" x14ac:dyDescent="0.25">
      <c r="C222" s="32" t="s">
        <v>223</v>
      </c>
      <c r="D222" s="6"/>
      <c r="E222" s="7"/>
      <c r="F222" s="24"/>
      <c r="G222" s="8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Z222" s="7"/>
      <c r="AA222" s="7"/>
      <c r="AB222" s="7"/>
      <c r="AC222" s="12"/>
    </row>
    <row r="223" spans="1:29" ht="15.75" thickBot="1" x14ac:dyDescent="0.3">
      <c r="A223">
        <v>2870</v>
      </c>
      <c r="B223" s="41"/>
      <c r="C223" s="34" t="s">
        <v>145</v>
      </c>
      <c r="D223" s="6"/>
      <c r="E223" s="7"/>
      <c r="F223" s="24"/>
      <c r="G223" s="8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Z223" s="7"/>
      <c r="AA223" s="7"/>
      <c r="AB223" s="7"/>
      <c r="AC223" s="12"/>
    </row>
    <row r="224" spans="1:29" x14ac:dyDescent="0.25">
      <c r="C224" s="34" t="s">
        <v>146</v>
      </c>
      <c r="D224" s="6"/>
      <c r="E224" s="7"/>
      <c r="F224" s="24"/>
      <c r="G224" s="8"/>
      <c r="H224" s="7"/>
      <c r="I224" s="7"/>
      <c r="J224" s="46"/>
      <c r="K224" s="10" t="s">
        <v>224</v>
      </c>
      <c r="L224" s="7"/>
      <c r="M224" s="7"/>
      <c r="N224" s="7"/>
      <c r="O224" s="10"/>
      <c r="P224" s="7"/>
      <c r="Q224" s="10"/>
      <c r="R224" s="7"/>
      <c r="S224" s="7"/>
      <c r="T224" s="7"/>
      <c r="U224" s="10"/>
      <c r="V224" s="7"/>
      <c r="W224" s="7"/>
      <c r="X224" s="7"/>
      <c r="Y224" s="10"/>
      <c r="Z224" s="7"/>
      <c r="AA224" s="10"/>
      <c r="AB224" s="7"/>
      <c r="AC224" s="12"/>
    </row>
    <row r="225" spans="1:29" x14ac:dyDescent="0.25">
      <c r="C225" s="34" t="s">
        <v>148</v>
      </c>
      <c r="D225" s="6"/>
      <c r="E225" s="7">
        <v>-35819</v>
      </c>
      <c r="F225" s="24"/>
      <c r="G225" s="8"/>
      <c r="H225" s="7"/>
      <c r="I225" s="7">
        <v>-35819</v>
      </c>
      <c r="J225" s="10" t="s">
        <v>225</v>
      </c>
      <c r="K225" s="7">
        <v>10715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0"/>
      <c r="Z225" s="7"/>
      <c r="AA225" s="7"/>
      <c r="AB225" s="7">
        <f>SUM(H225:AA225)</f>
        <v>-25104</v>
      </c>
      <c r="AC225" s="11" t="s">
        <v>135</v>
      </c>
    </row>
    <row r="226" spans="1:29" x14ac:dyDescent="0.25">
      <c r="C226" s="34"/>
      <c r="D226" s="6"/>
      <c r="E226" s="7"/>
      <c r="F226" s="24"/>
      <c r="G226" s="8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12"/>
    </row>
    <row r="227" spans="1:29" x14ac:dyDescent="0.25">
      <c r="C227" s="34" t="s">
        <v>131</v>
      </c>
      <c r="D227" s="6"/>
      <c r="E227" s="7"/>
      <c r="F227" s="24"/>
      <c r="G227" s="8"/>
      <c r="H227" s="7"/>
      <c r="I227" s="7"/>
      <c r="J227" s="7"/>
      <c r="K227" s="7"/>
      <c r="L227" s="7"/>
      <c r="M227" s="37"/>
      <c r="N227" s="7"/>
      <c r="O227" s="7"/>
      <c r="P227" s="7"/>
      <c r="Q227" s="10"/>
      <c r="R227" s="7"/>
      <c r="S227" s="10"/>
      <c r="U227" s="10" t="s">
        <v>226</v>
      </c>
      <c r="V227" s="7"/>
      <c r="W227" s="7"/>
      <c r="X227" s="7"/>
      <c r="Y227" s="7"/>
      <c r="Z227" s="7"/>
      <c r="AA227" s="7"/>
      <c r="AB227" s="7"/>
      <c r="AC227" s="12"/>
    </row>
    <row r="228" spans="1:29" x14ac:dyDescent="0.25">
      <c r="C228" s="34" t="s">
        <v>133</v>
      </c>
      <c r="D228" s="6"/>
      <c r="E228" s="7">
        <v>-8964</v>
      </c>
      <c r="F228" s="24"/>
      <c r="G228" s="8"/>
      <c r="H228" s="7"/>
      <c r="I228" s="7">
        <v>-8964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10" t="s">
        <v>144</v>
      </c>
      <c r="U228" s="7">
        <v>5961</v>
      </c>
      <c r="V228" s="7"/>
      <c r="W228" s="7"/>
      <c r="X228" s="7"/>
      <c r="Y228" s="7"/>
      <c r="Z228" s="7"/>
      <c r="AA228" s="7"/>
      <c r="AB228" s="7">
        <f>SUM(H228:AA228)</f>
        <v>-3003</v>
      </c>
      <c r="AC228" s="11" t="s">
        <v>135</v>
      </c>
    </row>
    <row r="229" spans="1:29" x14ac:dyDescent="0.25">
      <c r="C229" s="34"/>
      <c r="D229" s="6"/>
      <c r="E229" s="7"/>
      <c r="F229" s="24"/>
      <c r="G229" s="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12"/>
    </row>
    <row r="230" spans="1:29" x14ac:dyDescent="0.25">
      <c r="C230" s="34" t="s">
        <v>139</v>
      </c>
      <c r="D230" s="6"/>
      <c r="E230" s="7"/>
      <c r="F230" s="24"/>
      <c r="G230" s="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12"/>
    </row>
    <row r="231" spans="1:29" x14ac:dyDescent="0.25">
      <c r="C231" s="34" t="s">
        <v>140</v>
      </c>
      <c r="D231" s="6"/>
      <c r="E231" s="7"/>
      <c r="F231" s="24"/>
      <c r="G231" s="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12"/>
    </row>
    <row r="232" spans="1:29" x14ac:dyDescent="0.25">
      <c r="C232" s="34" t="s">
        <v>141</v>
      </c>
      <c r="D232" s="6"/>
      <c r="E232" s="7"/>
      <c r="F232" s="24"/>
      <c r="G232" s="8"/>
      <c r="H232" s="7"/>
      <c r="I232" s="7"/>
      <c r="J232" s="7"/>
      <c r="K232" s="7"/>
      <c r="L232" s="7"/>
      <c r="M232" s="7"/>
      <c r="N232" s="7"/>
      <c r="O232" s="7"/>
      <c r="Q232" s="10" t="s">
        <v>227</v>
      </c>
      <c r="R232" s="7"/>
      <c r="S232" s="10"/>
      <c r="T232" s="7"/>
      <c r="U232" s="10"/>
      <c r="V232" s="7"/>
      <c r="W232" s="10"/>
      <c r="X232" s="7"/>
      <c r="Y232" s="10"/>
      <c r="Z232" s="7"/>
      <c r="AA232" s="7"/>
      <c r="AB232" s="7"/>
      <c r="AC232" s="12"/>
    </row>
    <row r="233" spans="1:29" x14ac:dyDescent="0.25">
      <c r="C233" s="34" t="s">
        <v>143</v>
      </c>
      <c r="D233" s="6"/>
      <c r="E233" s="7">
        <v>-6007</v>
      </c>
      <c r="F233" s="24"/>
      <c r="G233" s="8"/>
      <c r="H233" s="7"/>
      <c r="I233" s="7">
        <v>-6007</v>
      </c>
      <c r="J233" s="7"/>
      <c r="K233" s="7"/>
      <c r="L233" s="7"/>
      <c r="M233" s="7"/>
      <c r="N233" s="7"/>
      <c r="O233" s="7"/>
      <c r="P233" s="10" t="s">
        <v>228</v>
      </c>
      <c r="Q233" s="7">
        <v>3564</v>
      </c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>
        <f>SUM(H233:AA233)</f>
        <v>-2443</v>
      </c>
      <c r="AC233" s="11" t="s">
        <v>135</v>
      </c>
    </row>
    <row r="234" spans="1:29" x14ac:dyDescent="0.25">
      <c r="C234" s="34"/>
      <c r="D234" s="6"/>
      <c r="E234" s="7"/>
      <c r="F234" s="24"/>
      <c r="G234" s="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12"/>
    </row>
    <row r="235" spans="1:29" x14ac:dyDescent="0.25">
      <c r="A235" s="30" t="s">
        <v>149</v>
      </c>
      <c r="C235" s="34"/>
      <c r="D235" s="6"/>
      <c r="E235" s="7"/>
      <c r="F235" s="24"/>
      <c r="G235" s="8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12"/>
    </row>
    <row r="236" spans="1:29" x14ac:dyDescent="0.25">
      <c r="C236" s="32" t="s">
        <v>223</v>
      </c>
      <c r="D236" s="6"/>
      <c r="E236" s="7"/>
      <c r="F236" s="24"/>
      <c r="G236" s="8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10"/>
      <c r="U236" s="7"/>
      <c r="V236" s="7"/>
      <c r="W236" s="7"/>
      <c r="X236" s="7"/>
      <c r="Y236" s="7"/>
      <c r="Z236" s="7"/>
      <c r="AA236" s="7"/>
      <c r="AB236" s="7"/>
      <c r="AC236" s="12"/>
    </row>
    <row r="237" spans="1:29" x14ac:dyDescent="0.25">
      <c r="C237" s="34" t="s">
        <v>131</v>
      </c>
      <c r="D237" s="6"/>
      <c r="E237" s="7"/>
      <c r="F237" s="24"/>
      <c r="G237" s="8"/>
      <c r="H237" s="7"/>
      <c r="I237" s="7"/>
      <c r="J237" s="7"/>
      <c r="K237" s="10"/>
      <c r="L237" s="7"/>
      <c r="M237" s="7"/>
      <c r="N237" s="7"/>
      <c r="O237" s="7"/>
      <c r="Q237" s="10" t="s">
        <v>229</v>
      </c>
      <c r="R237" s="7"/>
      <c r="S237" s="10"/>
      <c r="U237" s="10" t="s">
        <v>229</v>
      </c>
      <c r="V237" s="7"/>
      <c r="W237" s="10"/>
      <c r="X237" s="7"/>
      <c r="Y237" s="10"/>
      <c r="Z237" s="7"/>
      <c r="AA237" s="7"/>
      <c r="AB237" s="7"/>
      <c r="AC237" s="12"/>
    </row>
    <row r="238" spans="1:29" x14ac:dyDescent="0.25">
      <c r="C238" s="34" t="s">
        <v>133</v>
      </c>
      <c r="D238" s="6"/>
      <c r="E238" s="7">
        <v>-20805</v>
      </c>
      <c r="F238" s="24"/>
      <c r="G238" s="8"/>
      <c r="H238" s="7"/>
      <c r="I238" s="7">
        <v>-20805</v>
      </c>
      <c r="J238" s="7"/>
      <c r="K238" s="7"/>
      <c r="L238" s="7"/>
      <c r="M238" s="7"/>
      <c r="N238" s="7"/>
      <c r="O238" s="7"/>
      <c r="P238" s="10" t="s">
        <v>230</v>
      </c>
      <c r="Q238" s="7">
        <v>-40851</v>
      </c>
      <c r="R238" s="7"/>
      <c r="S238" s="7"/>
      <c r="T238" s="10" t="s">
        <v>230</v>
      </c>
      <c r="U238" s="7">
        <v>10380</v>
      </c>
      <c r="V238" s="7"/>
      <c r="W238" s="7"/>
      <c r="X238" s="7"/>
      <c r="Y238" s="7"/>
      <c r="Z238" s="7"/>
      <c r="AA238" s="7"/>
      <c r="AB238" s="7">
        <f>SUM(H238:AA238)</f>
        <v>-51276</v>
      </c>
      <c r="AC238" s="11" t="s">
        <v>135</v>
      </c>
    </row>
    <row r="239" spans="1:29" x14ac:dyDescent="0.25">
      <c r="C239" s="34"/>
      <c r="D239" s="6"/>
      <c r="E239" s="7"/>
      <c r="F239" s="24"/>
      <c r="G239" s="8"/>
      <c r="H239" s="7"/>
      <c r="I239" s="7"/>
      <c r="J239" s="7"/>
      <c r="K239" s="7"/>
      <c r="L239" s="7"/>
      <c r="M239" s="7"/>
      <c r="N239" s="7"/>
      <c r="O239" s="10"/>
      <c r="P239" s="7"/>
      <c r="Q239" s="10"/>
      <c r="S239" s="10" t="s">
        <v>231</v>
      </c>
      <c r="T239" s="7"/>
      <c r="U239" s="10"/>
      <c r="V239" s="7"/>
      <c r="W239" s="7"/>
      <c r="X239" s="7"/>
      <c r="Y239" s="7"/>
      <c r="Z239" s="7"/>
      <c r="AA239" s="7"/>
      <c r="AB239" s="7"/>
      <c r="AC239" s="12"/>
    </row>
    <row r="240" spans="1:29" x14ac:dyDescent="0.25">
      <c r="C240" s="34" t="s">
        <v>137</v>
      </c>
      <c r="D240" s="6"/>
      <c r="E240" s="7">
        <v>-412</v>
      </c>
      <c r="F240" s="24"/>
      <c r="G240" s="8"/>
      <c r="H240" s="7"/>
      <c r="I240" s="7">
        <v>-412</v>
      </c>
      <c r="J240" s="7"/>
      <c r="K240" s="7"/>
      <c r="L240" s="7"/>
      <c r="M240" s="7"/>
      <c r="N240" s="7"/>
      <c r="O240" s="7"/>
      <c r="P240" s="7"/>
      <c r="Q240" s="7"/>
      <c r="R240" s="10" t="s">
        <v>232</v>
      </c>
      <c r="S240" s="7">
        <v>76</v>
      </c>
      <c r="T240" s="7"/>
      <c r="U240" s="7"/>
      <c r="V240" s="7"/>
      <c r="W240" s="7"/>
      <c r="X240" s="7"/>
      <c r="Y240" s="7"/>
      <c r="Z240" s="7"/>
      <c r="AA240" s="7"/>
      <c r="AB240" s="7">
        <f>SUM(H240:AA240)</f>
        <v>-336</v>
      </c>
      <c r="AC240" s="11" t="s">
        <v>135</v>
      </c>
    </row>
    <row r="241" spans="1:29" x14ac:dyDescent="0.25">
      <c r="C241" s="34"/>
      <c r="D241" s="6"/>
      <c r="E241" s="7"/>
      <c r="F241" s="24"/>
      <c r="G241" s="8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12"/>
    </row>
    <row r="242" spans="1:29" x14ac:dyDescent="0.25">
      <c r="C242" s="34" t="s">
        <v>139</v>
      </c>
      <c r="D242" s="6"/>
      <c r="E242" s="7"/>
      <c r="F242" s="24"/>
      <c r="G242" s="8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12"/>
    </row>
    <row r="243" spans="1:29" x14ac:dyDescent="0.25">
      <c r="C243" s="34" t="s">
        <v>140</v>
      </c>
      <c r="D243" s="6"/>
      <c r="E243" s="7"/>
      <c r="F243" s="24"/>
      <c r="G243" s="8"/>
      <c r="H243" s="7"/>
      <c r="I243" s="7"/>
      <c r="J243" s="7"/>
      <c r="K243" s="7"/>
      <c r="L243" s="7"/>
      <c r="M243" s="7"/>
      <c r="N243" s="7"/>
      <c r="O243" s="10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12"/>
    </row>
    <row r="244" spans="1:29" x14ac:dyDescent="0.25">
      <c r="C244" s="34" t="s">
        <v>141</v>
      </c>
      <c r="D244" s="6"/>
      <c r="E244" s="7"/>
      <c r="F244" s="24"/>
      <c r="G244" s="8"/>
      <c r="H244" s="7"/>
      <c r="I244" s="7"/>
      <c r="J244" s="7"/>
      <c r="K244" s="10"/>
      <c r="L244" s="7"/>
      <c r="M244" s="7"/>
      <c r="N244" s="7"/>
      <c r="O244" s="10"/>
      <c r="P244" s="7"/>
      <c r="Q244" s="10"/>
      <c r="R244" s="7"/>
      <c r="S244" s="10"/>
      <c r="T244" s="7"/>
      <c r="U244" s="7"/>
      <c r="W244" s="10" t="s">
        <v>231</v>
      </c>
      <c r="X244" s="7"/>
      <c r="Y244" s="7"/>
      <c r="Z244" s="7"/>
      <c r="AA244" s="7"/>
      <c r="AB244" s="7"/>
      <c r="AC244" s="12"/>
    </row>
    <row r="245" spans="1:29" x14ac:dyDescent="0.25">
      <c r="C245" s="34" t="s">
        <v>143</v>
      </c>
      <c r="D245" s="6"/>
      <c r="E245" s="7">
        <v>-1786</v>
      </c>
      <c r="F245" s="24"/>
      <c r="G245" s="8"/>
      <c r="H245" s="7"/>
      <c r="I245" s="7">
        <v>-1786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10" t="s">
        <v>233</v>
      </c>
      <c r="W245" s="7">
        <v>354</v>
      </c>
      <c r="X245" s="7"/>
      <c r="Y245" s="7"/>
      <c r="Z245" s="7"/>
      <c r="AA245" s="7"/>
      <c r="AB245" s="7">
        <f>SUM(H245:AA245)</f>
        <v>-1432</v>
      </c>
      <c r="AC245" s="11" t="s">
        <v>135</v>
      </c>
    </row>
    <row r="246" spans="1:29" x14ac:dyDescent="0.25">
      <c r="C246" s="34"/>
      <c r="D246" s="6"/>
      <c r="E246" s="7"/>
      <c r="F246" s="24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12"/>
    </row>
    <row r="247" spans="1:29" x14ac:dyDescent="0.25">
      <c r="C247" s="34" t="s">
        <v>145</v>
      </c>
      <c r="D247" s="6"/>
      <c r="E247" s="7"/>
      <c r="F247" s="24"/>
      <c r="G247" s="8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12"/>
    </row>
    <row r="248" spans="1:29" x14ac:dyDescent="0.25">
      <c r="C248" s="34" t="s">
        <v>146</v>
      </c>
      <c r="D248" s="6"/>
      <c r="E248" s="7"/>
      <c r="F248" s="24"/>
      <c r="G248" s="8"/>
      <c r="H248" s="7"/>
      <c r="I248" s="7"/>
      <c r="J248" s="7"/>
      <c r="K248" s="10"/>
      <c r="L248" s="7"/>
      <c r="M248" s="7"/>
      <c r="N248" s="7"/>
      <c r="O248" s="10"/>
      <c r="P248" s="7"/>
      <c r="Q248" s="10"/>
      <c r="R248" s="7"/>
      <c r="S248" s="10"/>
      <c r="U248" s="10" t="s">
        <v>231</v>
      </c>
      <c r="V248" s="7"/>
      <c r="W248" s="10"/>
      <c r="X248" s="7"/>
      <c r="Y248" s="7"/>
      <c r="Z248" s="10"/>
      <c r="AA248" s="7"/>
      <c r="AB248" s="7"/>
      <c r="AC248" s="12"/>
    </row>
    <row r="249" spans="1:29" x14ac:dyDescent="0.25">
      <c r="C249" s="34" t="s">
        <v>148</v>
      </c>
      <c r="D249" s="6"/>
      <c r="E249" s="7">
        <v>-12297</v>
      </c>
      <c r="F249" s="24"/>
      <c r="G249" s="8"/>
      <c r="H249" s="7"/>
      <c r="I249" s="7">
        <v>-12297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10" t="s">
        <v>234</v>
      </c>
      <c r="U249" s="7">
        <v>3629</v>
      </c>
      <c r="V249" s="7"/>
      <c r="W249" s="7"/>
      <c r="X249" s="7"/>
      <c r="Y249" s="7"/>
      <c r="Z249" s="7"/>
      <c r="AA249" s="7"/>
      <c r="AB249" s="7">
        <f>SUM(H249:AA249)</f>
        <v>-8668</v>
      </c>
      <c r="AC249" s="11" t="s">
        <v>135</v>
      </c>
    </row>
    <row r="250" spans="1:29" x14ac:dyDescent="0.25">
      <c r="C250" s="34"/>
      <c r="D250" s="6"/>
      <c r="E250" s="7"/>
      <c r="F250" s="24"/>
      <c r="G250" s="8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12"/>
    </row>
    <row r="251" spans="1:29" x14ac:dyDescent="0.25">
      <c r="C251" s="34"/>
      <c r="D251" s="6"/>
      <c r="E251" s="7"/>
      <c r="F251" s="24"/>
      <c r="G251" s="8"/>
      <c r="H251" s="7"/>
      <c r="I251" s="7"/>
      <c r="J251" s="7"/>
      <c r="K251" s="10"/>
      <c r="L251" s="7"/>
      <c r="M251" s="7"/>
      <c r="N251" s="7"/>
      <c r="O251" s="10"/>
      <c r="P251" s="7"/>
      <c r="Q251" s="10" t="s">
        <v>127</v>
      </c>
      <c r="R251" s="7"/>
      <c r="S251" s="7"/>
      <c r="U251" s="10" t="s">
        <v>235</v>
      </c>
      <c r="V251" s="7"/>
      <c r="W251" s="7"/>
      <c r="X251" s="7"/>
      <c r="Y251" s="10"/>
      <c r="Z251" s="7"/>
      <c r="AA251" s="7"/>
      <c r="AB251" s="7"/>
      <c r="AC251" s="12"/>
    </row>
    <row r="252" spans="1:29" x14ac:dyDescent="0.25">
      <c r="C252" s="47" t="s">
        <v>236</v>
      </c>
      <c r="D252" s="6"/>
      <c r="E252" s="7">
        <v>-178525</v>
      </c>
      <c r="F252" s="24"/>
      <c r="G252" s="8"/>
      <c r="H252" t="s">
        <v>1</v>
      </c>
      <c r="I252" s="7">
        <v>-178525</v>
      </c>
      <c r="J252" s="7"/>
      <c r="K252" s="7"/>
      <c r="L252" s="7"/>
      <c r="M252" s="7"/>
      <c r="N252" s="7"/>
      <c r="O252" s="7"/>
      <c r="P252" s="10" t="s">
        <v>150</v>
      </c>
      <c r="Q252" s="7">
        <v>6618</v>
      </c>
      <c r="R252" s="7"/>
      <c r="S252" s="7"/>
      <c r="T252" s="10" t="s">
        <v>237</v>
      </c>
      <c r="U252" s="7">
        <v>1962</v>
      </c>
      <c r="V252" s="7"/>
      <c r="W252" s="7"/>
      <c r="X252" s="7"/>
      <c r="Y252" s="7"/>
      <c r="Z252" s="7"/>
      <c r="AA252" s="7"/>
      <c r="AB252" s="7">
        <f>SUM(H252:AA253)</f>
        <v>-169945</v>
      </c>
      <c r="AC252" s="11" t="s">
        <v>135</v>
      </c>
    </row>
    <row r="253" spans="1:29" x14ac:dyDescent="0.25">
      <c r="C253" s="34"/>
      <c r="D253" s="6"/>
      <c r="E253" s="7"/>
      <c r="F253" s="24"/>
      <c r="G253" s="8"/>
      <c r="H253" s="7"/>
      <c r="I253" s="7"/>
      <c r="J253" s="7"/>
      <c r="K253" s="10"/>
      <c r="L253" s="7"/>
      <c r="M253" s="7" t="s">
        <v>1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12"/>
    </row>
    <row r="254" spans="1:29" x14ac:dyDescent="0.25">
      <c r="D254" s="6"/>
      <c r="E254" s="7" t="s">
        <v>1</v>
      </c>
      <c r="F254" s="24"/>
      <c r="G254" s="8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10"/>
      <c r="V254" s="7"/>
      <c r="W254" s="7"/>
      <c r="X254" s="7"/>
      <c r="Y254" s="7"/>
      <c r="Z254" s="7"/>
      <c r="AA254" s="9"/>
      <c r="AB254" s="7" t="s">
        <v>1</v>
      </c>
      <c r="AC254" s="12"/>
    </row>
    <row r="255" spans="1:29" x14ac:dyDescent="0.25">
      <c r="A255">
        <v>3010</v>
      </c>
      <c r="C255" t="s">
        <v>238</v>
      </c>
      <c r="D255" s="6"/>
      <c r="E255" s="7">
        <v>-859418.66</v>
      </c>
      <c r="F255" s="24"/>
      <c r="G255" s="8"/>
      <c r="H255" s="7"/>
      <c r="I255" s="7">
        <v>-859418.66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>
        <f>SUM(H255:AA255)</f>
        <v>-859418.66</v>
      </c>
      <c r="AC255" s="12" t="s">
        <v>121</v>
      </c>
    </row>
    <row r="256" spans="1:29" x14ac:dyDescent="0.25">
      <c r="D256" s="6"/>
      <c r="E256" s="7" t="s">
        <v>1</v>
      </c>
      <c r="F256" s="24"/>
      <c r="G256" s="8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 t="s">
        <v>1</v>
      </c>
      <c r="AC256" s="12"/>
    </row>
    <row r="257" spans="1:29" x14ac:dyDescent="0.25">
      <c r="A257">
        <v>3031</v>
      </c>
      <c r="C257" t="s">
        <v>239</v>
      </c>
      <c r="D257" s="6"/>
      <c r="E257" s="7">
        <v>-2513700</v>
      </c>
      <c r="F257" s="24"/>
      <c r="G257" s="8"/>
      <c r="H257" s="7"/>
      <c r="I257" s="7">
        <v>-2513700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>
        <f>SUM(H257:AA257)</f>
        <v>-2513700</v>
      </c>
      <c r="AC257" s="12" t="s">
        <v>240</v>
      </c>
    </row>
    <row r="258" spans="1:29" x14ac:dyDescent="0.25">
      <c r="D258" s="6"/>
      <c r="E258" s="7" t="s">
        <v>1</v>
      </c>
      <c r="F258" s="24"/>
      <c r="G258" s="8"/>
      <c r="H258" s="7"/>
      <c r="I258" s="7" t="s">
        <v>1</v>
      </c>
      <c r="J258" s="7"/>
      <c r="K258" s="7"/>
      <c r="L258" s="7"/>
      <c r="M258" s="9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9"/>
      <c r="AB258" s="7" t="s">
        <v>1</v>
      </c>
      <c r="AC258" s="12"/>
    </row>
    <row r="259" spans="1:29" x14ac:dyDescent="0.25">
      <c r="A259">
        <v>3032</v>
      </c>
      <c r="C259" t="s">
        <v>241</v>
      </c>
      <c r="D259" s="6"/>
      <c r="E259" s="7">
        <v>-135000</v>
      </c>
      <c r="F259" s="24"/>
      <c r="G259" s="8"/>
      <c r="H259" s="7"/>
      <c r="I259" s="7">
        <v>-135000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>
        <f>SUM(H259:AA259)</f>
        <v>-135000</v>
      </c>
      <c r="AC259" s="12" t="s">
        <v>240</v>
      </c>
    </row>
    <row r="260" spans="1:29" x14ac:dyDescent="0.25">
      <c r="D260" s="6"/>
      <c r="E260" s="7" t="s">
        <v>1</v>
      </c>
      <c r="F260" s="24"/>
      <c r="G260" s="8"/>
      <c r="H260" s="7"/>
      <c r="I260" s="7" t="s">
        <v>1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 t="s">
        <v>1</v>
      </c>
      <c r="AC260" s="12"/>
    </row>
    <row r="261" spans="1:29" x14ac:dyDescent="0.25">
      <c r="A261">
        <v>3033</v>
      </c>
      <c r="C261" t="s">
        <v>242</v>
      </c>
      <c r="D261" s="6"/>
      <c r="E261" s="7">
        <v>-572900</v>
      </c>
      <c r="F261" s="24"/>
      <c r="G261" s="8"/>
      <c r="H261" s="7"/>
      <c r="I261" s="7">
        <v>-572900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>
        <f>SUM(H261:AA261)</f>
        <v>-572900</v>
      </c>
      <c r="AC261" s="12" t="s">
        <v>121</v>
      </c>
    </row>
    <row r="262" spans="1:29" x14ac:dyDescent="0.25">
      <c r="D262" s="6"/>
      <c r="E262" s="7"/>
      <c r="F262" s="24"/>
      <c r="G262" s="8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9"/>
      <c r="AC262" s="12"/>
    </row>
    <row r="263" spans="1:29" x14ac:dyDescent="0.25">
      <c r="A263">
        <v>3034</v>
      </c>
      <c r="C263" t="s">
        <v>243</v>
      </c>
      <c r="D263" s="6"/>
      <c r="E263" s="7">
        <v>-123800</v>
      </c>
      <c r="F263" s="24"/>
      <c r="G263" s="8"/>
      <c r="H263" s="7"/>
      <c r="I263" s="7">
        <v>-123800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>
        <f>SUM(H263:AA263)</f>
        <v>-123800</v>
      </c>
      <c r="AC263" s="12" t="s">
        <v>121</v>
      </c>
    </row>
    <row r="264" spans="1:29" x14ac:dyDescent="0.25">
      <c r="D264" s="6"/>
      <c r="E264" s="7" t="s">
        <v>1</v>
      </c>
      <c r="F264" s="24"/>
      <c r="G264" s="8"/>
      <c r="H264" s="7"/>
      <c r="I264" s="7" t="s">
        <v>1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 t="s">
        <v>1</v>
      </c>
      <c r="AC264" s="12"/>
    </row>
    <row r="265" spans="1:29" x14ac:dyDescent="0.25">
      <c r="A265">
        <v>3035</v>
      </c>
      <c r="C265" t="s">
        <v>244</v>
      </c>
      <c r="D265" s="6"/>
      <c r="E265" s="7">
        <v>-15800</v>
      </c>
      <c r="F265" s="24"/>
      <c r="G265" s="8"/>
      <c r="H265" s="7"/>
      <c r="I265" s="7">
        <v>-15800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>
        <f>SUM(H265:AA265)</f>
        <v>-15800</v>
      </c>
      <c r="AC265" s="12" t="s">
        <v>121</v>
      </c>
    </row>
    <row r="266" spans="1:29" x14ac:dyDescent="0.25">
      <c r="D266" s="6"/>
      <c r="E266" s="7" t="s">
        <v>1</v>
      </c>
      <c r="F266" s="24"/>
      <c r="G266" s="8"/>
      <c r="H266" s="7"/>
      <c r="I266" s="7" t="s">
        <v>1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 t="s">
        <v>1</v>
      </c>
      <c r="AC266" s="12"/>
    </row>
    <row r="267" spans="1:29" x14ac:dyDescent="0.25">
      <c r="A267">
        <v>3036</v>
      </c>
      <c r="C267" t="s">
        <v>245</v>
      </c>
      <c r="D267" s="6"/>
      <c r="E267" s="7">
        <v>-250000</v>
      </c>
      <c r="F267" s="24"/>
      <c r="G267" s="8"/>
      <c r="H267" s="7"/>
      <c r="I267" s="7">
        <v>-250000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>
        <f>SUM(H267:AA267)</f>
        <v>-250000</v>
      </c>
      <c r="AC267" s="12" t="s">
        <v>240</v>
      </c>
    </row>
    <row r="268" spans="1:29" x14ac:dyDescent="0.25">
      <c r="D268" s="6"/>
      <c r="E268" s="7"/>
      <c r="F268" s="24"/>
      <c r="G268" s="8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12"/>
    </row>
    <row r="269" spans="1:29" x14ac:dyDescent="0.25">
      <c r="A269">
        <v>3038</v>
      </c>
      <c r="C269" t="s">
        <v>246</v>
      </c>
      <c r="D269" s="6"/>
      <c r="E269" s="7">
        <v>-250000</v>
      </c>
      <c r="F269" s="24"/>
      <c r="G269" s="8"/>
      <c r="H269" s="7"/>
      <c r="I269" s="7">
        <v>-250000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>
        <f>SUM(H269:AA269)</f>
        <v>-250000</v>
      </c>
      <c r="AC269" s="12" t="s">
        <v>240</v>
      </c>
    </row>
    <row r="270" spans="1:29" x14ac:dyDescent="0.25">
      <c r="C270" t="s">
        <v>247</v>
      </c>
      <c r="D270" s="6"/>
      <c r="E270" s="7" t="s">
        <v>1</v>
      </c>
      <c r="F270" s="24"/>
      <c r="G270" s="15"/>
      <c r="I270" s="7" t="s">
        <v>1</v>
      </c>
      <c r="J270" s="7"/>
      <c r="K270" s="10"/>
      <c r="L270" s="7"/>
      <c r="M270" s="7"/>
      <c r="N270" s="7"/>
      <c r="O270" s="10"/>
      <c r="P270" s="7"/>
      <c r="Q270" s="7"/>
      <c r="R270" s="7"/>
      <c r="S270" s="10"/>
      <c r="T270" s="7"/>
      <c r="U270" s="10"/>
      <c r="V270" s="7"/>
      <c r="W270" s="10"/>
      <c r="X270" s="7"/>
      <c r="Y270" s="7"/>
      <c r="Z270" s="7"/>
      <c r="AA270" s="9"/>
      <c r="AB270" s="7" t="s">
        <v>1</v>
      </c>
      <c r="AC270" s="12"/>
    </row>
    <row r="271" spans="1:29" x14ac:dyDescent="0.25">
      <c r="A271">
        <v>3040</v>
      </c>
      <c r="C271" t="s">
        <v>248</v>
      </c>
      <c r="D271" s="6"/>
      <c r="E271" s="7">
        <v>1533188.75</v>
      </c>
      <c r="F271" s="7"/>
      <c r="G271" s="8"/>
      <c r="H271" s="7">
        <v>1533188.75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>
        <f>SUM(H271:AA271)</f>
        <v>1533188.75</v>
      </c>
      <c r="AC271" s="12"/>
    </row>
    <row r="272" spans="1:29" x14ac:dyDescent="0.25">
      <c r="D272" s="6"/>
      <c r="E272" s="7"/>
      <c r="F272" s="7"/>
      <c r="G272" s="8"/>
      <c r="H272" s="7"/>
      <c r="I272" s="7"/>
      <c r="L272" s="7"/>
      <c r="M272" s="7" t="s">
        <v>1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12">
        <f>SUM(AB255:AB271)</f>
        <v>-3187429.91</v>
      </c>
    </row>
    <row r="273" spans="1:29" x14ac:dyDescent="0.25">
      <c r="C273" s="7" t="s">
        <v>1</v>
      </c>
      <c r="D273" s="6" t="s">
        <v>1</v>
      </c>
      <c r="E273" s="7"/>
      <c r="F273" s="7"/>
      <c r="G273" s="8"/>
      <c r="H273" s="7"/>
      <c r="I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12">
        <f>SUM(AB219)</f>
        <v>-710830</v>
      </c>
    </row>
    <row r="274" spans="1:29" x14ac:dyDescent="0.25">
      <c r="C274" s="7">
        <f>SUM(E10:F274)</f>
        <v>-2.3283064365386963E-9</v>
      </c>
      <c r="E274" s="7"/>
      <c r="F274" s="7"/>
      <c r="G274" s="8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12"/>
    </row>
    <row r="275" spans="1:29" x14ac:dyDescent="0.25">
      <c r="C275" t="s">
        <v>1</v>
      </c>
      <c r="E275" s="7" t="s">
        <v>1</v>
      </c>
      <c r="F275" s="7"/>
      <c r="G275" s="8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 t="s">
        <v>1</v>
      </c>
      <c r="AC275" s="48">
        <f>SUM(AB10:AB274)</f>
        <v>37493.33999999892</v>
      </c>
    </row>
    <row r="276" spans="1:29" x14ac:dyDescent="0.25">
      <c r="C276" s="7">
        <f>SUM(E255:E271)</f>
        <v>-3187429.91</v>
      </c>
      <c r="E276" s="7" t="s">
        <v>1</v>
      </c>
      <c r="F276" s="7"/>
      <c r="G276" s="8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 t="s">
        <v>1</v>
      </c>
      <c r="AC276" s="12"/>
    </row>
    <row r="277" spans="1:29" x14ac:dyDescent="0.25">
      <c r="E277" s="7" t="s">
        <v>1</v>
      </c>
      <c r="F277" s="7"/>
      <c r="G277" s="8"/>
      <c r="H277" s="7"/>
      <c r="I277" s="7"/>
      <c r="J277" s="7"/>
      <c r="K277" s="7"/>
      <c r="L277" s="7"/>
      <c r="M277" s="7"/>
      <c r="N277" s="7"/>
      <c r="O277" s="7"/>
      <c r="P277" s="7"/>
      <c r="Q277" s="9"/>
      <c r="R277" s="7"/>
      <c r="S277" s="18" t="s">
        <v>41</v>
      </c>
      <c r="T277" s="7"/>
      <c r="U277" s="13"/>
      <c r="V277" s="7"/>
      <c r="W277" s="18"/>
      <c r="X277" s="7"/>
      <c r="Y277" s="18"/>
      <c r="Z277" s="7"/>
      <c r="AA277" s="7"/>
      <c r="AB277" s="7" t="s">
        <v>1</v>
      </c>
      <c r="AC277" s="12"/>
    </row>
    <row r="278" spans="1:29" x14ac:dyDescent="0.25">
      <c r="A278">
        <v>4000</v>
      </c>
      <c r="C278" t="s">
        <v>249</v>
      </c>
      <c r="E278" s="7">
        <v>-953166.46</v>
      </c>
      <c r="F278" s="24"/>
      <c r="G278" s="8"/>
      <c r="H278" s="7"/>
      <c r="I278" s="7">
        <v>-952949.6</v>
      </c>
      <c r="J278" s="7"/>
      <c r="K278" s="7"/>
      <c r="L278" s="7"/>
      <c r="M278" s="7"/>
      <c r="N278" s="7"/>
      <c r="O278" s="7"/>
      <c r="P278" s="7"/>
      <c r="Q278" s="7"/>
      <c r="R278" s="7" t="s">
        <v>43</v>
      </c>
      <c r="S278" s="7">
        <v>2173.4</v>
      </c>
      <c r="T278" s="7"/>
      <c r="U278" s="7"/>
      <c r="V278" s="7"/>
      <c r="W278" s="7"/>
      <c r="X278" s="7"/>
      <c r="Y278" s="7"/>
      <c r="Z278" s="7"/>
      <c r="AA278" s="7"/>
      <c r="AB278" s="7">
        <f>SUM(H278:AA278)</f>
        <v>-950776.2</v>
      </c>
      <c r="AC278" s="49" t="s">
        <v>250</v>
      </c>
    </row>
    <row r="279" spans="1:29" x14ac:dyDescent="0.25">
      <c r="E279" s="7" t="s">
        <v>1</v>
      </c>
      <c r="F279" s="24"/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 t="s">
        <v>1</v>
      </c>
      <c r="AC279" s="10"/>
    </row>
    <row r="280" spans="1:29" x14ac:dyDescent="0.25">
      <c r="A280">
        <v>4002</v>
      </c>
      <c r="C280" t="s">
        <v>251</v>
      </c>
      <c r="E280" s="7">
        <v>-156837.48000000001</v>
      </c>
      <c r="F280" s="24"/>
      <c r="G280" s="8"/>
      <c r="H280" s="7"/>
      <c r="I280" s="7">
        <v>-151968.26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>
        <f t="shared" ref="AB280:AB330" si="5">SUM(H280:AA280)</f>
        <v>-151968.26</v>
      </c>
      <c r="AC280" s="49" t="s">
        <v>250</v>
      </c>
    </row>
    <row r="281" spans="1:29" x14ac:dyDescent="0.25">
      <c r="E281" s="7" t="s">
        <v>1</v>
      </c>
      <c r="F281" s="24"/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 t="s">
        <v>1</v>
      </c>
      <c r="AC281" s="10"/>
    </row>
    <row r="282" spans="1:29" x14ac:dyDescent="0.25">
      <c r="A282">
        <v>4006</v>
      </c>
      <c r="C282" t="s">
        <v>252</v>
      </c>
      <c r="E282" s="7">
        <v>-11038.55</v>
      </c>
      <c r="F282" s="24"/>
      <c r="G282" s="8"/>
      <c r="H282" s="7"/>
      <c r="I282" s="7">
        <v>-13925.4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>
        <f t="shared" si="5"/>
        <v>-13925.4</v>
      </c>
      <c r="AC282" s="49" t="s">
        <v>250</v>
      </c>
    </row>
    <row r="283" spans="1:29" x14ac:dyDescent="0.25">
      <c r="E283" s="7" t="s">
        <v>1</v>
      </c>
      <c r="F283" s="7"/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 t="s">
        <v>1</v>
      </c>
      <c r="AC283" s="10"/>
    </row>
    <row r="284" spans="1:29" x14ac:dyDescent="0.25">
      <c r="A284">
        <v>4020</v>
      </c>
      <c r="C284" t="s">
        <v>253</v>
      </c>
      <c r="E284" s="7">
        <v>-1.08</v>
      </c>
      <c r="F284" s="50"/>
      <c r="G284" s="8"/>
      <c r="H284" s="7"/>
      <c r="I284" s="7">
        <v>-13.97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>
        <f t="shared" si="5"/>
        <v>-13.97</v>
      </c>
      <c r="AC284" s="10"/>
    </row>
    <row r="285" spans="1:29" x14ac:dyDescent="0.25">
      <c r="E285" s="7" t="s">
        <v>1</v>
      </c>
      <c r="F285" s="7"/>
      <c r="G285" s="8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 t="s">
        <v>1</v>
      </c>
      <c r="AC285" s="10"/>
    </row>
    <row r="286" spans="1:29" x14ac:dyDescent="0.25">
      <c r="A286">
        <v>4025</v>
      </c>
      <c r="C286" t="s">
        <v>254</v>
      </c>
      <c r="E286" s="7">
        <v>-174.41</v>
      </c>
      <c r="F286" s="24"/>
      <c r="G286" s="8"/>
      <c r="H286" s="7"/>
      <c r="I286" s="7">
        <v>-147.08000000000001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>
        <f t="shared" si="5"/>
        <v>-147.08000000000001</v>
      </c>
      <c r="AC286" s="10"/>
    </row>
    <row r="287" spans="1:29" x14ac:dyDescent="0.25">
      <c r="E287" s="7" t="s">
        <v>1</v>
      </c>
      <c r="F287" s="24"/>
      <c r="G287" s="8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9"/>
      <c r="AB287" s="7" t="s">
        <v>1</v>
      </c>
      <c r="AC287" s="10"/>
    </row>
    <row r="288" spans="1:29" x14ac:dyDescent="0.25">
      <c r="A288">
        <v>4046</v>
      </c>
      <c r="C288" t="s">
        <v>255</v>
      </c>
      <c r="E288" s="7">
        <v>-33747.360000000001</v>
      </c>
      <c r="F288" s="7"/>
      <c r="G288" s="8"/>
      <c r="H288" s="7"/>
      <c r="I288" s="7">
        <v>-29740.34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>
        <f t="shared" si="5"/>
        <v>-29740.34</v>
      </c>
      <c r="AC288" s="10" t="s">
        <v>250</v>
      </c>
    </row>
    <row r="289" spans="1:29" x14ac:dyDescent="0.25">
      <c r="E289" s="7" t="s">
        <v>1</v>
      </c>
      <c r="F289" s="7"/>
      <c r="G289" s="8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 t="s">
        <v>1</v>
      </c>
      <c r="AC289" s="10"/>
    </row>
    <row r="290" spans="1:29" x14ac:dyDescent="0.25">
      <c r="A290">
        <v>4040</v>
      </c>
      <c r="C290" t="s">
        <v>256</v>
      </c>
      <c r="E290" s="7">
        <v>-3990</v>
      </c>
      <c r="F290" s="7"/>
      <c r="G290" s="8"/>
      <c r="H290" s="7"/>
      <c r="I290" s="7">
        <v>-3465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>
        <f t="shared" si="5"/>
        <v>-3465</v>
      </c>
      <c r="AC290" s="10" t="s">
        <v>250</v>
      </c>
    </row>
    <row r="291" spans="1:29" x14ac:dyDescent="0.25">
      <c r="E291" s="7" t="s">
        <v>1</v>
      </c>
      <c r="F291" s="7"/>
      <c r="G291" s="8"/>
      <c r="H291" s="7"/>
      <c r="I291" s="7"/>
      <c r="J291" s="7"/>
      <c r="K291" s="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 t="s">
        <v>1</v>
      </c>
      <c r="AC291" s="10"/>
    </row>
    <row r="292" spans="1:29" x14ac:dyDescent="0.25">
      <c r="A292">
        <v>6030</v>
      </c>
      <c r="C292" t="s">
        <v>257</v>
      </c>
      <c r="E292" s="7">
        <v>0</v>
      </c>
      <c r="F292" s="24"/>
      <c r="G292" s="8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>
        <f t="shared" si="5"/>
        <v>0</v>
      </c>
      <c r="AC292" s="10"/>
    </row>
    <row r="293" spans="1:29" x14ac:dyDescent="0.25">
      <c r="E293" s="7" t="s">
        <v>1</v>
      </c>
      <c r="F293" s="24"/>
      <c r="G293" s="8"/>
      <c r="H293" s="7"/>
      <c r="I293" s="7"/>
      <c r="J293" s="7"/>
      <c r="K293" s="7"/>
      <c r="L293" s="7"/>
      <c r="M293" s="13"/>
      <c r="N293" s="7"/>
      <c r="O293" s="10"/>
      <c r="P293" s="7"/>
      <c r="Q293" s="7"/>
      <c r="R293" s="7"/>
      <c r="S293" s="7"/>
      <c r="T293" s="7"/>
      <c r="U293" s="7"/>
      <c r="V293" s="7"/>
      <c r="W293" s="13"/>
      <c r="X293" s="7"/>
      <c r="Y293" s="9"/>
      <c r="Z293" s="7"/>
      <c r="AA293" s="9"/>
      <c r="AB293" s="7" t="s">
        <v>1</v>
      </c>
      <c r="AC293" s="10"/>
    </row>
    <row r="294" spans="1:29" x14ac:dyDescent="0.25">
      <c r="A294">
        <v>6040</v>
      </c>
      <c r="C294" t="s">
        <v>258</v>
      </c>
      <c r="E294" s="7">
        <v>-13222</v>
      </c>
      <c r="F294" s="24"/>
      <c r="G294" s="8"/>
      <c r="H294" s="7"/>
      <c r="I294" s="45">
        <v>-8318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>
        <f t="shared" si="5"/>
        <v>-8318</v>
      </c>
      <c r="AC294" s="10" t="s">
        <v>250</v>
      </c>
    </row>
    <row r="295" spans="1:29" x14ac:dyDescent="0.25">
      <c r="E295" s="7" t="s">
        <v>1</v>
      </c>
      <c r="F295" s="24"/>
      <c r="G295" s="8"/>
      <c r="H295" s="7"/>
      <c r="I295" s="7"/>
      <c r="J295" s="7"/>
      <c r="K295" s="7"/>
      <c r="L295" s="7"/>
      <c r="M295" s="7"/>
      <c r="N295" s="7"/>
      <c r="O295" s="10" t="s">
        <v>70</v>
      </c>
      <c r="P295" s="7"/>
      <c r="Q295" s="7"/>
      <c r="R295" s="7"/>
      <c r="S295" s="7"/>
      <c r="T295" s="7"/>
      <c r="U295" s="10"/>
      <c r="V295" s="7"/>
      <c r="W295" s="7"/>
      <c r="X295" s="7"/>
      <c r="Y295" s="7"/>
      <c r="Z295" s="7"/>
      <c r="AA295" s="7"/>
      <c r="AB295" s="7" t="s">
        <v>1</v>
      </c>
      <c r="AC295" s="10"/>
    </row>
    <row r="296" spans="1:29" x14ac:dyDescent="0.25">
      <c r="A296">
        <v>5280</v>
      </c>
      <c r="C296" t="s">
        <v>259</v>
      </c>
      <c r="E296" s="7">
        <v>-2771.72</v>
      </c>
      <c r="F296" s="24"/>
      <c r="G296" s="8"/>
      <c r="H296" s="7"/>
      <c r="I296" s="7"/>
      <c r="J296" s="7"/>
      <c r="K296" s="7"/>
      <c r="L296" s="7"/>
      <c r="M296" s="7"/>
      <c r="N296" s="7" t="s">
        <v>72</v>
      </c>
      <c r="O296" s="7">
        <v>-1686.56</v>
      </c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>
        <f t="shared" si="5"/>
        <v>-1686.56</v>
      </c>
      <c r="AC296" s="10"/>
    </row>
    <row r="297" spans="1:29" x14ac:dyDescent="0.25">
      <c r="E297" s="7" t="s">
        <v>1</v>
      </c>
      <c r="F297" s="24"/>
      <c r="G297" s="8"/>
      <c r="H297" s="7"/>
      <c r="I297" s="7"/>
      <c r="J297" s="7"/>
      <c r="K297" s="7"/>
      <c r="L297" s="7"/>
      <c r="M297" s="7"/>
      <c r="N297" s="7"/>
      <c r="O297" s="10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 t="s">
        <v>1</v>
      </c>
      <c r="AC297" s="10"/>
    </row>
    <row r="298" spans="1:29" x14ac:dyDescent="0.25">
      <c r="A298">
        <v>6010</v>
      </c>
      <c r="C298" t="s">
        <v>260</v>
      </c>
      <c r="E298" s="7">
        <v>-28.57</v>
      </c>
      <c r="F298" s="24"/>
      <c r="G298" s="8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U298" s="24"/>
      <c r="V298" s="7"/>
      <c r="W298" s="7"/>
      <c r="X298" s="7"/>
      <c r="Y298" s="7"/>
      <c r="Z298" s="7"/>
      <c r="AA298" s="7"/>
      <c r="AB298" s="7">
        <f t="shared" si="5"/>
        <v>0</v>
      </c>
      <c r="AC298" s="10" t="s">
        <v>1</v>
      </c>
    </row>
    <row r="299" spans="1:29" x14ac:dyDescent="0.25">
      <c r="E299" s="7" t="s">
        <v>1</v>
      </c>
      <c r="F299" s="24"/>
      <c r="G299" s="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 t="s">
        <v>1</v>
      </c>
      <c r="AC299" s="10"/>
    </row>
    <row r="300" spans="1:29" x14ac:dyDescent="0.25">
      <c r="A300">
        <v>4041</v>
      </c>
      <c r="C300" t="s">
        <v>261</v>
      </c>
      <c r="E300" s="7">
        <v>-4200</v>
      </c>
      <c r="F300" s="24"/>
      <c r="G300" s="8"/>
      <c r="H300" s="7"/>
      <c r="I300" s="7">
        <v>-3150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>
        <f t="shared" si="5"/>
        <v>-3150</v>
      </c>
      <c r="AC300" s="10" t="s">
        <v>250</v>
      </c>
    </row>
    <row r="301" spans="1:29" x14ac:dyDescent="0.25">
      <c r="E301" s="7" t="s">
        <v>1</v>
      </c>
      <c r="F301" s="24"/>
      <c r="G301" s="8"/>
      <c r="H301" s="7"/>
      <c r="I301" s="7"/>
      <c r="J301" s="7"/>
      <c r="K301" s="7"/>
      <c r="L301" s="7"/>
      <c r="N301" s="7"/>
      <c r="O301" s="7"/>
      <c r="P301" s="7"/>
      <c r="Q301" s="10"/>
      <c r="R301" s="7"/>
      <c r="S301" s="7"/>
      <c r="T301" s="7"/>
      <c r="U301" s="7"/>
      <c r="V301" s="7"/>
      <c r="W301" s="7"/>
      <c r="Z301" s="7"/>
      <c r="AA301" s="7"/>
      <c r="AB301" s="7" t="s">
        <v>1</v>
      </c>
      <c r="AC301" s="10"/>
    </row>
    <row r="302" spans="1:29" x14ac:dyDescent="0.25">
      <c r="A302">
        <v>4042</v>
      </c>
      <c r="C302" t="s">
        <v>262</v>
      </c>
      <c r="E302" s="7">
        <v>-8015</v>
      </c>
      <c r="F302" s="24"/>
      <c r="G302" s="8"/>
      <c r="H302" s="7"/>
      <c r="I302" s="7">
        <v>-7175</v>
      </c>
      <c r="J302" s="7"/>
      <c r="K302" s="7"/>
      <c r="L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Z302" s="7"/>
      <c r="AA302" s="7"/>
      <c r="AB302" s="7">
        <f t="shared" si="5"/>
        <v>-7175</v>
      </c>
      <c r="AC302" s="10" t="s">
        <v>250</v>
      </c>
    </row>
    <row r="303" spans="1:29" x14ac:dyDescent="0.25">
      <c r="E303" s="7" t="s">
        <v>1</v>
      </c>
      <c r="F303" s="24"/>
      <c r="G303" s="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 t="s">
        <v>1</v>
      </c>
      <c r="AC303" s="10"/>
    </row>
    <row r="304" spans="1:29" x14ac:dyDescent="0.25">
      <c r="A304">
        <v>4043</v>
      </c>
      <c r="C304" t="s">
        <v>263</v>
      </c>
      <c r="E304" s="7">
        <v>-5915</v>
      </c>
      <c r="F304" s="24"/>
      <c r="G304" s="8"/>
      <c r="H304" s="7"/>
      <c r="I304" s="7">
        <v>-5180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>
        <f t="shared" si="5"/>
        <v>-5180</v>
      </c>
      <c r="AC304" s="10" t="s">
        <v>250</v>
      </c>
    </row>
    <row r="305" spans="1:29" x14ac:dyDescent="0.25">
      <c r="E305" s="7" t="s">
        <v>1</v>
      </c>
      <c r="F305" s="24"/>
      <c r="G305" s="8"/>
      <c r="H305" s="7"/>
      <c r="I305" s="7"/>
      <c r="J305" s="7"/>
      <c r="K305" s="9"/>
      <c r="L305" s="7"/>
      <c r="M305" s="13"/>
      <c r="N305" s="7"/>
      <c r="O305" s="7"/>
      <c r="P305" s="7"/>
      <c r="Q305" s="7"/>
      <c r="R305" s="7"/>
      <c r="S305" s="7"/>
      <c r="T305" s="7"/>
      <c r="U305" s="9"/>
      <c r="V305" s="7"/>
      <c r="W305" s="7"/>
      <c r="X305" s="7"/>
      <c r="Y305" s="7"/>
      <c r="Z305" s="7"/>
      <c r="AA305" s="7"/>
      <c r="AB305" s="7" t="s">
        <v>1</v>
      </c>
      <c r="AC305" s="10"/>
    </row>
    <row r="306" spans="1:29" x14ac:dyDescent="0.25">
      <c r="A306">
        <v>4044</v>
      </c>
      <c r="C306" t="s">
        <v>264</v>
      </c>
      <c r="E306" s="7">
        <v>-490</v>
      </c>
      <c r="F306" s="24"/>
      <c r="G306" s="8"/>
      <c r="H306" s="7"/>
      <c r="I306" s="7">
        <v>-700</v>
      </c>
      <c r="J306" s="7"/>
      <c r="K306" s="9"/>
      <c r="L306" s="7"/>
      <c r="M306" s="13"/>
      <c r="N306" s="7"/>
      <c r="O306" s="7"/>
      <c r="P306" s="7"/>
      <c r="Q306" s="7"/>
      <c r="R306" s="7"/>
      <c r="S306" s="7"/>
      <c r="T306" s="7"/>
      <c r="U306" s="9"/>
      <c r="V306" s="7"/>
      <c r="W306" s="7"/>
      <c r="X306" s="7"/>
      <c r="Y306" s="7"/>
      <c r="Z306" s="7"/>
      <c r="AA306" s="7"/>
      <c r="AB306" s="7">
        <f t="shared" si="5"/>
        <v>-700</v>
      </c>
      <c r="AC306" s="10" t="s">
        <v>250</v>
      </c>
    </row>
    <row r="307" spans="1:29" x14ac:dyDescent="0.25">
      <c r="E307" s="7"/>
      <c r="F307" s="7"/>
      <c r="G307" s="8"/>
      <c r="H307" s="7"/>
      <c r="I307" s="7"/>
      <c r="J307" s="7"/>
      <c r="K307" s="9"/>
      <c r="M307" s="19" t="s">
        <v>265</v>
      </c>
      <c r="N307" s="7"/>
      <c r="O307" s="7"/>
      <c r="P307" s="7"/>
      <c r="Q307" s="7"/>
      <c r="R307" s="7"/>
      <c r="S307" s="7"/>
      <c r="T307" s="7"/>
      <c r="U307" s="9"/>
      <c r="V307" s="7"/>
      <c r="W307" s="7"/>
      <c r="X307" s="7"/>
      <c r="Y307" s="7"/>
      <c r="Z307" s="7"/>
      <c r="AA307" s="7"/>
      <c r="AB307" s="7"/>
      <c r="AC307" s="10"/>
    </row>
    <row r="308" spans="1:29" x14ac:dyDescent="0.25">
      <c r="A308">
        <v>4060</v>
      </c>
      <c r="C308" t="s">
        <v>266</v>
      </c>
      <c r="E308" s="38">
        <v>2721.49</v>
      </c>
      <c r="G308" s="8"/>
      <c r="H308" s="7">
        <v>984.06</v>
      </c>
      <c r="I308" s="7"/>
      <c r="J308" s="7"/>
      <c r="K308" s="7"/>
      <c r="L308" t="s">
        <v>105</v>
      </c>
      <c r="M308" s="7">
        <v>1235.4000000000001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>
        <f t="shared" si="5"/>
        <v>2219.46</v>
      </c>
      <c r="AC308" s="10"/>
    </row>
    <row r="309" spans="1:29" x14ac:dyDescent="0.25">
      <c r="E309" s="38" t="s">
        <v>1</v>
      </c>
      <c r="G309" s="8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 t="s">
        <v>1</v>
      </c>
      <c r="AC309" s="10"/>
    </row>
    <row r="310" spans="1:29" x14ac:dyDescent="0.25">
      <c r="A310">
        <v>4070</v>
      </c>
      <c r="C310" t="s">
        <v>267</v>
      </c>
      <c r="E310" s="38">
        <v>1482.72</v>
      </c>
      <c r="G310" s="8"/>
      <c r="H310" s="7">
        <v>3770.78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>
        <f t="shared" si="5"/>
        <v>3770.78</v>
      </c>
      <c r="AC310" s="10"/>
    </row>
    <row r="311" spans="1:29" x14ac:dyDescent="0.25">
      <c r="E311" s="38" t="s">
        <v>1</v>
      </c>
      <c r="G311" s="8"/>
      <c r="H311" s="7"/>
      <c r="I311" s="7"/>
      <c r="J311" s="7"/>
      <c r="K311" s="7"/>
      <c r="L311" s="7"/>
      <c r="M311" s="1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 t="s">
        <v>1</v>
      </c>
      <c r="AC311" s="10"/>
    </row>
    <row r="312" spans="1:29" x14ac:dyDescent="0.25">
      <c r="A312">
        <v>4080</v>
      </c>
      <c r="C312" t="s">
        <v>268</v>
      </c>
      <c r="E312" s="38">
        <v>6602.22</v>
      </c>
      <c r="G312" s="8"/>
      <c r="H312" s="7">
        <v>3805.17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>
        <f t="shared" si="5"/>
        <v>3805.17</v>
      </c>
      <c r="AC312" s="10"/>
    </row>
    <row r="313" spans="1:29" x14ac:dyDescent="0.25">
      <c r="E313" s="7" t="s">
        <v>1</v>
      </c>
      <c r="G313" s="8"/>
      <c r="H313" s="7"/>
      <c r="I313" s="7"/>
      <c r="J313" s="7"/>
      <c r="K313" s="7"/>
      <c r="L313" s="7"/>
      <c r="M313" s="10"/>
      <c r="N313" s="7"/>
      <c r="O313" s="7"/>
      <c r="P313" s="7"/>
      <c r="Q313" s="7"/>
      <c r="R313" s="7"/>
      <c r="S313" s="7"/>
      <c r="T313" s="7"/>
      <c r="U313" s="9"/>
      <c r="V313" s="7"/>
      <c r="W313" s="10" t="s">
        <v>9</v>
      </c>
      <c r="X313" s="7"/>
      <c r="Y313" s="7"/>
      <c r="Z313" s="7"/>
      <c r="AA313" s="7"/>
      <c r="AB313" s="7" t="s">
        <v>1</v>
      </c>
      <c r="AC313" s="10"/>
    </row>
    <row r="314" spans="1:29" x14ac:dyDescent="0.25">
      <c r="A314">
        <v>4095</v>
      </c>
      <c r="C314" t="s">
        <v>269</v>
      </c>
      <c r="E314" s="7">
        <v>-0.02</v>
      </c>
      <c r="F314" s="7"/>
      <c r="G314" s="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 t="s">
        <v>11</v>
      </c>
      <c r="W314" s="7">
        <v>41.12</v>
      </c>
      <c r="X314" s="7"/>
      <c r="Y314" s="7"/>
      <c r="Z314" s="7"/>
      <c r="AA314" s="7"/>
      <c r="AB314" s="7">
        <f t="shared" si="5"/>
        <v>41.12</v>
      </c>
      <c r="AC314" s="10"/>
    </row>
    <row r="315" spans="1:29" x14ac:dyDescent="0.25">
      <c r="E315" s="7" t="s">
        <v>1</v>
      </c>
      <c r="F315" s="7"/>
      <c r="G315" s="8"/>
      <c r="H315" s="7"/>
      <c r="I315" s="7"/>
      <c r="J315" s="7"/>
      <c r="K315" s="10" t="s">
        <v>15</v>
      </c>
      <c r="L315" s="7"/>
      <c r="M315" s="9"/>
      <c r="N315" s="7"/>
      <c r="O315" s="10"/>
      <c r="P315" s="7"/>
      <c r="Q315" s="13" t="s">
        <v>32</v>
      </c>
      <c r="R315" s="7"/>
      <c r="S315" s="7"/>
      <c r="T315" s="7"/>
      <c r="U315" s="10"/>
      <c r="X315" s="7"/>
      <c r="Y315" s="10"/>
      <c r="Z315" s="7"/>
      <c r="AA315" s="7"/>
      <c r="AB315" s="7" t="s">
        <v>1</v>
      </c>
      <c r="AC315" s="10"/>
    </row>
    <row r="316" spans="1:29" x14ac:dyDescent="0.25">
      <c r="A316">
        <v>6050</v>
      </c>
      <c r="C316" t="s">
        <v>270</v>
      </c>
      <c r="E316" s="7">
        <v>-14685.65</v>
      </c>
      <c r="F316" s="7"/>
      <c r="G316" s="14"/>
      <c r="H316" s="7"/>
      <c r="I316" s="7">
        <v>-20759.73</v>
      </c>
      <c r="J316" s="7" t="s">
        <v>17</v>
      </c>
      <c r="K316" s="7">
        <v>-89.47</v>
      </c>
      <c r="L316" s="7"/>
      <c r="M316" s="7"/>
      <c r="N316" s="7"/>
      <c r="O316" s="7"/>
      <c r="P316" s="7" t="s">
        <v>35</v>
      </c>
      <c r="Q316" s="7">
        <v>-949.94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>
        <f t="shared" si="5"/>
        <v>-21799.14</v>
      </c>
      <c r="AC316" s="49" t="s">
        <v>36</v>
      </c>
    </row>
    <row r="317" spans="1:29" x14ac:dyDescent="0.25">
      <c r="E317" s="7" t="s">
        <v>1</v>
      </c>
      <c r="F317" s="7"/>
      <c r="G317" s="8"/>
      <c r="H317" s="7"/>
      <c r="I317" s="7"/>
      <c r="J317" s="7"/>
      <c r="K317" s="7"/>
      <c r="L317" s="13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 t="s">
        <v>1</v>
      </c>
      <c r="AC317" s="10"/>
    </row>
    <row r="318" spans="1:29" x14ac:dyDescent="0.25">
      <c r="A318">
        <v>4092</v>
      </c>
      <c r="C318" t="s">
        <v>271</v>
      </c>
      <c r="E318" s="7">
        <v>0</v>
      </c>
      <c r="F318" s="7"/>
      <c r="G318" s="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>
        <f t="shared" si="5"/>
        <v>0</v>
      </c>
      <c r="AC318" s="10"/>
    </row>
    <row r="319" spans="1:29" x14ac:dyDescent="0.25">
      <c r="E319" s="7" t="s">
        <v>1</v>
      </c>
      <c r="F319" s="7"/>
      <c r="G319" s="8"/>
      <c r="H319" s="7"/>
      <c r="I319" s="7"/>
      <c r="J319" s="7"/>
      <c r="K319" s="9"/>
      <c r="L319" s="7"/>
      <c r="M319" s="9"/>
      <c r="N319" s="7"/>
      <c r="O319" s="7"/>
      <c r="P319" s="7"/>
      <c r="Q319" s="7"/>
      <c r="R319" s="7"/>
      <c r="S319" s="10" t="s">
        <v>272</v>
      </c>
      <c r="T319" s="7"/>
      <c r="U319" s="13" t="s">
        <v>273</v>
      </c>
      <c r="V319" s="7"/>
      <c r="W319" s="7"/>
      <c r="X319" s="7"/>
      <c r="Y319" s="9"/>
      <c r="Z319" s="7"/>
      <c r="AA319" s="7"/>
      <c r="AB319" s="7" t="s">
        <v>1</v>
      </c>
      <c r="AC319" s="10"/>
    </row>
    <row r="320" spans="1:29" x14ac:dyDescent="0.25">
      <c r="A320">
        <v>6010</v>
      </c>
      <c r="C320" t="s">
        <v>274</v>
      </c>
      <c r="E320" s="7">
        <v>-5005.59</v>
      </c>
      <c r="F320" s="20"/>
      <c r="G320" s="8"/>
      <c r="H320" s="7"/>
      <c r="I320" s="7">
        <v>-5296.77</v>
      </c>
      <c r="J320" s="7"/>
      <c r="K320" s="7"/>
      <c r="L320" s="7"/>
      <c r="M320" s="7"/>
      <c r="N320" s="7"/>
      <c r="O320" s="7"/>
      <c r="P320" s="7"/>
      <c r="Q320" s="7"/>
      <c r="R320" s="7" t="s">
        <v>275</v>
      </c>
      <c r="S320" s="7">
        <v>3550</v>
      </c>
      <c r="T320" s="7" t="s">
        <v>275</v>
      </c>
      <c r="U320" s="7">
        <v>629.54999999999995</v>
      </c>
      <c r="V320" s="7"/>
      <c r="W320" s="7"/>
      <c r="X320" s="7"/>
      <c r="Y320" s="7"/>
      <c r="Z320" s="7"/>
      <c r="AA320" s="7"/>
      <c r="AB320" s="7">
        <f t="shared" si="5"/>
        <v>-1117.2200000000005</v>
      </c>
      <c r="AC320" s="10" t="s">
        <v>276</v>
      </c>
    </row>
    <row r="321" spans="1:29" x14ac:dyDescent="0.25">
      <c r="E321" s="7" t="s">
        <v>1</v>
      </c>
      <c r="F321" s="7"/>
      <c r="G321" s="8"/>
      <c r="H321" s="7"/>
      <c r="I321" s="7"/>
      <c r="J321" s="7"/>
      <c r="K321" s="7"/>
      <c r="L321" s="7"/>
      <c r="M321" s="9"/>
      <c r="N321" s="7"/>
      <c r="O321" s="10" t="s">
        <v>277</v>
      </c>
      <c r="P321" s="7"/>
      <c r="Q321" s="18"/>
      <c r="R321" s="7"/>
      <c r="S321" s="10" t="s">
        <v>272</v>
      </c>
      <c r="T321" s="7"/>
      <c r="U321" s="13" t="s">
        <v>273</v>
      </c>
      <c r="W321" s="19"/>
      <c r="X321" s="7"/>
      <c r="Y321" s="9"/>
      <c r="Z321" s="7"/>
      <c r="AA321" s="7"/>
      <c r="AB321" s="7" t="s">
        <v>1</v>
      </c>
      <c r="AC321" s="10" t="s">
        <v>278</v>
      </c>
    </row>
    <row r="322" spans="1:29" x14ac:dyDescent="0.25">
      <c r="A322">
        <v>6020</v>
      </c>
      <c r="C322" t="s">
        <v>279</v>
      </c>
      <c r="E322" s="38">
        <v>13499</v>
      </c>
      <c r="F322" s="7"/>
      <c r="G322" s="8"/>
      <c r="H322" s="7">
        <v>0</v>
      </c>
      <c r="I322" s="7"/>
      <c r="J322" s="7"/>
      <c r="K322" s="7"/>
      <c r="L322" s="7"/>
      <c r="M322" s="7"/>
      <c r="N322" s="7" t="s">
        <v>280</v>
      </c>
      <c r="O322" s="7">
        <v>-2125</v>
      </c>
      <c r="P322" s="7"/>
      <c r="Q322" s="7"/>
      <c r="R322" s="7" t="s">
        <v>275</v>
      </c>
      <c r="S322" s="7">
        <v>-3550</v>
      </c>
      <c r="T322" s="7" t="s">
        <v>275</v>
      </c>
      <c r="U322" s="7">
        <v>-629.54999999999995</v>
      </c>
      <c r="W322" s="17"/>
      <c r="X322" s="7"/>
      <c r="Y322" s="7"/>
      <c r="Z322" s="7"/>
      <c r="AA322" s="7"/>
      <c r="AB322" s="7">
        <f t="shared" si="5"/>
        <v>-6304.55</v>
      </c>
      <c r="AC322" s="10"/>
    </row>
    <row r="323" spans="1:29" x14ac:dyDescent="0.25">
      <c r="E323" s="7" t="s">
        <v>1</v>
      </c>
      <c r="F323" s="7"/>
      <c r="G323" s="8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9"/>
      <c r="T323" s="7"/>
      <c r="U323" s="7"/>
      <c r="V323" s="7"/>
      <c r="W323" s="7"/>
      <c r="X323" s="7"/>
      <c r="Y323" s="7"/>
      <c r="Z323" s="7"/>
      <c r="AA323" s="7"/>
      <c r="AB323" s="7" t="s">
        <v>1</v>
      </c>
      <c r="AC323" s="10"/>
    </row>
    <row r="324" spans="1:29" x14ac:dyDescent="0.25">
      <c r="A324">
        <v>60.1</v>
      </c>
      <c r="C324" t="s">
        <v>281</v>
      </c>
      <c r="E324" s="7">
        <v>0</v>
      </c>
      <c r="F324" s="7"/>
      <c r="G324" s="8"/>
      <c r="H324" s="7">
        <v>0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>
        <f t="shared" si="5"/>
        <v>0</v>
      </c>
      <c r="AC324" s="10"/>
    </row>
    <row r="325" spans="1:29" x14ac:dyDescent="0.25">
      <c r="E325" s="7" t="s">
        <v>1</v>
      </c>
      <c r="F325" s="7"/>
      <c r="G325" s="8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9"/>
      <c r="AB325" s="7" t="s">
        <v>1</v>
      </c>
      <c r="AC325" s="10"/>
    </row>
    <row r="326" spans="1:29" x14ac:dyDescent="0.25">
      <c r="A326">
        <v>4097</v>
      </c>
      <c r="C326" t="s">
        <v>282</v>
      </c>
      <c r="E326" s="7">
        <v>-160.19999999999999</v>
      </c>
      <c r="F326" s="24"/>
      <c r="G326" s="8"/>
      <c r="H326" s="7"/>
      <c r="I326" s="7">
        <v>-318.22000000000003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>
        <f t="shared" si="5"/>
        <v>-318.22000000000003</v>
      </c>
      <c r="AC326" s="10"/>
    </row>
    <row r="327" spans="1:29" x14ac:dyDescent="0.25">
      <c r="E327" s="7" t="s">
        <v>1</v>
      </c>
      <c r="F327" s="24">
        <f>SUM(H278:I327)</f>
        <v>-1194547.3599999999</v>
      </c>
      <c r="G327" s="8"/>
      <c r="H327" s="7"/>
      <c r="I327" s="7"/>
      <c r="J327" s="7"/>
      <c r="K327" s="7"/>
      <c r="L327" s="7"/>
      <c r="M327" s="7" t="s">
        <v>1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 t="s">
        <v>1</v>
      </c>
      <c r="AC327" s="10"/>
    </row>
    <row r="328" spans="1:29" x14ac:dyDescent="0.25">
      <c r="A328">
        <v>5010</v>
      </c>
      <c r="C328" t="s">
        <v>283</v>
      </c>
      <c r="E328" s="7">
        <v>11610</v>
      </c>
      <c r="G328" s="8"/>
      <c r="H328" s="7">
        <v>12355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>
        <f t="shared" si="5"/>
        <v>12355</v>
      </c>
      <c r="AC328" s="10"/>
    </row>
    <row r="329" spans="1:29" x14ac:dyDescent="0.25">
      <c r="E329" s="7" t="s">
        <v>1</v>
      </c>
      <c r="G329" s="8"/>
      <c r="H329" s="7"/>
      <c r="I329" s="7"/>
      <c r="J329" s="9"/>
      <c r="K329" s="18"/>
      <c r="L329" s="9"/>
      <c r="M329" s="18" t="s">
        <v>158</v>
      </c>
      <c r="N329" s="7"/>
      <c r="O329" s="7"/>
      <c r="P329" s="9"/>
      <c r="Q329" s="18" t="s">
        <v>159</v>
      </c>
      <c r="R329" s="7"/>
      <c r="S329" s="18"/>
      <c r="T329" s="7"/>
      <c r="U329" s="9"/>
      <c r="V329" s="7"/>
      <c r="W329" s="9"/>
      <c r="X329" s="9"/>
      <c r="Y329" s="18"/>
      <c r="Z329" s="7"/>
      <c r="AA329" s="7"/>
      <c r="AB329" s="7" t="s">
        <v>1</v>
      </c>
      <c r="AC329" s="10"/>
    </row>
    <row r="330" spans="1:29" x14ac:dyDescent="0.25">
      <c r="A330">
        <v>5020</v>
      </c>
      <c r="C330" s="51" t="s">
        <v>284</v>
      </c>
      <c r="D330" s="51"/>
      <c r="E330" s="7">
        <v>109.65</v>
      </c>
      <c r="G330" s="8"/>
      <c r="H330" s="7">
        <v>787.8</v>
      </c>
      <c r="I330" s="7"/>
      <c r="J330" s="7"/>
      <c r="K330" s="7"/>
      <c r="L330" s="7" t="s">
        <v>162</v>
      </c>
      <c r="M330" s="7">
        <v>-25</v>
      </c>
      <c r="N330" s="7"/>
      <c r="O330" s="7"/>
      <c r="P330" s="7" t="s">
        <v>115</v>
      </c>
      <c r="Q330" s="7">
        <v>25</v>
      </c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>
        <f t="shared" si="5"/>
        <v>787.8</v>
      </c>
      <c r="AC330" s="10"/>
    </row>
    <row r="331" spans="1:29" x14ac:dyDescent="0.25">
      <c r="E331" s="7" t="s">
        <v>1</v>
      </c>
      <c r="G331" s="8"/>
      <c r="H331" s="7"/>
      <c r="I331" s="7"/>
      <c r="J331" s="9"/>
      <c r="K331" s="18"/>
      <c r="L331" s="9"/>
      <c r="M331" s="18" t="s">
        <v>158</v>
      </c>
      <c r="N331" s="7"/>
      <c r="O331" s="9"/>
      <c r="P331" s="9"/>
      <c r="Q331" s="18" t="s">
        <v>159</v>
      </c>
      <c r="R331" s="7"/>
      <c r="S331" s="18"/>
      <c r="T331" s="7"/>
      <c r="U331" s="13"/>
      <c r="V331" s="9"/>
      <c r="W331" s="18"/>
      <c r="X331" s="9"/>
      <c r="Y331" s="18"/>
      <c r="Z331" s="7"/>
      <c r="AA331" s="10"/>
      <c r="AB331" s="7" t="s">
        <v>1</v>
      </c>
      <c r="AC331" s="10"/>
    </row>
    <row r="332" spans="1:29" x14ac:dyDescent="0.25">
      <c r="A332">
        <v>5040</v>
      </c>
      <c r="C332" t="s">
        <v>285</v>
      </c>
      <c r="E332" s="7">
        <v>11776.79</v>
      </c>
      <c r="G332" s="8"/>
      <c r="H332" s="7">
        <v>9930.6299999999992</v>
      </c>
      <c r="I332" s="7"/>
      <c r="J332" s="7"/>
      <c r="K332" s="7"/>
      <c r="L332" s="7" t="s">
        <v>162</v>
      </c>
      <c r="M332" s="7">
        <v>-685.77</v>
      </c>
      <c r="N332" s="7"/>
      <c r="O332" s="7"/>
      <c r="P332" s="7" t="s">
        <v>115</v>
      </c>
      <c r="Q332" s="7">
        <v>863.2</v>
      </c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>
        <f t="shared" ref="AB332:AB402" si="6">SUM(H332:AA332)</f>
        <v>10108.06</v>
      </c>
      <c r="AC332" s="10"/>
    </row>
    <row r="333" spans="1:29" x14ac:dyDescent="0.25">
      <c r="E333" s="7" t="s">
        <v>1</v>
      </c>
      <c r="G333" s="8"/>
      <c r="H333" s="7"/>
      <c r="I333" s="7"/>
      <c r="J333" s="7"/>
      <c r="K333" s="7"/>
      <c r="L333" s="7"/>
      <c r="M333" s="13"/>
      <c r="N333" s="7"/>
      <c r="O333" s="10" t="s">
        <v>45</v>
      </c>
      <c r="P333" s="7"/>
      <c r="Q333" s="7"/>
      <c r="R333" s="7"/>
      <c r="S333" s="7"/>
      <c r="T333" s="7"/>
      <c r="U333" s="18"/>
      <c r="V333" s="7"/>
      <c r="W333" s="18"/>
      <c r="X333" s="7"/>
      <c r="Y333" s="13"/>
      <c r="Z333" s="7"/>
      <c r="AA333" s="10"/>
      <c r="AB333" s="7" t="s">
        <v>1</v>
      </c>
      <c r="AC333" s="10"/>
    </row>
    <row r="334" spans="1:29" x14ac:dyDescent="0.25">
      <c r="A334">
        <v>5050</v>
      </c>
      <c r="C334" s="51" t="s">
        <v>286</v>
      </c>
      <c r="D334" s="51"/>
      <c r="E334" s="7">
        <v>7182.03</v>
      </c>
      <c r="G334" s="8"/>
      <c r="H334" s="7">
        <v>218.14</v>
      </c>
      <c r="I334" s="7"/>
      <c r="J334" s="7"/>
      <c r="K334" s="7"/>
      <c r="L334" s="7"/>
      <c r="M334" s="7"/>
      <c r="N334" s="7" t="s">
        <v>47</v>
      </c>
      <c r="O334" s="7">
        <v>9409.6299999999992</v>
      </c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>
        <f t="shared" si="6"/>
        <v>9627.7699999999986</v>
      </c>
      <c r="AC334" s="49" t="s">
        <v>287</v>
      </c>
    </row>
    <row r="335" spans="1:29" x14ac:dyDescent="0.25">
      <c r="C335" s="51"/>
      <c r="D335" s="51"/>
      <c r="E335" s="7" t="s">
        <v>1</v>
      </c>
      <c r="G335" s="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9"/>
      <c r="X335" s="7"/>
      <c r="Y335" s="7"/>
      <c r="Z335" s="7"/>
      <c r="AA335" s="7"/>
      <c r="AB335" s="7" t="s">
        <v>1</v>
      </c>
      <c r="AC335" s="10"/>
    </row>
    <row r="336" spans="1:29" x14ac:dyDescent="0.25">
      <c r="A336">
        <v>5070</v>
      </c>
      <c r="C336" s="51" t="s">
        <v>288</v>
      </c>
      <c r="D336" s="51"/>
      <c r="E336" s="7">
        <v>1912</v>
      </c>
      <c r="G336" s="8"/>
      <c r="H336" s="7">
        <v>2087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>
        <f t="shared" si="6"/>
        <v>2087</v>
      </c>
      <c r="AC336" s="10"/>
    </row>
    <row r="337" spans="1:29" x14ac:dyDescent="0.25">
      <c r="E337" s="7" t="s">
        <v>1</v>
      </c>
      <c r="G337" s="8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 t="s">
        <v>1</v>
      </c>
      <c r="AC337" s="10"/>
    </row>
    <row r="338" spans="1:29" x14ac:dyDescent="0.25">
      <c r="A338">
        <v>5080</v>
      </c>
      <c r="C338" t="s">
        <v>289</v>
      </c>
      <c r="E338" s="7">
        <v>5431.5</v>
      </c>
      <c r="G338" s="8"/>
      <c r="H338" s="7">
        <v>6546.52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>
        <f t="shared" si="6"/>
        <v>6546.52</v>
      </c>
      <c r="AC338" s="10"/>
    </row>
    <row r="339" spans="1:29" x14ac:dyDescent="0.25">
      <c r="E339" s="7" t="s">
        <v>1</v>
      </c>
      <c r="G339" s="8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 t="s">
        <v>1</v>
      </c>
      <c r="AC339" s="10"/>
    </row>
    <row r="340" spans="1:29" x14ac:dyDescent="0.25">
      <c r="A340">
        <v>5090</v>
      </c>
      <c r="C340" t="s">
        <v>290</v>
      </c>
      <c r="E340" s="7">
        <v>6450</v>
      </c>
      <c r="G340" s="8"/>
      <c r="H340" s="44">
        <v>15200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>
        <f t="shared" si="6"/>
        <v>15200</v>
      </c>
      <c r="AC340" s="49" t="s">
        <v>291</v>
      </c>
    </row>
    <row r="341" spans="1:29" x14ac:dyDescent="0.25">
      <c r="E341" s="7" t="s">
        <v>1</v>
      </c>
      <c r="G341" s="8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13"/>
      <c r="Z341" s="7"/>
      <c r="AA341" s="7"/>
      <c r="AB341" s="7" t="s">
        <v>1</v>
      </c>
      <c r="AC341" s="10"/>
    </row>
    <row r="342" spans="1:29" x14ac:dyDescent="0.25">
      <c r="A342">
        <v>5095</v>
      </c>
      <c r="C342" t="s">
        <v>292</v>
      </c>
      <c r="E342" s="7">
        <v>675</v>
      </c>
      <c r="G342" s="8"/>
      <c r="H342" s="7">
        <v>0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13"/>
      <c r="Z342" s="7"/>
      <c r="AA342" s="7"/>
      <c r="AB342" s="7">
        <f t="shared" si="6"/>
        <v>0</v>
      </c>
      <c r="AC342" s="10"/>
    </row>
    <row r="343" spans="1:29" x14ac:dyDescent="0.25">
      <c r="E343" s="7"/>
      <c r="G343" s="8"/>
      <c r="H343" s="7"/>
      <c r="I343" s="7"/>
      <c r="J343" s="7"/>
      <c r="K343" s="7"/>
      <c r="L343" s="9"/>
      <c r="M343" s="18" t="s">
        <v>158</v>
      </c>
      <c r="N343" s="7"/>
      <c r="O343" s="7"/>
      <c r="P343" s="9"/>
      <c r="Q343" s="18" t="s">
        <v>159</v>
      </c>
      <c r="R343" s="7"/>
      <c r="S343" s="7"/>
      <c r="T343" s="7"/>
      <c r="U343" s="7"/>
      <c r="V343" s="7"/>
      <c r="W343" s="7"/>
      <c r="X343" s="9"/>
      <c r="Y343" s="18"/>
      <c r="Z343" s="7"/>
      <c r="AA343" s="7"/>
      <c r="AB343" s="7"/>
      <c r="AC343" s="10"/>
    </row>
    <row r="344" spans="1:29" x14ac:dyDescent="0.25">
      <c r="A344">
        <v>5120</v>
      </c>
      <c r="C344" t="s">
        <v>293</v>
      </c>
      <c r="E344" s="7">
        <v>16496.149999999998</v>
      </c>
      <c r="G344" s="8"/>
      <c r="H344" s="7">
        <v>22287.38</v>
      </c>
      <c r="I344" s="7"/>
      <c r="J344" s="7"/>
      <c r="K344" s="7"/>
      <c r="L344" s="7" t="s">
        <v>162</v>
      </c>
      <c r="M344" s="7">
        <v>-1857.43</v>
      </c>
      <c r="N344" s="7"/>
      <c r="O344" s="7"/>
      <c r="P344" s="7" t="s">
        <v>115</v>
      </c>
      <c r="Q344" s="7">
        <v>1887.69</v>
      </c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>
        <f t="shared" si="6"/>
        <v>22317.64</v>
      </c>
      <c r="AC344" s="10" t="s">
        <v>294</v>
      </c>
    </row>
    <row r="345" spans="1:29" x14ac:dyDescent="0.25">
      <c r="E345" s="7" t="s">
        <v>1</v>
      </c>
      <c r="G345" s="8"/>
      <c r="H345" s="7"/>
      <c r="I345" s="7"/>
      <c r="J345" s="7"/>
      <c r="K345" s="7"/>
      <c r="L345" s="7"/>
      <c r="M345" s="7"/>
      <c r="N345" s="7"/>
      <c r="O345" s="7"/>
      <c r="P345" s="7"/>
      <c r="Q345" s="9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 t="s">
        <v>1</v>
      </c>
      <c r="AC345" s="10"/>
    </row>
    <row r="346" spans="1:29" x14ac:dyDescent="0.25">
      <c r="A346">
        <v>5110</v>
      </c>
      <c r="C346" t="s">
        <v>295</v>
      </c>
      <c r="E346" s="7">
        <v>0</v>
      </c>
      <c r="G346" s="8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>
        <f t="shared" si="6"/>
        <v>0</v>
      </c>
      <c r="AC346" s="10"/>
    </row>
    <row r="347" spans="1:29" x14ac:dyDescent="0.25">
      <c r="E347" s="7" t="s">
        <v>1</v>
      </c>
      <c r="G347" s="8"/>
      <c r="H347" s="7"/>
      <c r="I347" s="7"/>
      <c r="J347" s="7"/>
      <c r="K347" s="7"/>
      <c r="L347" s="7"/>
      <c r="M347" s="9"/>
      <c r="N347" s="7"/>
      <c r="O347" s="9"/>
      <c r="P347" s="7"/>
      <c r="Q347" s="7"/>
      <c r="R347" s="7"/>
      <c r="S347" s="9"/>
      <c r="T347" s="7"/>
      <c r="U347" s="10" t="s">
        <v>66</v>
      </c>
      <c r="V347" s="7"/>
      <c r="W347" s="9"/>
      <c r="X347" s="7"/>
      <c r="Y347" s="18"/>
      <c r="Z347" s="7"/>
      <c r="AA347" s="18"/>
      <c r="AB347" s="7" t="s">
        <v>1</v>
      </c>
      <c r="AC347" s="10"/>
    </row>
    <row r="348" spans="1:29" x14ac:dyDescent="0.25">
      <c r="A348">
        <v>5125</v>
      </c>
      <c r="B348" t="s">
        <v>296</v>
      </c>
      <c r="C348" t="s">
        <v>297</v>
      </c>
      <c r="E348" s="7">
        <v>241035</v>
      </c>
      <c r="G348" s="8"/>
      <c r="H348" s="7">
        <v>330372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 t="s">
        <v>68</v>
      </c>
      <c r="U348" s="7">
        <v>-75430</v>
      </c>
      <c r="V348" s="7"/>
      <c r="W348" s="7"/>
      <c r="X348" s="7"/>
      <c r="Y348" s="7"/>
      <c r="Z348" s="7"/>
      <c r="AA348" s="7"/>
      <c r="AB348" s="7">
        <f t="shared" si="6"/>
        <v>254942</v>
      </c>
      <c r="AC348" s="49" t="s">
        <v>85</v>
      </c>
    </row>
    <row r="349" spans="1:29" x14ac:dyDescent="0.25">
      <c r="E349" s="7" t="s">
        <v>1</v>
      </c>
      <c r="G349" s="8"/>
      <c r="H349" s="7"/>
      <c r="I349" s="7"/>
      <c r="J349" s="7"/>
      <c r="K349" s="7"/>
      <c r="L349" s="7"/>
      <c r="M349" s="7"/>
      <c r="N349" s="7"/>
      <c r="O349" s="7"/>
      <c r="P349" s="7"/>
      <c r="Q349" s="9"/>
      <c r="R349" s="7"/>
      <c r="S349" s="7"/>
      <c r="T349" s="7"/>
      <c r="U349" s="10"/>
      <c r="V349" s="7"/>
      <c r="W349" s="18"/>
      <c r="X349" s="7"/>
      <c r="Y349" s="13"/>
      <c r="Z349" s="7"/>
      <c r="AA349" s="7"/>
      <c r="AB349" s="7" t="s">
        <v>1</v>
      </c>
      <c r="AC349" s="10"/>
    </row>
    <row r="350" spans="1:29" x14ac:dyDescent="0.25">
      <c r="A350">
        <v>5130</v>
      </c>
      <c r="B350" t="s">
        <v>1</v>
      </c>
      <c r="C350" t="s">
        <v>298</v>
      </c>
      <c r="E350" s="7">
        <v>1967.6000000000001</v>
      </c>
      <c r="G350" s="8"/>
      <c r="H350" s="7">
        <v>2381.1999999999998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>
        <f t="shared" si="6"/>
        <v>2381.1999999999998</v>
      </c>
      <c r="AC350" s="10"/>
    </row>
    <row r="351" spans="1:29" x14ac:dyDescent="0.25">
      <c r="E351" s="7" t="s">
        <v>1</v>
      </c>
      <c r="G351" s="8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13"/>
      <c r="AB351" s="7" t="s">
        <v>1</v>
      </c>
      <c r="AC351" s="10"/>
    </row>
    <row r="352" spans="1:29" x14ac:dyDescent="0.25">
      <c r="A352">
        <v>5140</v>
      </c>
      <c r="B352" t="s">
        <v>1</v>
      </c>
      <c r="C352" s="51" t="s">
        <v>299</v>
      </c>
      <c r="D352" s="51"/>
      <c r="E352" s="7">
        <v>1253.82</v>
      </c>
      <c r="G352" s="8"/>
      <c r="H352" s="7">
        <v>2665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>
        <f t="shared" si="6"/>
        <v>2665</v>
      </c>
      <c r="AC352" s="10"/>
    </row>
    <row r="353" spans="1:29" x14ac:dyDescent="0.25">
      <c r="C353" s="51"/>
      <c r="D353" s="51"/>
      <c r="E353" s="7" t="s">
        <v>1</v>
      </c>
      <c r="G353" s="8"/>
      <c r="H353" s="7"/>
      <c r="I353" s="7"/>
      <c r="J353" s="7"/>
      <c r="K353" s="7"/>
      <c r="L353" s="7"/>
      <c r="M353" s="13"/>
      <c r="N353" s="7"/>
      <c r="O353" s="7"/>
      <c r="P353" s="7"/>
      <c r="Q353" s="7"/>
      <c r="R353" s="7"/>
      <c r="S353" s="7"/>
      <c r="T353" s="7"/>
      <c r="U353" s="10"/>
      <c r="V353" s="7"/>
      <c r="W353" s="13"/>
      <c r="X353" s="7"/>
      <c r="Y353" s="18"/>
      <c r="Z353" s="7"/>
      <c r="AA353" s="7"/>
      <c r="AB353" s="7" t="s">
        <v>1</v>
      </c>
      <c r="AC353" s="10"/>
    </row>
    <row r="354" spans="1:29" x14ac:dyDescent="0.25">
      <c r="A354">
        <v>5150</v>
      </c>
      <c r="C354" s="51" t="s">
        <v>300</v>
      </c>
      <c r="D354" s="51"/>
      <c r="E354" s="7">
        <v>3525.9</v>
      </c>
      <c r="G354" s="8"/>
      <c r="H354" s="7">
        <v>3829.35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52">
        <f t="shared" si="6"/>
        <v>3829.35</v>
      </c>
      <c r="AC354" s="49" t="s">
        <v>301</v>
      </c>
    </row>
    <row r="355" spans="1:29" x14ac:dyDescent="0.25">
      <c r="C355" s="51"/>
      <c r="D355" s="51"/>
      <c r="E355" s="7" t="s">
        <v>1</v>
      </c>
      <c r="G355" s="8"/>
      <c r="H355" s="7"/>
      <c r="I355" s="7"/>
      <c r="J355" s="7"/>
      <c r="K355" s="9"/>
      <c r="L355" s="7"/>
      <c r="M355" s="13"/>
      <c r="N355" s="7"/>
      <c r="O355" s="10" t="s">
        <v>70</v>
      </c>
      <c r="P355" s="7"/>
      <c r="Q355" s="7"/>
      <c r="R355" s="7"/>
      <c r="S355" s="10"/>
      <c r="T355" s="7"/>
      <c r="U355" s="10"/>
      <c r="V355" s="7"/>
      <c r="W355" s="18"/>
      <c r="X355" s="7"/>
      <c r="Y355" s="13"/>
      <c r="Z355" s="7"/>
      <c r="AA355" s="9"/>
      <c r="AB355" s="53" t="s">
        <v>1</v>
      </c>
      <c r="AC355" s="10"/>
    </row>
    <row r="356" spans="1:29" x14ac:dyDescent="0.25">
      <c r="A356">
        <v>5160</v>
      </c>
      <c r="C356" s="51" t="s">
        <v>302</v>
      </c>
      <c r="D356" s="51"/>
      <c r="E356" s="7">
        <v>14799.87</v>
      </c>
      <c r="G356" s="8"/>
      <c r="H356" s="7">
        <v>16372.73</v>
      </c>
      <c r="I356" s="7"/>
      <c r="J356" s="7"/>
      <c r="K356" s="7"/>
      <c r="L356" s="7"/>
      <c r="M356" s="7"/>
      <c r="N356" s="7" t="s">
        <v>72</v>
      </c>
      <c r="O356" s="7">
        <v>-183.6</v>
      </c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54">
        <f t="shared" si="6"/>
        <v>16189.13</v>
      </c>
      <c r="AC356" s="49" t="s">
        <v>301</v>
      </c>
    </row>
    <row r="357" spans="1:29" x14ac:dyDescent="0.25">
      <c r="C357" s="51"/>
      <c r="D357" s="51"/>
      <c r="E357" s="7" t="s">
        <v>1</v>
      </c>
      <c r="G357" s="8"/>
      <c r="H357" s="7"/>
      <c r="I357" s="7"/>
      <c r="J357" s="7"/>
      <c r="K357" s="7"/>
      <c r="L357" s="7"/>
      <c r="M357" s="7"/>
      <c r="N357" s="7"/>
      <c r="O357" s="55"/>
      <c r="P357" s="7"/>
      <c r="Q357" s="7"/>
      <c r="R357" s="7"/>
      <c r="S357" s="7"/>
      <c r="T357" s="7"/>
      <c r="U357" s="7"/>
      <c r="V357" s="7"/>
      <c r="W357" s="7"/>
      <c r="Z357" s="7"/>
      <c r="AA357" s="7"/>
      <c r="AB357" s="7" t="s">
        <v>1</v>
      </c>
      <c r="AC357" s="10"/>
    </row>
    <row r="358" spans="1:29" x14ac:dyDescent="0.25">
      <c r="A358">
        <v>5170</v>
      </c>
      <c r="C358" s="51" t="s">
        <v>303</v>
      </c>
      <c r="D358" s="51"/>
      <c r="E358" s="7">
        <v>0</v>
      </c>
      <c r="G358" s="8"/>
      <c r="H358" s="7">
        <v>2000</v>
      </c>
      <c r="I358" s="45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>
        <f t="shared" si="6"/>
        <v>2000</v>
      </c>
      <c r="AC358" s="10"/>
    </row>
    <row r="359" spans="1:29" x14ac:dyDescent="0.25">
      <c r="C359" s="51"/>
      <c r="D359" s="51"/>
      <c r="E359" s="7" t="s">
        <v>1</v>
      </c>
      <c r="G359" s="8"/>
      <c r="H359" s="7"/>
      <c r="I359" s="7"/>
      <c r="J359" s="7"/>
      <c r="K359" s="9"/>
      <c r="L359" s="7"/>
      <c r="M359" s="9"/>
      <c r="N359" s="7"/>
      <c r="O359" s="9"/>
      <c r="P359" s="7"/>
      <c r="Q359" s="10"/>
      <c r="R359" s="7"/>
      <c r="T359" s="7"/>
      <c r="U359" s="10"/>
      <c r="V359" s="7"/>
      <c r="Y359" s="10"/>
      <c r="Z359" s="7"/>
      <c r="AA359" s="9"/>
      <c r="AB359" s="7" t="s">
        <v>1</v>
      </c>
      <c r="AC359" s="10"/>
    </row>
    <row r="360" spans="1:29" x14ac:dyDescent="0.25">
      <c r="A360">
        <v>5180</v>
      </c>
      <c r="C360" s="56" t="s">
        <v>304</v>
      </c>
      <c r="D360" s="51"/>
      <c r="E360" s="38">
        <v>2358.35</v>
      </c>
      <c r="F360" s="7"/>
      <c r="G360" s="8"/>
      <c r="H360" s="45">
        <v>2343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>
        <f t="shared" si="6"/>
        <v>2343</v>
      </c>
      <c r="AC360" s="10"/>
    </row>
    <row r="361" spans="1:29" x14ac:dyDescent="0.25">
      <c r="C361" s="51"/>
      <c r="D361" s="51"/>
      <c r="E361" s="7" t="s">
        <v>1</v>
      </c>
      <c r="F361" s="7"/>
      <c r="G361" s="8"/>
      <c r="H361" s="7"/>
      <c r="I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 t="s">
        <v>1</v>
      </c>
      <c r="AC361" s="10"/>
    </row>
    <row r="362" spans="1:29" x14ac:dyDescent="0.25">
      <c r="A362">
        <v>5200</v>
      </c>
      <c r="C362" s="51" t="s">
        <v>305</v>
      </c>
      <c r="D362" s="51"/>
      <c r="E362" s="7">
        <v>-6838.68</v>
      </c>
      <c r="F362" s="7"/>
      <c r="G362" s="8"/>
      <c r="H362" s="7"/>
      <c r="I362" s="7">
        <v>-3205.71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52">
        <f t="shared" si="6"/>
        <v>-3205.71</v>
      </c>
      <c r="AC362" s="49" t="s">
        <v>306</v>
      </c>
    </row>
    <row r="363" spans="1:29" x14ac:dyDescent="0.25">
      <c r="C363" s="51"/>
      <c r="D363" s="51"/>
      <c r="E363" s="7" t="s">
        <v>1</v>
      </c>
      <c r="F363" s="7"/>
      <c r="G363" s="8"/>
      <c r="H363" s="7"/>
      <c r="I363" s="7"/>
      <c r="J363" s="7"/>
      <c r="K363" s="7"/>
      <c r="M363" s="19"/>
      <c r="N363" s="7"/>
      <c r="O363" s="7"/>
      <c r="P363" s="7"/>
      <c r="Q363" s="7"/>
      <c r="R363" s="7"/>
      <c r="T363" s="7"/>
      <c r="U363" s="10"/>
      <c r="V363" s="7"/>
      <c r="W363" s="10"/>
      <c r="X363" s="7"/>
      <c r="Y363" s="9"/>
      <c r="Z363" s="7"/>
      <c r="AA363" s="7"/>
      <c r="AB363" s="53" t="s">
        <v>1</v>
      </c>
      <c r="AC363" s="10"/>
    </row>
    <row r="364" spans="1:29" x14ac:dyDescent="0.25">
      <c r="A364">
        <v>5210</v>
      </c>
      <c r="C364" t="s">
        <v>307</v>
      </c>
      <c r="E364" s="7">
        <v>112217.53</v>
      </c>
      <c r="G364" s="8"/>
      <c r="H364" s="7">
        <v>73798.83</v>
      </c>
      <c r="I364" s="7"/>
      <c r="J364" s="7"/>
      <c r="K364" s="7"/>
      <c r="L364" s="7"/>
      <c r="M364" s="7"/>
      <c r="N364" s="7"/>
      <c r="O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54">
        <f t="shared" si="6"/>
        <v>73798.83</v>
      </c>
      <c r="AC364" s="49" t="s">
        <v>306</v>
      </c>
    </row>
    <row r="365" spans="1:29" x14ac:dyDescent="0.25">
      <c r="E365" s="7"/>
      <c r="G365" s="8"/>
      <c r="H365" s="7"/>
      <c r="I365" s="7"/>
      <c r="J365" s="7"/>
      <c r="K365" s="7"/>
      <c r="L365" s="7"/>
      <c r="M365" s="7"/>
      <c r="N365" s="7"/>
      <c r="O365" s="7"/>
      <c r="P365" s="9"/>
      <c r="Q365" s="18"/>
      <c r="R365" s="7"/>
      <c r="S365" s="18"/>
      <c r="T365" s="7"/>
      <c r="U365" s="9"/>
      <c r="V365" s="9"/>
      <c r="W365" s="18"/>
      <c r="X365" s="7"/>
      <c r="Y365" s="7"/>
      <c r="Z365" s="7"/>
      <c r="AA365" s="7"/>
      <c r="AB365" s="7"/>
      <c r="AC365" s="10"/>
    </row>
    <row r="366" spans="1:29" x14ac:dyDescent="0.25">
      <c r="A366">
        <v>5215</v>
      </c>
      <c r="C366" t="s">
        <v>308</v>
      </c>
      <c r="E366" s="7">
        <v>867.08</v>
      </c>
      <c r="G366" s="8"/>
      <c r="H366" s="7">
        <v>867.08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10"/>
      <c r="Z366" s="7"/>
      <c r="AA366" s="7"/>
      <c r="AB366" s="7">
        <f t="shared" si="6"/>
        <v>867.08</v>
      </c>
      <c r="AC366" s="10"/>
    </row>
    <row r="367" spans="1:29" x14ac:dyDescent="0.25">
      <c r="E367" s="7" t="s">
        <v>1</v>
      </c>
      <c r="G367" s="8"/>
      <c r="H367" s="7"/>
      <c r="I367" s="7"/>
      <c r="J367" s="7"/>
      <c r="K367" s="7"/>
      <c r="L367" s="7"/>
      <c r="M367" s="10"/>
      <c r="N367" s="7"/>
      <c r="O367" s="10" t="s">
        <v>53</v>
      </c>
      <c r="Q367" s="10"/>
      <c r="R367" s="7"/>
      <c r="S367" s="18"/>
      <c r="T367" s="7"/>
      <c r="U367" s="9"/>
      <c r="V367" s="7"/>
      <c r="W367" s="10"/>
      <c r="X367" s="7"/>
      <c r="Y367" s="10"/>
      <c r="Z367" s="7"/>
      <c r="AA367" s="7"/>
      <c r="AB367" s="7" t="s">
        <v>1</v>
      </c>
      <c r="AC367" s="10"/>
    </row>
    <row r="368" spans="1:29" x14ac:dyDescent="0.25">
      <c r="A368">
        <v>5220</v>
      </c>
      <c r="C368" t="s">
        <v>309</v>
      </c>
      <c r="E368" s="7">
        <v>16886.150000000001</v>
      </c>
      <c r="G368" s="8"/>
      <c r="H368" s="7">
        <v>16024</v>
      </c>
      <c r="I368" s="7"/>
      <c r="J368" s="7"/>
      <c r="K368" s="7"/>
      <c r="L368" s="7"/>
      <c r="M368" s="7"/>
      <c r="N368" s="7" t="s">
        <v>56</v>
      </c>
      <c r="O368" s="7">
        <v>2324.09</v>
      </c>
      <c r="P368" s="7"/>
      <c r="Q368" s="5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>
        <f t="shared" si="6"/>
        <v>18348.09</v>
      </c>
      <c r="AC368" s="49" t="s">
        <v>310</v>
      </c>
    </row>
    <row r="369" spans="1:29" x14ac:dyDescent="0.25">
      <c r="E369" s="7" t="s">
        <v>1</v>
      </c>
      <c r="G369" s="8"/>
      <c r="H369" s="7"/>
      <c r="I369" s="7"/>
      <c r="J369" s="7"/>
      <c r="K369" s="7"/>
      <c r="L369" s="7"/>
      <c r="M369" s="7"/>
      <c r="N369" s="7"/>
      <c r="O369" s="10" t="s">
        <v>53</v>
      </c>
      <c r="P369" s="7"/>
      <c r="Q369" s="10"/>
      <c r="R369" s="7"/>
      <c r="S369" s="13"/>
      <c r="T369" s="7"/>
      <c r="U369" s="7"/>
      <c r="V369" s="7"/>
      <c r="W369" s="13"/>
      <c r="X369" s="7"/>
      <c r="Y369" s="10"/>
      <c r="Z369" s="7"/>
      <c r="AA369" s="7"/>
      <c r="AB369" s="7" t="s">
        <v>1</v>
      </c>
      <c r="AC369" s="10"/>
    </row>
    <row r="370" spans="1:29" x14ac:dyDescent="0.25">
      <c r="A370">
        <v>5230</v>
      </c>
      <c r="C370" t="s">
        <v>311</v>
      </c>
      <c r="E370" s="7">
        <v>4676.22</v>
      </c>
      <c r="G370" s="8"/>
      <c r="H370" s="7">
        <v>4690.58</v>
      </c>
      <c r="I370" s="7"/>
      <c r="J370" s="7"/>
      <c r="K370" s="7"/>
      <c r="L370" s="7"/>
      <c r="M370" s="7"/>
      <c r="N370" s="7" t="s">
        <v>56</v>
      </c>
      <c r="O370" s="7">
        <v>-129.65</v>
      </c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>
        <f t="shared" si="6"/>
        <v>4560.93</v>
      </c>
      <c r="AC370" s="49" t="s">
        <v>310</v>
      </c>
    </row>
    <row r="371" spans="1:29" x14ac:dyDescent="0.25">
      <c r="E371" s="7" t="s">
        <v>1</v>
      </c>
      <c r="G371" s="8"/>
      <c r="H371" s="7"/>
      <c r="I371" s="7"/>
      <c r="J371" s="7"/>
      <c r="K371" s="7"/>
      <c r="L371" s="7"/>
      <c r="M371" s="9"/>
      <c r="N371" s="7"/>
      <c r="O371" s="10" t="s">
        <v>53</v>
      </c>
      <c r="P371" s="7"/>
      <c r="Q371" s="7"/>
      <c r="R371" s="7"/>
      <c r="S371" s="13"/>
      <c r="T371" s="7"/>
      <c r="U371" s="7"/>
      <c r="V371" s="7"/>
      <c r="W371" s="13"/>
      <c r="X371" s="7"/>
      <c r="Y371" s="10"/>
      <c r="Z371" s="7"/>
      <c r="AA371" s="13"/>
      <c r="AB371" s="7" t="s">
        <v>1</v>
      </c>
      <c r="AC371" s="10"/>
    </row>
    <row r="372" spans="1:29" x14ac:dyDescent="0.25">
      <c r="A372">
        <v>5235</v>
      </c>
      <c r="C372" t="s">
        <v>312</v>
      </c>
      <c r="E372" s="7">
        <v>3705.7200000000003</v>
      </c>
      <c r="G372" s="8"/>
      <c r="H372" s="7">
        <v>3399.36</v>
      </c>
      <c r="I372" s="7"/>
      <c r="J372" s="7"/>
      <c r="K372" s="7"/>
      <c r="L372" s="7"/>
      <c r="M372" s="7"/>
      <c r="N372" s="7" t="s">
        <v>56</v>
      </c>
      <c r="O372" s="7">
        <v>397.21</v>
      </c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>
        <f t="shared" si="6"/>
        <v>3796.57</v>
      </c>
      <c r="AC372" s="49" t="s">
        <v>310</v>
      </c>
    </row>
    <row r="373" spans="1:29" x14ac:dyDescent="0.25">
      <c r="E373" s="7" t="s">
        <v>1</v>
      </c>
      <c r="G373" s="8"/>
      <c r="H373" s="7"/>
      <c r="K373" s="13"/>
      <c r="L373" s="7"/>
      <c r="M373" s="7"/>
      <c r="N373" s="7"/>
      <c r="O373" s="10" t="s">
        <v>199</v>
      </c>
      <c r="P373" s="7"/>
      <c r="Q373" s="10"/>
      <c r="R373" s="7"/>
      <c r="S373" s="7"/>
      <c r="T373" s="7"/>
      <c r="U373" s="10"/>
      <c r="V373" s="7"/>
      <c r="W373" s="10"/>
      <c r="X373" s="7"/>
      <c r="Y373" s="7"/>
      <c r="Z373" s="7"/>
      <c r="AA373" s="7"/>
      <c r="AB373" s="7" t="s">
        <v>1</v>
      </c>
      <c r="AC373" s="10"/>
    </row>
    <row r="374" spans="1:29" x14ac:dyDescent="0.25">
      <c r="A374">
        <v>5240</v>
      </c>
      <c r="C374" t="s">
        <v>313</v>
      </c>
      <c r="E374" s="7">
        <v>67942.826000000001</v>
      </c>
      <c r="G374" s="8"/>
      <c r="H374" s="7">
        <v>67301.38</v>
      </c>
      <c r="K374" s="7"/>
      <c r="L374" s="7"/>
      <c r="M374" s="7"/>
      <c r="N374" s="7" t="s">
        <v>201</v>
      </c>
      <c r="O374" s="7">
        <v>-641.41999999999996</v>
      </c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>
        <f t="shared" si="6"/>
        <v>66659.960000000006</v>
      </c>
      <c r="AC374" s="49" t="s">
        <v>202</v>
      </c>
    </row>
    <row r="375" spans="1:29" x14ac:dyDescent="0.25">
      <c r="E375" s="7"/>
      <c r="G375" s="8"/>
      <c r="H375" s="7"/>
      <c r="K375" s="19" t="s">
        <v>314</v>
      </c>
      <c r="M375" s="19"/>
      <c r="O375" s="19" t="s">
        <v>217</v>
      </c>
      <c r="Q375" s="19"/>
      <c r="R375" s="7"/>
      <c r="S375" s="10" t="s">
        <v>205</v>
      </c>
      <c r="T375" s="7"/>
      <c r="U375" s="10"/>
      <c r="V375" s="7"/>
      <c r="W375" s="7"/>
      <c r="X375" s="7"/>
      <c r="Y375" s="7"/>
      <c r="Z375" s="7"/>
      <c r="AA375" s="7"/>
      <c r="AB375" s="7"/>
      <c r="AC375" s="10"/>
    </row>
    <row r="376" spans="1:29" x14ac:dyDescent="0.25">
      <c r="A376">
        <v>5245</v>
      </c>
      <c r="C376" t="s">
        <v>315</v>
      </c>
      <c r="E376" s="7">
        <v>38327.4</v>
      </c>
      <c r="G376" s="8"/>
      <c r="H376" s="7">
        <v>43710</v>
      </c>
      <c r="J376" t="s">
        <v>105</v>
      </c>
      <c r="K376" s="7">
        <v>450</v>
      </c>
      <c r="L376" s="7"/>
      <c r="M376" s="7"/>
      <c r="N376" s="7" t="s">
        <v>43</v>
      </c>
      <c r="O376" s="7">
        <v>-4902.58</v>
      </c>
      <c r="P376" s="7"/>
      <c r="Q376" s="7"/>
      <c r="R376" s="7" t="s">
        <v>201</v>
      </c>
      <c r="S376" s="7">
        <v>-2310</v>
      </c>
      <c r="T376" s="7"/>
      <c r="U376" s="7"/>
      <c r="V376" s="7"/>
      <c r="W376" s="7"/>
      <c r="X376" s="7"/>
      <c r="Y376" s="7"/>
      <c r="Z376" s="7"/>
      <c r="AA376" s="7"/>
      <c r="AB376" s="7">
        <f t="shared" si="6"/>
        <v>36947.42</v>
      </c>
      <c r="AC376" s="49" t="s">
        <v>202</v>
      </c>
    </row>
    <row r="377" spans="1:29" x14ac:dyDescent="0.25">
      <c r="E377" s="7"/>
      <c r="G377" s="8"/>
      <c r="H377" s="7"/>
      <c r="K377" s="7"/>
      <c r="L377" s="7"/>
      <c r="M377" s="7"/>
      <c r="O377" s="19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10"/>
    </row>
    <row r="378" spans="1:29" x14ac:dyDescent="0.25">
      <c r="C378" t="s">
        <v>316</v>
      </c>
      <c r="E378" s="7">
        <v>0</v>
      </c>
      <c r="G378" s="8"/>
      <c r="H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>
        <f t="shared" si="6"/>
        <v>0</v>
      </c>
      <c r="AC378" s="10"/>
    </row>
    <row r="379" spans="1:29" x14ac:dyDescent="0.25">
      <c r="E379" s="7" t="s">
        <v>1</v>
      </c>
      <c r="G379" s="8"/>
      <c r="H379" s="7"/>
      <c r="K379" s="13"/>
      <c r="L379" s="7"/>
      <c r="M379" s="13"/>
      <c r="N379" s="7"/>
      <c r="O379" s="18"/>
      <c r="P379" s="7"/>
      <c r="Q379" s="10" t="s">
        <v>203</v>
      </c>
      <c r="R379" s="7"/>
      <c r="S379" s="18"/>
      <c r="T379" s="7"/>
      <c r="U379" s="7"/>
      <c r="V379" s="7"/>
      <c r="W379" s="7"/>
      <c r="X379" s="7"/>
      <c r="Y379" s="7"/>
      <c r="Z379" s="7"/>
      <c r="AA379" s="7"/>
      <c r="AB379" s="7" t="s">
        <v>1</v>
      </c>
      <c r="AC379" s="10"/>
    </row>
    <row r="380" spans="1:29" x14ac:dyDescent="0.25">
      <c r="A380">
        <v>5260</v>
      </c>
      <c r="C380" t="s">
        <v>317</v>
      </c>
      <c r="E380" s="7">
        <v>5382.7</v>
      </c>
      <c r="G380" s="8"/>
      <c r="H380" s="45">
        <v>4563.91</v>
      </c>
      <c r="K380" s="7"/>
      <c r="L380" s="7"/>
      <c r="M380" s="7"/>
      <c r="N380" s="7"/>
      <c r="O380" s="7"/>
      <c r="P380" s="7" t="s">
        <v>201</v>
      </c>
      <c r="Q380" s="7">
        <v>499.1</v>
      </c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>
        <f t="shared" si="6"/>
        <v>5063.01</v>
      </c>
      <c r="AC380" s="49" t="s">
        <v>202</v>
      </c>
    </row>
    <row r="381" spans="1:29" x14ac:dyDescent="0.25">
      <c r="E381" s="7" t="s">
        <v>1</v>
      </c>
      <c r="G381" s="8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9"/>
      <c r="V381" s="7"/>
      <c r="W381" s="7"/>
      <c r="X381" s="7"/>
      <c r="Y381" s="7"/>
      <c r="Z381" s="7"/>
      <c r="AA381" s="7"/>
      <c r="AB381" s="7" t="s">
        <v>1</v>
      </c>
      <c r="AC381" s="10"/>
    </row>
    <row r="382" spans="1:29" x14ac:dyDescent="0.25">
      <c r="A382">
        <v>5250</v>
      </c>
      <c r="C382" t="s">
        <v>318</v>
      </c>
      <c r="E382" s="7">
        <v>334.57</v>
      </c>
      <c r="G382" s="8"/>
      <c r="H382" s="7">
        <v>651.35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>
        <f t="shared" si="6"/>
        <v>651.35</v>
      </c>
      <c r="AC382" s="10"/>
    </row>
    <row r="383" spans="1:29" x14ac:dyDescent="0.25">
      <c r="E383" s="7" t="s">
        <v>1</v>
      </c>
      <c r="G383" s="8"/>
      <c r="H383" s="7"/>
      <c r="I383" s="7"/>
      <c r="J383" s="7"/>
      <c r="K383" s="7"/>
      <c r="L383" s="7"/>
      <c r="M383" s="7"/>
      <c r="N383" s="7"/>
      <c r="O383" s="13"/>
      <c r="P383" s="7"/>
      <c r="Q383" s="10" t="s">
        <v>171</v>
      </c>
      <c r="R383" s="10"/>
      <c r="S383" s="10" t="s">
        <v>172</v>
      </c>
      <c r="T383" s="7"/>
      <c r="U383" s="9"/>
      <c r="V383" s="7"/>
      <c r="W383" s="7"/>
      <c r="X383" s="7"/>
      <c r="Y383" s="9"/>
      <c r="Z383" s="7"/>
      <c r="AA383" s="7"/>
      <c r="AB383" s="7" t="s">
        <v>1</v>
      </c>
      <c r="AC383" s="10"/>
    </row>
    <row r="384" spans="1:29" x14ac:dyDescent="0.25">
      <c r="A384">
        <v>5400</v>
      </c>
      <c r="C384" t="s">
        <v>319</v>
      </c>
      <c r="E384" s="7">
        <v>77426.590000000011</v>
      </c>
      <c r="G384" s="8"/>
      <c r="H384" s="7">
        <v>79468.289999999994</v>
      </c>
      <c r="I384" s="7"/>
      <c r="J384" s="7"/>
      <c r="K384" s="7"/>
      <c r="L384" s="7"/>
      <c r="M384" s="7"/>
      <c r="N384" s="7"/>
      <c r="O384" s="7"/>
      <c r="P384" s="7" t="s">
        <v>174</v>
      </c>
      <c r="Q384" s="7">
        <v>-267.32</v>
      </c>
      <c r="R384" s="7" t="s">
        <v>174</v>
      </c>
      <c r="S384" s="58">
        <v>668.6</v>
      </c>
      <c r="T384" s="7"/>
      <c r="U384" s="7"/>
      <c r="V384" s="7"/>
      <c r="W384" s="7"/>
      <c r="X384" s="7"/>
      <c r="Y384" s="57"/>
      <c r="Z384" s="7"/>
      <c r="AA384" s="7"/>
      <c r="AB384" s="7">
        <f t="shared" si="6"/>
        <v>79869.569999999992</v>
      </c>
      <c r="AC384" s="49" t="s">
        <v>291</v>
      </c>
    </row>
    <row r="385" spans="1:29" x14ac:dyDescent="0.25">
      <c r="E385" s="7" t="s">
        <v>1</v>
      </c>
      <c r="G385" s="8"/>
      <c r="H385" s="7"/>
      <c r="I385" s="7"/>
      <c r="J385" s="7"/>
      <c r="K385" s="10"/>
      <c r="L385" s="7"/>
      <c r="M385" s="9" t="s">
        <v>176</v>
      </c>
      <c r="N385" s="7"/>
      <c r="O385" s="10" t="s">
        <v>70</v>
      </c>
      <c r="P385" s="7"/>
      <c r="Q385" s="10" t="s">
        <v>171</v>
      </c>
      <c r="R385" s="10"/>
      <c r="S385" s="10" t="s">
        <v>172</v>
      </c>
      <c r="U385" s="18"/>
      <c r="V385" s="7"/>
      <c r="W385" s="13"/>
      <c r="X385" s="7"/>
      <c r="Y385" s="18"/>
      <c r="Z385" s="13"/>
      <c r="AA385" s="13"/>
      <c r="AB385" s="7" t="s">
        <v>1</v>
      </c>
      <c r="AC385" s="10"/>
    </row>
    <row r="386" spans="1:29" x14ac:dyDescent="0.25">
      <c r="A386">
        <v>5420</v>
      </c>
      <c r="C386" t="s">
        <v>320</v>
      </c>
      <c r="E386" s="7">
        <v>175545.8</v>
      </c>
      <c r="G386" s="8"/>
      <c r="H386" s="7">
        <v>178731.22</v>
      </c>
      <c r="I386" s="7"/>
      <c r="J386" s="7"/>
      <c r="K386" s="7"/>
      <c r="L386" s="7" t="s">
        <v>178</v>
      </c>
      <c r="M386" s="7">
        <v>972.5</v>
      </c>
      <c r="N386" s="7" t="s">
        <v>72</v>
      </c>
      <c r="O386" s="7">
        <v>-2400</v>
      </c>
      <c r="P386" s="7" t="s">
        <v>174</v>
      </c>
      <c r="Q386" s="7">
        <v>-625.99</v>
      </c>
      <c r="R386" s="7" t="s">
        <v>174</v>
      </c>
      <c r="S386" s="17">
        <v>1457.36</v>
      </c>
      <c r="T386" s="7"/>
      <c r="U386" s="7"/>
      <c r="V386" s="7"/>
      <c r="W386" s="7"/>
      <c r="X386" s="7"/>
      <c r="Y386" s="13"/>
      <c r="Z386" s="7"/>
      <c r="AA386" s="7"/>
      <c r="AB386" s="7">
        <f t="shared" si="6"/>
        <v>178135.09</v>
      </c>
      <c r="AC386" s="49" t="s">
        <v>291</v>
      </c>
    </row>
    <row r="387" spans="1:29" x14ac:dyDescent="0.25">
      <c r="C387" s="59" t="s">
        <v>321</v>
      </c>
      <c r="E387" s="7">
        <v>0</v>
      </c>
      <c r="F387" s="24"/>
      <c r="G387" s="8"/>
      <c r="H387" s="7"/>
      <c r="I387" s="7"/>
      <c r="J387" s="7"/>
      <c r="K387" s="7"/>
      <c r="L387" s="7"/>
      <c r="M387" s="7"/>
      <c r="N387" s="7"/>
      <c r="O387" s="7"/>
      <c r="P387" s="7"/>
      <c r="Q387" s="10"/>
      <c r="R387" s="7"/>
      <c r="S387" s="10"/>
      <c r="T387" s="7"/>
      <c r="U387" s="10"/>
      <c r="V387" s="7"/>
      <c r="W387" s="60"/>
      <c r="X387" s="7"/>
      <c r="Y387" s="7"/>
      <c r="Z387" s="7"/>
      <c r="AA387" s="7"/>
      <c r="AB387" s="7">
        <f t="shared" si="6"/>
        <v>0</v>
      </c>
      <c r="AC387" s="10"/>
    </row>
    <row r="388" spans="1:29" x14ac:dyDescent="0.25">
      <c r="C388" t="s">
        <v>322</v>
      </c>
      <c r="E388" s="7">
        <v>-1805.0600000000002</v>
      </c>
      <c r="F388" s="7"/>
      <c r="G388" s="8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>
        <f t="shared" si="6"/>
        <v>0</v>
      </c>
      <c r="AC388" s="10" t="s">
        <v>323</v>
      </c>
    </row>
    <row r="389" spans="1:29" x14ac:dyDescent="0.25">
      <c r="E389" s="7" t="s">
        <v>1</v>
      </c>
      <c r="F389" s="7"/>
      <c r="G389" s="8"/>
      <c r="H389" s="7"/>
      <c r="I389" s="7"/>
      <c r="J389" s="9"/>
      <c r="K389" s="18"/>
      <c r="L389" s="9"/>
      <c r="M389" s="18" t="s">
        <v>158</v>
      </c>
      <c r="N389" s="7"/>
      <c r="O389" s="7"/>
      <c r="P389" s="9"/>
      <c r="Q389" s="18"/>
      <c r="R389" s="7"/>
      <c r="S389" s="9"/>
      <c r="T389" s="7"/>
      <c r="U389" s="13"/>
      <c r="V389" s="9"/>
      <c r="W389" s="18"/>
      <c r="X389" s="9"/>
      <c r="Y389" s="18"/>
      <c r="Z389" s="7"/>
      <c r="AA389" s="9"/>
      <c r="AB389" s="7" t="s">
        <v>1</v>
      </c>
      <c r="AC389" s="10"/>
    </row>
    <row r="390" spans="1:29" x14ac:dyDescent="0.25">
      <c r="A390">
        <v>5270</v>
      </c>
      <c r="C390" t="s">
        <v>324</v>
      </c>
      <c r="E390" s="7">
        <v>2400</v>
      </c>
      <c r="G390" s="8"/>
      <c r="H390" s="7">
        <v>2400</v>
      </c>
      <c r="I390" s="7"/>
      <c r="J390" s="7"/>
      <c r="K390" s="7"/>
      <c r="L390" s="7" t="s">
        <v>162</v>
      </c>
      <c r="M390" s="7">
        <v>-165</v>
      </c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>
        <f t="shared" si="6"/>
        <v>2235</v>
      </c>
      <c r="AC390" s="10"/>
    </row>
    <row r="391" spans="1:29" x14ac:dyDescent="0.25">
      <c r="E391" s="7" t="s">
        <v>1</v>
      </c>
      <c r="G391" s="8"/>
      <c r="H391" s="7"/>
      <c r="I391" s="7"/>
      <c r="J391" s="7"/>
      <c r="K391" s="18"/>
      <c r="L391" s="9"/>
      <c r="M391" s="18" t="s">
        <v>158</v>
      </c>
      <c r="N391" s="7"/>
      <c r="O391" s="18"/>
      <c r="P391" s="9"/>
      <c r="Q391" s="18" t="s">
        <v>158</v>
      </c>
      <c r="R391" s="9"/>
      <c r="S391" s="18"/>
      <c r="T391" s="9"/>
      <c r="U391" s="18"/>
      <c r="V391" s="7"/>
      <c r="W391" s="18"/>
      <c r="X391" s="9"/>
      <c r="Y391" s="18" t="s">
        <v>49</v>
      </c>
      <c r="Z391" s="7"/>
      <c r="AA391" s="13"/>
      <c r="AB391" s="7" t="s">
        <v>1</v>
      </c>
      <c r="AC391" s="10"/>
    </row>
    <row r="392" spans="1:29" x14ac:dyDescent="0.25">
      <c r="A392">
        <v>5280</v>
      </c>
      <c r="C392" s="47" t="s">
        <v>325</v>
      </c>
      <c r="E392" s="7">
        <v>17819.5</v>
      </c>
      <c r="G392" s="8"/>
      <c r="H392" s="7">
        <v>32248.81</v>
      </c>
      <c r="I392" s="45"/>
      <c r="J392" s="7"/>
      <c r="K392" s="7"/>
      <c r="L392" s="7" t="s">
        <v>162</v>
      </c>
      <c r="M392" s="7">
        <v>-182.88</v>
      </c>
      <c r="N392" s="7"/>
      <c r="O392" s="7"/>
      <c r="P392" s="7" t="s">
        <v>162</v>
      </c>
      <c r="Q392" s="7">
        <v>-1902.53</v>
      </c>
      <c r="R392" s="7"/>
      <c r="S392" s="7"/>
      <c r="T392" s="7"/>
      <c r="U392" s="7"/>
      <c r="V392" s="7"/>
      <c r="W392" s="7"/>
      <c r="X392" s="7" t="s">
        <v>51</v>
      </c>
      <c r="Y392" s="7">
        <v>-8162.23</v>
      </c>
      <c r="Z392" s="7"/>
      <c r="AA392" s="7"/>
      <c r="AB392" s="7">
        <f t="shared" si="6"/>
        <v>22001.170000000002</v>
      </c>
      <c r="AC392" s="10" t="s">
        <v>326</v>
      </c>
    </row>
    <row r="393" spans="1:29" x14ac:dyDescent="0.25">
      <c r="E393" s="7"/>
      <c r="G393" s="8"/>
      <c r="H393" s="7" t="s">
        <v>1</v>
      </c>
      <c r="I393" s="45"/>
      <c r="J393" s="7"/>
      <c r="K393" s="7"/>
      <c r="L393" s="7"/>
      <c r="M393" s="7"/>
      <c r="N393" s="7"/>
      <c r="O393" s="10" t="s">
        <v>277</v>
      </c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10" t="s">
        <v>327</v>
      </c>
    </row>
    <row r="394" spans="1:29" x14ac:dyDescent="0.25">
      <c r="A394">
        <v>5282</v>
      </c>
      <c r="C394" t="s">
        <v>328</v>
      </c>
      <c r="E394" s="7">
        <v>3346.44</v>
      </c>
      <c r="G394" s="8"/>
      <c r="H394" s="7">
        <v>1858.3</v>
      </c>
      <c r="I394" s="45"/>
      <c r="J394" s="7"/>
      <c r="K394" s="7"/>
      <c r="L394" s="7"/>
      <c r="M394" s="7"/>
      <c r="N394" s="7" t="s">
        <v>280</v>
      </c>
      <c r="O394" s="7">
        <v>2125</v>
      </c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>
        <f t="shared" si="6"/>
        <v>3983.3</v>
      </c>
      <c r="AC394" s="10"/>
    </row>
    <row r="395" spans="1:29" x14ac:dyDescent="0.25">
      <c r="E395" s="7"/>
      <c r="G395" s="8"/>
      <c r="H395" s="7"/>
      <c r="I395" s="45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18"/>
      <c r="AB395" s="7"/>
      <c r="AC395" s="10"/>
    </row>
    <row r="396" spans="1:29" x14ac:dyDescent="0.25">
      <c r="A396">
        <v>5284</v>
      </c>
      <c r="C396" t="s">
        <v>329</v>
      </c>
      <c r="E396" s="7">
        <v>64.36</v>
      </c>
      <c r="G396" s="8"/>
      <c r="H396" s="7">
        <v>333.04</v>
      </c>
      <c r="I396" s="45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>
        <f t="shared" si="6"/>
        <v>333.04</v>
      </c>
      <c r="AC396" s="10"/>
    </row>
    <row r="397" spans="1:29" x14ac:dyDescent="0.25">
      <c r="E397" s="7"/>
      <c r="G397" s="8"/>
      <c r="H397" s="7"/>
      <c r="I397" s="45"/>
      <c r="J397" s="9"/>
      <c r="K397" s="18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10"/>
    </row>
    <row r="398" spans="1:29" x14ac:dyDescent="0.25">
      <c r="A398">
        <v>5285</v>
      </c>
      <c r="C398" t="s">
        <v>330</v>
      </c>
      <c r="E398" s="7">
        <v>762.66</v>
      </c>
      <c r="G398" s="8"/>
      <c r="H398" s="7">
        <v>673.12</v>
      </c>
      <c r="I398" s="45"/>
      <c r="J398" s="7"/>
      <c r="K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>
        <f t="shared" si="6"/>
        <v>673.12</v>
      </c>
      <c r="AC398" s="10"/>
    </row>
    <row r="399" spans="1:29" x14ac:dyDescent="0.25">
      <c r="E399" s="7" t="s">
        <v>1</v>
      </c>
      <c r="G399" s="8"/>
      <c r="H399" s="7"/>
      <c r="I399" s="7"/>
      <c r="K399" s="19" t="s">
        <v>314</v>
      </c>
      <c r="M399" s="19" t="s">
        <v>265</v>
      </c>
      <c r="O399" s="19" t="s">
        <v>102</v>
      </c>
      <c r="P399" s="7"/>
      <c r="Q399" s="9"/>
      <c r="R399" s="7"/>
      <c r="S399" s="9"/>
      <c r="T399" s="7"/>
      <c r="U399" s="10"/>
      <c r="V399" s="7"/>
      <c r="W399" s="13"/>
      <c r="X399" s="7"/>
      <c r="Y399" s="18"/>
      <c r="Z399" s="7"/>
      <c r="AA399" s="7"/>
      <c r="AB399" s="7" t="s">
        <v>1</v>
      </c>
      <c r="AC399" s="10"/>
    </row>
    <row r="400" spans="1:29" x14ac:dyDescent="0.25">
      <c r="A400">
        <v>5290</v>
      </c>
      <c r="C400" t="s">
        <v>331</v>
      </c>
      <c r="E400" s="7">
        <v>1190.48</v>
      </c>
      <c r="G400" s="8"/>
      <c r="H400" s="44">
        <v>7482.5</v>
      </c>
      <c r="I400" s="7"/>
      <c r="J400" t="s">
        <v>105</v>
      </c>
      <c r="K400" s="7">
        <v>-450</v>
      </c>
      <c r="L400" t="s">
        <v>105</v>
      </c>
      <c r="M400" s="7">
        <v>-1235.4000000000001</v>
      </c>
      <c r="N400" t="s">
        <v>105</v>
      </c>
      <c r="O400" s="7">
        <v>-4523.5</v>
      </c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>
        <f t="shared" si="6"/>
        <v>1273.6000000000004</v>
      </c>
      <c r="AC400" s="10"/>
    </row>
    <row r="401" spans="1:29" x14ac:dyDescent="0.25">
      <c r="E401" s="7" t="s">
        <v>1</v>
      </c>
      <c r="G401" s="8"/>
      <c r="H401" s="7"/>
      <c r="I401" s="7"/>
      <c r="J401" s="9"/>
      <c r="K401" s="18"/>
      <c r="L401" s="9"/>
      <c r="M401" s="18" t="s">
        <v>158</v>
      </c>
      <c r="N401" s="7"/>
      <c r="O401" s="10" t="s">
        <v>332</v>
      </c>
      <c r="P401" s="9"/>
      <c r="Q401" s="18" t="s">
        <v>159</v>
      </c>
      <c r="R401" s="7"/>
      <c r="S401" s="10"/>
      <c r="T401" s="7"/>
      <c r="U401" s="10" t="s">
        <v>333</v>
      </c>
      <c r="V401" s="7"/>
      <c r="W401" s="10" t="s">
        <v>334</v>
      </c>
      <c r="X401" s="9"/>
      <c r="Y401" s="18"/>
      <c r="Z401" s="9"/>
      <c r="AA401" s="18"/>
      <c r="AB401" s="7" t="s">
        <v>1</v>
      </c>
      <c r="AC401" s="10"/>
    </row>
    <row r="402" spans="1:29" x14ac:dyDescent="0.25">
      <c r="A402">
        <v>5300</v>
      </c>
      <c r="C402" t="s">
        <v>335</v>
      </c>
      <c r="E402" s="7">
        <v>22316.16</v>
      </c>
      <c r="G402" s="8"/>
      <c r="H402" s="7">
        <v>21901.85</v>
      </c>
      <c r="I402" s="7"/>
      <c r="J402" s="7"/>
      <c r="K402" s="7"/>
      <c r="L402" s="7" t="s">
        <v>162</v>
      </c>
      <c r="M402" s="7">
        <v>-35.83</v>
      </c>
      <c r="N402" s="7" t="s">
        <v>56</v>
      </c>
      <c r="O402" s="7">
        <v>109.62</v>
      </c>
      <c r="P402" s="7" t="s">
        <v>115</v>
      </c>
      <c r="Q402" s="7">
        <v>99.11</v>
      </c>
      <c r="R402" s="7"/>
      <c r="S402" s="7"/>
      <c r="T402" s="7" t="s">
        <v>60</v>
      </c>
      <c r="U402" s="7">
        <v>-2184.69</v>
      </c>
      <c r="V402" s="7" t="s">
        <v>60</v>
      </c>
      <c r="W402" s="7">
        <v>-908.28</v>
      </c>
      <c r="X402" s="7"/>
      <c r="Y402" s="7"/>
      <c r="Z402" s="7"/>
      <c r="AA402" s="7"/>
      <c r="AB402" s="7">
        <f t="shared" si="6"/>
        <v>18981.78</v>
      </c>
      <c r="AC402" s="10"/>
    </row>
    <row r="403" spans="1:29" x14ac:dyDescent="0.25">
      <c r="E403" s="7" t="s">
        <v>1</v>
      </c>
      <c r="G403" s="8"/>
      <c r="H403" s="7"/>
      <c r="I403" s="7"/>
      <c r="J403" s="7"/>
      <c r="K403" s="7"/>
      <c r="L403" s="7"/>
      <c r="M403" s="10"/>
      <c r="N403" s="9"/>
      <c r="O403" s="18"/>
      <c r="P403" s="9"/>
      <c r="Q403" s="18"/>
      <c r="R403" s="7"/>
      <c r="S403" s="10"/>
      <c r="T403" s="7"/>
      <c r="U403" s="9"/>
      <c r="V403" s="7"/>
      <c r="W403" s="13"/>
      <c r="X403" s="7"/>
      <c r="Y403" s="7"/>
      <c r="Z403" s="7"/>
      <c r="AA403" s="7"/>
      <c r="AB403" s="7" t="s">
        <v>1</v>
      </c>
      <c r="AC403" s="10"/>
    </row>
    <row r="404" spans="1:29" x14ac:dyDescent="0.25">
      <c r="A404">
        <v>5310</v>
      </c>
      <c r="C404" t="s">
        <v>336</v>
      </c>
      <c r="E404" s="7">
        <v>2537.87</v>
      </c>
      <c r="G404" s="8"/>
      <c r="H404" s="44">
        <v>8515.1200000000008</v>
      </c>
      <c r="I404" s="4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>
        <f t="shared" ref="AB404:AB461" si="7">SUM(H404:AA404)</f>
        <v>8515.1200000000008</v>
      </c>
      <c r="AC404" s="61" t="s">
        <v>337</v>
      </c>
    </row>
    <row r="405" spans="1:29" x14ac:dyDescent="0.25">
      <c r="E405" s="7" t="s">
        <v>1</v>
      </c>
      <c r="G405" s="8"/>
      <c r="H405" s="7"/>
      <c r="I405" s="7"/>
      <c r="J405" s="7"/>
      <c r="K405" s="7"/>
      <c r="L405" s="7"/>
      <c r="M405" s="7"/>
      <c r="N405" s="7"/>
      <c r="O405" s="13"/>
      <c r="P405" s="9"/>
      <c r="Q405" s="18"/>
      <c r="R405" s="7"/>
      <c r="S405" s="7"/>
      <c r="T405" s="7"/>
      <c r="U405" s="7"/>
      <c r="V405" s="7"/>
      <c r="W405" s="13"/>
      <c r="X405" s="7"/>
      <c r="Y405" s="7"/>
      <c r="Z405" s="7"/>
      <c r="AA405" s="7"/>
      <c r="AB405" s="7" t="s">
        <v>1</v>
      </c>
      <c r="AC405" s="62" t="s">
        <v>338</v>
      </c>
    </row>
    <row r="406" spans="1:29" x14ac:dyDescent="0.25">
      <c r="A406">
        <v>6310</v>
      </c>
      <c r="C406" t="s">
        <v>339</v>
      </c>
      <c r="E406" s="7">
        <v>1406</v>
      </c>
      <c r="G406" s="8"/>
      <c r="H406" s="7">
        <v>216</v>
      </c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>
        <f t="shared" si="7"/>
        <v>216</v>
      </c>
      <c r="AC406" s="63" t="s">
        <v>340</v>
      </c>
    </row>
    <row r="407" spans="1:29" x14ac:dyDescent="0.25">
      <c r="E407" s="7" t="s">
        <v>1</v>
      </c>
      <c r="G407" s="8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 t="s">
        <v>1</v>
      </c>
      <c r="AC407" s="63" t="s">
        <v>341</v>
      </c>
    </row>
    <row r="408" spans="1:29" x14ac:dyDescent="0.25">
      <c r="A408">
        <v>5320</v>
      </c>
      <c r="C408" t="s">
        <v>255</v>
      </c>
      <c r="E408" s="7">
        <v>0</v>
      </c>
      <c r="G408" s="8"/>
      <c r="H408" s="7">
        <v>0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>
        <f t="shared" si="7"/>
        <v>0</v>
      </c>
      <c r="AC408" s="63" t="s">
        <v>342</v>
      </c>
    </row>
    <row r="409" spans="1:29" x14ac:dyDescent="0.25">
      <c r="E409" s="7" t="s">
        <v>1</v>
      </c>
      <c r="G409" s="8"/>
      <c r="H409" s="7"/>
      <c r="I409" s="7"/>
      <c r="J409" s="9"/>
      <c r="K409" s="18"/>
      <c r="L409" s="9"/>
      <c r="M409" s="18" t="s">
        <v>158</v>
      </c>
      <c r="N409" s="7"/>
      <c r="O409" s="9"/>
      <c r="P409" s="9"/>
      <c r="Q409" s="18" t="s">
        <v>159</v>
      </c>
      <c r="R409" s="7"/>
      <c r="S409" s="18"/>
      <c r="T409" s="7"/>
      <c r="U409" s="9"/>
      <c r="V409" s="7"/>
      <c r="W409" s="7"/>
      <c r="X409" s="9"/>
      <c r="Y409" s="18"/>
      <c r="Z409" s="7"/>
      <c r="AA409" s="7"/>
      <c r="AB409" s="7" t="s">
        <v>1</v>
      </c>
      <c r="AC409" s="64" t="s">
        <v>1</v>
      </c>
    </row>
    <row r="410" spans="1:29" x14ac:dyDescent="0.25">
      <c r="A410">
        <v>5330</v>
      </c>
      <c r="C410" t="s">
        <v>343</v>
      </c>
      <c r="E410" s="7">
        <v>9245.8000000000011</v>
      </c>
      <c r="G410" s="8"/>
      <c r="H410" s="7">
        <v>9231.52</v>
      </c>
      <c r="I410" s="7"/>
      <c r="J410" s="7"/>
      <c r="K410" s="7"/>
      <c r="L410" s="7" t="s">
        <v>162</v>
      </c>
      <c r="M410" s="7">
        <v>-500</v>
      </c>
      <c r="N410" s="7"/>
      <c r="O410" s="7"/>
      <c r="P410" s="7" t="s">
        <v>115</v>
      </c>
      <c r="Q410" s="7">
        <v>500</v>
      </c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>
        <f t="shared" si="7"/>
        <v>9231.52</v>
      </c>
      <c r="AC410" s="10"/>
    </row>
    <row r="411" spans="1:29" x14ac:dyDescent="0.25">
      <c r="E411" s="7" t="s">
        <v>1</v>
      </c>
      <c r="G411" s="8"/>
      <c r="H411" s="7"/>
      <c r="I411" s="7"/>
      <c r="J411" s="7"/>
      <c r="K411" s="7"/>
      <c r="L411" s="7"/>
      <c r="M411" s="7"/>
      <c r="N411" s="7"/>
      <c r="O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 t="s">
        <v>1</v>
      </c>
      <c r="AC411" s="10"/>
    </row>
    <row r="412" spans="1:29" x14ac:dyDescent="0.25">
      <c r="A412">
        <v>5340</v>
      </c>
      <c r="C412" t="s">
        <v>344</v>
      </c>
      <c r="E412" s="7">
        <v>2338.38</v>
      </c>
      <c r="G412" s="8"/>
      <c r="H412" s="7">
        <v>2297.7800000000002</v>
      </c>
      <c r="I412" s="7"/>
      <c r="J412" s="7"/>
      <c r="K412" s="7"/>
      <c r="L412" s="7"/>
      <c r="M412" s="7"/>
      <c r="N412" s="7"/>
      <c r="O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>
        <f t="shared" si="7"/>
        <v>2297.7800000000002</v>
      </c>
      <c r="AC412" s="10"/>
    </row>
    <row r="413" spans="1:29" x14ac:dyDescent="0.25">
      <c r="E413" s="7" t="s">
        <v>1</v>
      </c>
      <c r="G413" s="8"/>
      <c r="H413" s="7"/>
      <c r="I413" s="7"/>
      <c r="J413" s="7"/>
      <c r="K413" s="7"/>
      <c r="L413" s="7"/>
      <c r="M413" s="10"/>
      <c r="N413" s="7"/>
      <c r="O413" s="9"/>
      <c r="P413" s="9"/>
      <c r="Q413" s="18"/>
      <c r="R413" s="7"/>
      <c r="S413" s="9"/>
      <c r="T413" s="7"/>
      <c r="U413" s="7"/>
      <c r="V413" s="7"/>
      <c r="W413" s="10"/>
      <c r="X413" s="7"/>
      <c r="Y413" s="9"/>
      <c r="Z413" s="7"/>
      <c r="AA413" s="10"/>
      <c r="AB413" s="7" t="s">
        <v>1</v>
      </c>
      <c r="AC413" s="10"/>
    </row>
    <row r="414" spans="1:29" x14ac:dyDescent="0.25">
      <c r="A414">
        <v>5350</v>
      </c>
      <c r="C414" s="51" t="s">
        <v>345</v>
      </c>
      <c r="D414" s="51"/>
      <c r="E414" s="7">
        <v>3444.99</v>
      </c>
      <c r="G414" s="8"/>
      <c r="H414" s="7">
        <v>0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>
        <f t="shared" si="7"/>
        <v>0</v>
      </c>
      <c r="AC414" s="10"/>
    </row>
    <row r="415" spans="1:29" x14ac:dyDescent="0.25">
      <c r="C415" s="51"/>
      <c r="D415" s="51"/>
      <c r="E415" s="7" t="s">
        <v>1</v>
      </c>
      <c r="G415" s="8"/>
      <c r="H415" s="7"/>
      <c r="I415" s="7"/>
      <c r="J415" s="9"/>
      <c r="K415" s="18"/>
      <c r="L415" s="9"/>
      <c r="M415" s="18" t="s">
        <v>158</v>
      </c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9"/>
      <c r="Z415" s="7"/>
      <c r="AA415" s="7"/>
      <c r="AB415" s="7" t="s">
        <v>1</v>
      </c>
    </row>
    <row r="416" spans="1:29" x14ac:dyDescent="0.25">
      <c r="A416">
        <v>5355</v>
      </c>
      <c r="C416" s="51" t="s">
        <v>346</v>
      </c>
      <c r="D416" s="51"/>
      <c r="E416" s="20">
        <v>3401.74</v>
      </c>
      <c r="G416" s="8"/>
      <c r="H416" s="7">
        <v>2594.11</v>
      </c>
      <c r="I416" s="7"/>
      <c r="J416" s="7"/>
      <c r="K416" s="7"/>
      <c r="L416" s="7" t="s">
        <v>162</v>
      </c>
      <c r="M416" s="7">
        <v>-477</v>
      </c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>
        <f t="shared" si="7"/>
        <v>2117.11</v>
      </c>
    </row>
    <row r="417" spans="1:29" x14ac:dyDescent="0.25">
      <c r="C417" s="51"/>
      <c r="D417" s="51"/>
      <c r="E417" s="7" t="s">
        <v>1</v>
      </c>
      <c r="G417" s="8"/>
      <c r="H417" s="7"/>
      <c r="I417" s="7"/>
      <c r="J417" s="9"/>
      <c r="K417" s="18"/>
      <c r="L417" s="9"/>
      <c r="M417" s="18" t="s">
        <v>158</v>
      </c>
      <c r="N417" s="9"/>
      <c r="O417" s="18"/>
      <c r="P417" s="9"/>
      <c r="Q417" s="18" t="s">
        <v>159</v>
      </c>
      <c r="R417" s="7"/>
      <c r="S417" s="18"/>
      <c r="T417" s="7"/>
      <c r="U417" s="9"/>
      <c r="V417" s="7"/>
      <c r="W417" s="13"/>
      <c r="X417" s="9"/>
      <c r="Y417" s="18"/>
      <c r="Z417" s="7"/>
      <c r="AA417" s="7"/>
      <c r="AB417" s="7" t="s">
        <v>1</v>
      </c>
      <c r="AC417" s="10"/>
    </row>
    <row r="418" spans="1:29" x14ac:dyDescent="0.25">
      <c r="A418">
        <v>5360</v>
      </c>
      <c r="C418" t="s">
        <v>347</v>
      </c>
      <c r="E418" s="7">
        <v>7700.67</v>
      </c>
      <c r="G418" s="8"/>
      <c r="H418" s="7">
        <v>7856.92</v>
      </c>
      <c r="I418" s="7"/>
      <c r="J418" s="7"/>
      <c r="K418" s="7"/>
      <c r="L418" s="7" t="s">
        <v>162</v>
      </c>
      <c r="M418" s="7">
        <v>-625</v>
      </c>
      <c r="N418" s="7"/>
      <c r="O418" s="7"/>
      <c r="P418" s="7" t="s">
        <v>115</v>
      </c>
      <c r="Q418" s="7">
        <v>625</v>
      </c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>
        <f t="shared" si="7"/>
        <v>7856.92</v>
      </c>
      <c r="AC418" s="10"/>
    </row>
    <row r="419" spans="1:29" x14ac:dyDescent="0.25">
      <c r="E419" s="7" t="s">
        <v>1</v>
      </c>
      <c r="G419" s="8"/>
      <c r="H419" s="7"/>
      <c r="I419" s="7"/>
      <c r="J419" s="9"/>
      <c r="K419" s="18"/>
      <c r="L419" s="9"/>
      <c r="M419" s="18" t="s">
        <v>158</v>
      </c>
      <c r="N419" s="9"/>
      <c r="O419" s="18"/>
      <c r="P419" s="7"/>
      <c r="Q419" s="10" t="s">
        <v>70</v>
      </c>
      <c r="R419" s="9"/>
      <c r="S419" s="18" t="s">
        <v>159</v>
      </c>
      <c r="T419" s="7"/>
      <c r="U419" s="10"/>
      <c r="V419" s="7"/>
      <c r="W419" s="10"/>
      <c r="X419" s="9"/>
      <c r="Y419" s="18"/>
      <c r="Z419" s="7"/>
      <c r="AA419" s="13"/>
      <c r="AB419" s="7" t="s">
        <v>1</v>
      </c>
      <c r="AC419" s="10"/>
    </row>
    <row r="420" spans="1:29" x14ac:dyDescent="0.25">
      <c r="A420">
        <v>5380</v>
      </c>
      <c r="C420" s="51" t="s">
        <v>348</v>
      </c>
      <c r="D420" s="51"/>
      <c r="E420" s="7">
        <v>21483.260000000002</v>
      </c>
      <c r="G420" s="8"/>
      <c r="H420" s="7">
        <v>21267.94</v>
      </c>
      <c r="I420" s="7"/>
      <c r="J420" s="7"/>
      <c r="K420" s="7"/>
      <c r="L420" s="7" t="s">
        <v>162</v>
      </c>
      <c r="M420" s="7">
        <v>-1543.45</v>
      </c>
      <c r="N420" s="7"/>
      <c r="O420" s="7"/>
      <c r="P420" s="7" t="s">
        <v>72</v>
      </c>
      <c r="Q420" s="7">
        <v>-3470.4</v>
      </c>
      <c r="R420" s="7" t="s">
        <v>115</v>
      </c>
      <c r="S420" s="7">
        <v>227.01</v>
      </c>
      <c r="T420" s="7"/>
      <c r="U420" s="7"/>
      <c r="V420" s="7"/>
      <c r="W420" s="7"/>
      <c r="X420" s="7"/>
      <c r="Y420" s="7"/>
      <c r="Z420" s="7"/>
      <c r="AA420" s="7"/>
      <c r="AB420" s="7">
        <f t="shared" si="7"/>
        <v>16481.099999999999</v>
      </c>
      <c r="AC420" s="65" t="s">
        <v>1</v>
      </c>
    </row>
    <row r="421" spans="1:29" x14ac:dyDescent="0.25">
      <c r="C421" s="51"/>
      <c r="D421" s="51"/>
      <c r="E421" s="7"/>
      <c r="G421" s="8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63" t="s">
        <v>1</v>
      </c>
    </row>
    <row r="422" spans="1:29" x14ac:dyDescent="0.25">
      <c r="A422">
        <v>5385</v>
      </c>
      <c r="C422" s="51" t="s">
        <v>349</v>
      </c>
      <c r="D422" s="51"/>
      <c r="E422" s="7">
        <v>9419.64</v>
      </c>
      <c r="G422" s="8"/>
      <c r="H422" s="7">
        <v>10934.84</v>
      </c>
      <c r="I422" s="7"/>
      <c r="J422" s="7"/>
      <c r="K422" s="7"/>
      <c r="L422" s="7"/>
      <c r="M422" s="10"/>
      <c r="N422" s="7"/>
      <c r="AB422" s="7">
        <f t="shared" si="7"/>
        <v>10934.84</v>
      </c>
      <c r="AC422" s="64"/>
    </row>
    <row r="423" spans="1:29" x14ac:dyDescent="0.25">
      <c r="C423" s="51"/>
      <c r="D423" s="51"/>
      <c r="E423" s="7"/>
      <c r="G423" s="8"/>
      <c r="H423" s="7"/>
      <c r="I423" s="7"/>
      <c r="J423" s="7"/>
      <c r="K423" s="7"/>
      <c r="L423" s="7"/>
      <c r="M423" s="10"/>
      <c r="N423" s="7"/>
      <c r="AB423" s="7"/>
      <c r="AC423" s="10"/>
    </row>
    <row r="424" spans="1:29" x14ac:dyDescent="0.25">
      <c r="C424" s="51"/>
      <c r="D424" s="51"/>
      <c r="E424" s="7"/>
      <c r="G424" s="8"/>
      <c r="H424" s="7"/>
      <c r="I424" s="7"/>
      <c r="J424" s="7"/>
      <c r="K424" s="7"/>
      <c r="L424" s="7"/>
      <c r="M424" s="10"/>
      <c r="N424" s="7"/>
      <c r="AB424" s="7"/>
      <c r="AC424" s="10" t="s">
        <v>350</v>
      </c>
    </row>
    <row r="425" spans="1:29" x14ac:dyDescent="0.25">
      <c r="C425" s="51"/>
      <c r="D425" s="51"/>
      <c r="E425" s="7"/>
      <c r="G425" s="8"/>
      <c r="H425" s="7"/>
      <c r="I425" s="7"/>
      <c r="J425" s="7"/>
      <c r="K425" s="7"/>
      <c r="L425" s="7"/>
      <c r="M425" s="10"/>
      <c r="N425" s="7"/>
      <c r="O425" s="10" t="s">
        <v>70</v>
      </c>
      <c r="R425" s="7"/>
      <c r="S425" s="13"/>
      <c r="T425" s="7"/>
      <c r="U425" s="10"/>
      <c r="V425" s="7"/>
      <c r="W425" s="18"/>
      <c r="X425" s="7"/>
      <c r="Y425" s="9"/>
      <c r="Z425" s="7"/>
      <c r="AA425" s="13"/>
      <c r="AB425" s="7"/>
      <c r="AC425" s="10" t="s">
        <v>351</v>
      </c>
    </row>
    <row r="426" spans="1:29" x14ac:dyDescent="0.25">
      <c r="A426">
        <v>5390</v>
      </c>
      <c r="C426" s="51" t="s">
        <v>352</v>
      </c>
      <c r="D426" s="51"/>
      <c r="E426" s="7">
        <v>50649.71</v>
      </c>
      <c r="G426" s="8"/>
      <c r="H426" s="7">
        <v>58629.279999999999</v>
      </c>
      <c r="I426" s="7"/>
      <c r="J426" s="7"/>
      <c r="K426" s="7"/>
      <c r="L426" s="7"/>
      <c r="M426" s="7"/>
      <c r="N426" s="7" t="s">
        <v>72</v>
      </c>
      <c r="O426" s="7">
        <v>-577.44000000000005</v>
      </c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>
        <f t="shared" si="7"/>
        <v>58051.839999999997</v>
      </c>
      <c r="AC426" s="19" t="s">
        <v>353</v>
      </c>
    </row>
    <row r="427" spans="1:29" ht="15.75" thickBot="1" x14ac:dyDescent="0.3">
      <c r="C427" s="51"/>
      <c r="D427" s="51"/>
      <c r="E427" s="7"/>
      <c r="G427" s="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19"/>
    </row>
    <row r="428" spans="1:29" x14ac:dyDescent="0.25">
      <c r="A428" s="66"/>
      <c r="B428" s="67"/>
      <c r="C428" s="68"/>
      <c r="D428" s="68"/>
      <c r="E428" s="46"/>
      <c r="F428" s="67"/>
      <c r="G428" s="69"/>
      <c r="H428" s="46"/>
      <c r="I428" s="46"/>
      <c r="J428" s="46"/>
      <c r="K428" s="70" t="s">
        <v>224</v>
      </c>
      <c r="L428" s="46"/>
      <c r="M428" s="71"/>
      <c r="N428" s="46"/>
      <c r="O428" s="70" t="s">
        <v>127</v>
      </c>
      <c r="P428" s="46"/>
      <c r="Q428" s="70" t="s">
        <v>227</v>
      </c>
      <c r="R428" s="46"/>
      <c r="S428" s="70"/>
      <c r="T428" s="46"/>
      <c r="U428" s="70" t="s">
        <v>132</v>
      </c>
      <c r="V428" s="46"/>
      <c r="W428" s="70" t="s">
        <v>132</v>
      </c>
      <c r="X428" s="46"/>
      <c r="Y428" s="70" t="s">
        <v>132</v>
      </c>
      <c r="Z428" s="70"/>
      <c r="AA428" s="70" t="s">
        <v>220</v>
      </c>
      <c r="AB428" s="46"/>
      <c r="AC428" s="72"/>
    </row>
    <row r="429" spans="1:29" x14ac:dyDescent="0.25">
      <c r="A429" s="73"/>
      <c r="C429" s="74" t="s">
        <v>354</v>
      </c>
      <c r="D429" s="51"/>
      <c r="E429" s="7">
        <v>56643</v>
      </c>
      <c r="G429" s="8"/>
      <c r="H429" s="7">
        <v>0</v>
      </c>
      <c r="I429" s="7"/>
      <c r="J429" s="10" t="s">
        <v>225</v>
      </c>
      <c r="K429" s="7">
        <v>-10715</v>
      </c>
      <c r="L429" s="7"/>
      <c r="M429" s="7"/>
      <c r="N429" s="10" t="s">
        <v>129</v>
      </c>
      <c r="O429" s="7">
        <v>-23316</v>
      </c>
      <c r="P429" s="10" t="s">
        <v>228</v>
      </c>
      <c r="Q429" s="7">
        <v>-3564</v>
      </c>
      <c r="R429" s="7"/>
      <c r="S429" s="7"/>
      <c r="T429" s="10" t="s">
        <v>134</v>
      </c>
      <c r="U429" s="7">
        <v>-8830</v>
      </c>
      <c r="V429" s="10" t="s">
        <v>134</v>
      </c>
      <c r="W429" s="7">
        <v>2597</v>
      </c>
      <c r="X429" s="10" t="s">
        <v>134</v>
      </c>
      <c r="Y429" s="7">
        <v>8057</v>
      </c>
      <c r="Z429" s="10" t="s">
        <v>222</v>
      </c>
      <c r="AA429" s="7">
        <v>118839</v>
      </c>
      <c r="AB429" s="7">
        <f>SUM(H429:AA431)</f>
        <v>77087</v>
      </c>
      <c r="AC429" s="75"/>
    </row>
    <row r="430" spans="1:29" x14ac:dyDescent="0.25">
      <c r="A430" s="73"/>
      <c r="C430" s="76"/>
      <c r="D430" s="51"/>
      <c r="E430" s="7"/>
      <c r="G430" s="8"/>
      <c r="H430" s="7"/>
      <c r="I430" s="7"/>
      <c r="J430" s="7"/>
      <c r="K430" s="10" t="s">
        <v>142</v>
      </c>
      <c r="L430" s="7"/>
      <c r="M430" s="10" t="s">
        <v>142</v>
      </c>
      <c r="N430" s="7"/>
      <c r="O430" s="10" t="s">
        <v>142</v>
      </c>
      <c r="P430" s="7"/>
      <c r="Q430" s="10" t="s">
        <v>136</v>
      </c>
      <c r="R430" s="7"/>
      <c r="S430" s="10" t="s">
        <v>136</v>
      </c>
      <c r="U430" s="10" t="s">
        <v>226</v>
      </c>
      <c r="V430" s="7"/>
      <c r="W430" s="10" t="s">
        <v>147</v>
      </c>
      <c r="X430" s="7"/>
      <c r="Y430" s="10" t="s">
        <v>147</v>
      </c>
      <c r="Z430" s="7"/>
      <c r="AA430" s="10"/>
      <c r="AB430" s="7"/>
      <c r="AC430" s="75"/>
    </row>
    <row r="431" spans="1:29" x14ac:dyDescent="0.25">
      <c r="A431" s="73"/>
      <c r="C431" s="76"/>
      <c r="D431" s="51"/>
      <c r="E431" s="7"/>
      <c r="G431" s="8"/>
      <c r="H431" s="7"/>
      <c r="I431" s="7"/>
      <c r="J431" s="10" t="s">
        <v>144</v>
      </c>
      <c r="K431" s="7">
        <v>368</v>
      </c>
      <c r="L431" s="10" t="s">
        <v>144</v>
      </c>
      <c r="M431" s="7">
        <v>-4040</v>
      </c>
      <c r="N431" s="10" t="s">
        <v>144</v>
      </c>
      <c r="O431" s="7">
        <v>918</v>
      </c>
      <c r="P431" s="10" t="s">
        <v>138</v>
      </c>
      <c r="Q431" s="7">
        <v>-51892</v>
      </c>
      <c r="R431" s="10" t="s">
        <v>138</v>
      </c>
      <c r="S431" s="7">
        <v>39795</v>
      </c>
      <c r="T431" s="10" t="s">
        <v>144</v>
      </c>
      <c r="U431" s="7">
        <v>-5961</v>
      </c>
      <c r="V431" s="10" t="s">
        <v>144</v>
      </c>
      <c r="W431" s="7">
        <v>-4065</v>
      </c>
      <c r="X431" s="10" t="s">
        <v>144</v>
      </c>
      <c r="Y431" s="7">
        <v>18896</v>
      </c>
      <c r="Z431" s="7"/>
      <c r="AA431" s="7"/>
      <c r="AB431" s="7"/>
      <c r="AC431" s="75"/>
    </row>
    <row r="432" spans="1:29" ht="15.75" thickBot="1" x14ac:dyDescent="0.3">
      <c r="A432" s="77"/>
      <c r="B432" s="78"/>
      <c r="C432" s="79"/>
      <c r="D432" s="80"/>
      <c r="E432" s="81"/>
      <c r="F432" s="78"/>
      <c r="G432" s="82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3"/>
      <c r="Z432" s="81"/>
      <c r="AA432" s="81"/>
      <c r="AB432" s="81"/>
      <c r="AC432" s="84"/>
    </row>
    <row r="433" spans="1:29" x14ac:dyDescent="0.25">
      <c r="C433" s="76"/>
      <c r="D433" s="51"/>
      <c r="E433" s="7"/>
      <c r="G433" s="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20"/>
      <c r="Z433" s="7"/>
      <c r="AA433" s="7"/>
      <c r="AB433" s="7"/>
      <c r="AC433" s="19"/>
    </row>
    <row r="434" spans="1:29" ht="15.75" thickBot="1" x14ac:dyDescent="0.3">
      <c r="C434" s="76"/>
      <c r="D434" s="51"/>
      <c r="E434" s="7"/>
      <c r="G434" s="8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20"/>
      <c r="Z434" s="7"/>
      <c r="AA434" s="7"/>
      <c r="AB434" s="7"/>
      <c r="AC434" s="19"/>
    </row>
    <row r="435" spans="1:29" x14ac:dyDescent="0.25">
      <c r="A435" s="66"/>
      <c r="B435" s="67"/>
      <c r="C435" s="85"/>
      <c r="D435" s="68"/>
      <c r="E435" s="46"/>
      <c r="F435" s="67"/>
      <c r="G435" s="69"/>
      <c r="H435" s="46"/>
      <c r="I435" s="46"/>
      <c r="J435" s="46"/>
      <c r="K435" s="46"/>
      <c r="L435" s="46"/>
      <c r="M435" s="70"/>
      <c r="N435" s="46"/>
      <c r="O435" s="70" t="s">
        <v>151</v>
      </c>
      <c r="P435" s="46"/>
      <c r="Q435" s="70" t="s">
        <v>151</v>
      </c>
      <c r="R435" s="67"/>
      <c r="S435" s="70" t="s">
        <v>235</v>
      </c>
      <c r="T435" s="46"/>
      <c r="U435" s="70" t="s">
        <v>126</v>
      </c>
      <c r="V435" s="67"/>
      <c r="W435" s="70" t="s">
        <v>231</v>
      </c>
      <c r="X435" s="46"/>
      <c r="Y435" s="70" t="s">
        <v>155</v>
      </c>
      <c r="Z435" s="46"/>
      <c r="AA435" s="70" t="s">
        <v>155</v>
      </c>
      <c r="AB435" s="46"/>
      <c r="AC435" s="72"/>
    </row>
    <row r="436" spans="1:29" x14ac:dyDescent="0.25">
      <c r="A436" s="73"/>
      <c r="C436" s="74" t="s">
        <v>355</v>
      </c>
      <c r="D436" s="51"/>
      <c r="E436" s="7">
        <v>7880</v>
      </c>
      <c r="G436" s="8"/>
      <c r="H436" s="7"/>
      <c r="I436" s="7"/>
      <c r="J436" s="7"/>
      <c r="K436" s="7"/>
      <c r="L436" s="7"/>
      <c r="M436" s="7"/>
      <c r="N436" s="10" t="s">
        <v>152</v>
      </c>
      <c r="O436" s="7">
        <v>-27339</v>
      </c>
      <c r="P436" s="10" t="s">
        <v>152</v>
      </c>
      <c r="Q436" s="7">
        <v>12705</v>
      </c>
      <c r="R436" s="10" t="s">
        <v>237</v>
      </c>
      <c r="S436" s="7">
        <v>-1962</v>
      </c>
      <c r="T436" s="10" t="s">
        <v>150</v>
      </c>
      <c r="U436" s="7">
        <v>-7558</v>
      </c>
      <c r="V436" s="10" t="s">
        <v>234</v>
      </c>
      <c r="W436" s="7">
        <v>-3629</v>
      </c>
      <c r="X436" s="10" t="s">
        <v>156</v>
      </c>
      <c r="Y436" s="7">
        <v>-1399</v>
      </c>
      <c r="Z436" s="10" t="s">
        <v>156</v>
      </c>
      <c r="AA436" s="7">
        <v>280</v>
      </c>
      <c r="AB436" s="7">
        <f>SUM(H436:AA440)</f>
        <v>1006</v>
      </c>
      <c r="AC436" s="75"/>
    </row>
    <row r="437" spans="1:29" x14ac:dyDescent="0.25">
      <c r="A437" s="73"/>
      <c r="C437" s="51"/>
      <c r="D437" s="51"/>
      <c r="E437" s="7"/>
      <c r="G437" s="8"/>
      <c r="H437" s="7"/>
      <c r="I437" s="7"/>
      <c r="J437" s="7"/>
      <c r="K437" s="7"/>
      <c r="L437" s="7"/>
      <c r="M437" s="7"/>
      <c r="N437" s="7"/>
      <c r="O437" s="10"/>
      <c r="P437" s="7"/>
      <c r="Q437" s="10"/>
      <c r="R437" s="7"/>
      <c r="S437" s="7"/>
      <c r="T437" s="7"/>
      <c r="U437" s="10"/>
      <c r="V437" s="7"/>
      <c r="W437" s="10"/>
      <c r="X437" s="7"/>
      <c r="Y437" s="7"/>
      <c r="Z437" s="7"/>
      <c r="AA437" s="10"/>
      <c r="AB437" s="7"/>
      <c r="AC437" s="75"/>
    </row>
    <row r="438" spans="1:29" ht="15.75" thickBot="1" x14ac:dyDescent="0.3">
      <c r="A438" s="73"/>
      <c r="C438" s="51"/>
      <c r="D438" s="51"/>
      <c r="E438" s="7"/>
      <c r="G438" s="8"/>
      <c r="H438" s="7"/>
      <c r="I438" s="7"/>
      <c r="J438" s="7"/>
      <c r="K438" s="7"/>
      <c r="L438" s="7"/>
      <c r="M438" s="7"/>
      <c r="N438" s="7"/>
      <c r="O438" s="10" t="s">
        <v>153</v>
      </c>
      <c r="P438" s="7"/>
      <c r="Q438" s="10" t="s">
        <v>153</v>
      </c>
      <c r="S438" s="10" t="s">
        <v>231</v>
      </c>
      <c r="U438" s="10" t="s">
        <v>231</v>
      </c>
      <c r="V438" s="78"/>
      <c r="W438" s="10" t="s">
        <v>229</v>
      </c>
      <c r="X438" s="7"/>
      <c r="Y438" s="10"/>
      <c r="Z438" s="78"/>
      <c r="AA438" s="10" t="s">
        <v>229</v>
      </c>
      <c r="AB438" s="7"/>
      <c r="AC438" s="75"/>
    </row>
    <row r="439" spans="1:29" x14ac:dyDescent="0.25">
      <c r="A439" s="73"/>
      <c r="C439" s="51"/>
      <c r="D439" s="51"/>
      <c r="E439" s="7"/>
      <c r="G439" s="8"/>
      <c r="H439" s="7"/>
      <c r="I439" s="7"/>
      <c r="J439" s="7"/>
      <c r="K439" s="7"/>
      <c r="L439" s="7"/>
      <c r="M439" s="7"/>
      <c r="N439" s="10" t="s">
        <v>154</v>
      </c>
      <c r="O439" s="7">
        <v>-158</v>
      </c>
      <c r="P439" s="10" t="s">
        <v>154</v>
      </c>
      <c r="Q439" s="7">
        <v>25</v>
      </c>
      <c r="R439" s="10" t="s">
        <v>232</v>
      </c>
      <c r="S439" s="7">
        <v>-76</v>
      </c>
      <c r="T439" s="10" t="s">
        <v>233</v>
      </c>
      <c r="U439" s="7">
        <v>-354</v>
      </c>
      <c r="V439" s="10" t="s">
        <v>230</v>
      </c>
      <c r="W439" s="7">
        <v>40851</v>
      </c>
      <c r="X439" s="7"/>
      <c r="Y439" s="7"/>
      <c r="Z439" s="10" t="s">
        <v>230</v>
      </c>
      <c r="AA439" s="7">
        <v>-10380</v>
      </c>
      <c r="AB439" s="7"/>
      <c r="AC439" s="75"/>
    </row>
    <row r="440" spans="1:29" ht="15.75" thickBot="1" x14ac:dyDescent="0.3">
      <c r="A440" s="77"/>
      <c r="B440" s="78"/>
      <c r="C440" s="80"/>
      <c r="D440" s="80"/>
      <c r="E440" s="81"/>
      <c r="F440" s="78"/>
      <c r="G440" s="82"/>
      <c r="H440" s="81"/>
      <c r="I440" s="81"/>
      <c r="J440" s="81"/>
      <c r="K440" s="81"/>
      <c r="L440" s="81"/>
      <c r="M440" s="81"/>
      <c r="N440" s="81"/>
      <c r="O440" s="81" t="s">
        <v>1</v>
      </c>
      <c r="P440" s="81"/>
      <c r="Q440" s="81"/>
      <c r="R440" s="81"/>
      <c r="S440" s="81"/>
      <c r="T440" s="81"/>
      <c r="U440" s="81"/>
      <c r="V440" s="78"/>
      <c r="W440" s="78"/>
      <c r="X440" s="81"/>
      <c r="Y440" s="81"/>
      <c r="Z440" s="81"/>
      <c r="AA440" s="81"/>
      <c r="AB440" s="81"/>
      <c r="AC440" s="84"/>
    </row>
    <row r="441" spans="1:29" x14ac:dyDescent="0.25">
      <c r="C441" s="51"/>
      <c r="D441" s="51"/>
      <c r="E441" s="7"/>
      <c r="G441" s="8"/>
      <c r="H441" s="7"/>
      <c r="I441" s="7"/>
      <c r="J441" s="7"/>
      <c r="K441" s="7"/>
      <c r="L441" s="7"/>
      <c r="M441" s="7"/>
      <c r="N441" s="9"/>
      <c r="O441" s="18"/>
      <c r="P441" s="7"/>
      <c r="Q441" s="7"/>
      <c r="R441" s="7"/>
      <c r="S441" s="7"/>
      <c r="T441" s="7"/>
      <c r="U441" s="7"/>
      <c r="X441" s="7"/>
      <c r="Y441" s="7"/>
      <c r="Z441" s="7"/>
      <c r="AA441" s="7"/>
      <c r="AB441" s="7"/>
      <c r="AC441" s="19"/>
    </row>
    <row r="442" spans="1:29" x14ac:dyDescent="0.25">
      <c r="C442" s="51"/>
      <c r="D442" s="51"/>
      <c r="E442" s="7"/>
      <c r="G442" s="8"/>
      <c r="H442" s="7"/>
      <c r="I442" s="7"/>
      <c r="J442" s="7"/>
      <c r="K442" s="7"/>
      <c r="L442" s="7"/>
      <c r="M442" s="7"/>
      <c r="N442" s="9"/>
      <c r="O442" s="18"/>
      <c r="P442" s="7"/>
      <c r="Q442" s="9"/>
      <c r="R442" s="7"/>
      <c r="S442" s="7"/>
      <c r="T442" s="9"/>
      <c r="U442" s="18"/>
      <c r="V442" s="7"/>
      <c r="W442" s="7"/>
      <c r="X442" s="7"/>
      <c r="Y442" s="7"/>
      <c r="Z442" s="7"/>
      <c r="AA442" s="7"/>
      <c r="AB442" s="7"/>
      <c r="AC442" s="19"/>
    </row>
    <row r="443" spans="1:29" x14ac:dyDescent="0.25">
      <c r="A443">
        <v>5391</v>
      </c>
      <c r="C443" s="51" t="s">
        <v>356</v>
      </c>
      <c r="D443" s="51"/>
      <c r="E443" s="7">
        <v>0</v>
      </c>
      <c r="G443" s="8"/>
      <c r="H443" s="7">
        <v>0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>
        <f t="shared" si="7"/>
        <v>0</v>
      </c>
      <c r="AC443" s="19"/>
    </row>
    <row r="444" spans="1:29" x14ac:dyDescent="0.25">
      <c r="C444" s="51"/>
      <c r="D444" s="51"/>
      <c r="E444" s="7" t="s">
        <v>1</v>
      </c>
      <c r="G444" s="8"/>
      <c r="H444" s="7"/>
      <c r="I444" s="7"/>
      <c r="J444" s="9"/>
      <c r="K444" s="18"/>
      <c r="L444" s="9"/>
      <c r="M444" s="18" t="s">
        <v>158</v>
      </c>
      <c r="N444" s="9"/>
      <c r="O444" s="18"/>
      <c r="P444" s="9"/>
      <c r="Q444" s="18"/>
      <c r="R444" s="9"/>
      <c r="S444" s="18" t="s">
        <v>159</v>
      </c>
      <c r="T444" s="7"/>
      <c r="U444" s="9"/>
      <c r="V444" s="7"/>
      <c r="W444" s="9"/>
      <c r="X444" s="7"/>
      <c r="Y444" s="9"/>
      <c r="Z444" s="7"/>
      <c r="AA444" s="7"/>
      <c r="AB444" s="7" t="s">
        <v>1</v>
      </c>
      <c r="AC444" s="19"/>
    </row>
    <row r="445" spans="1:29" x14ac:dyDescent="0.25">
      <c r="A445">
        <v>5430</v>
      </c>
      <c r="C445" t="s">
        <v>357</v>
      </c>
      <c r="E445" s="7">
        <v>7989</v>
      </c>
      <c r="G445" s="8"/>
      <c r="H445" s="7">
        <v>7314</v>
      </c>
      <c r="I445" s="45"/>
      <c r="J445" s="7"/>
      <c r="K445" s="7"/>
      <c r="L445" s="7" t="s">
        <v>162</v>
      </c>
      <c r="M445" s="7">
        <v>-365</v>
      </c>
      <c r="N445" s="7"/>
      <c r="O445" s="7"/>
      <c r="P445" s="7"/>
      <c r="Q445" s="7"/>
      <c r="R445" s="7" t="s">
        <v>115</v>
      </c>
      <c r="S445" s="7">
        <v>395</v>
      </c>
      <c r="T445" s="7"/>
      <c r="U445" s="7"/>
      <c r="V445" s="7"/>
      <c r="W445" s="7"/>
      <c r="X445" s="7"/>
      <c r="Y445" s="7"/>
      <c r="Z445" s="7"/>
      <c r="AA445" s="7"/>
      <c r="AB445" s="7">
        <f t="shared" si="7"/>
        <v>7344</v>
      </c>
      <c r="AC445" s="10" t="s">
        <v>358</v>
      </c>
    </row>
    <row r="446" spans="1:29" x14ac:dyDescent="0.25">
      <c r="C446" s="51"/>
      <c r="D446" s="51"/>
      <c r="E446" s="7" t="s">
        <v>1</v>
      </c>
      <c r="G446" s="8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 t="s">
        <v>1</v>
      </c>
      <c r="AC446" s="10"/>
    </row>
    <row r="447" spans="1:29" x14ac:dyDescent="0.25">
      <c r="A447">
        <v>5440</v>
      </c>
      <c r="C447" t="s">
        <v>359</v>
      </c>
      <c r="E447" s="7">
        <v>0</v>
      </c>
      <c r="G447" s="8"/>
      <c r="H447" s="7">
        <v>15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>
        <f t="shared" si="7"/>
        <v>15</v>
      </c>
      <c r="AC447" s="10"/>
    </row>
    <row r="448" spans="1:29" x14ac:dyDescent="0.25">
      <c r="E448" s="7" t="s">
        <v>1</v>
      </c>
      <c r="G448" s="8"/>
      <c r="H448" s="7"/>
      <c r="I448" s="7"/>
      <c r="J448" s="7"/>
      <c r="K448" s="7"/>
      <c r="L448" s="7"/>
      <c r="M448" s="9"/>
      <c r="N448" s="9"/>
      <c r="O448" s="18"/>
      <c r="P448" s="9"/>
      <c r="Q448" s="18"/>
      <c r="R448" s="7"/>
      <c r="S448" s="18"/>
      <c r="T448" s="9"/>
      <c r="U448" s="9"/>
      <c r="V448" s="7"/>
      <c r="W448" s="13"/>
      <c r="X448" s="9"/>
      <c r="Y448" s="18"/>
      <c r="Z448" s="7"/>
      <c r="AA448" s="7"/>
      <c r="AB448" s="7" t="s">
        <v>1</v>
      </c>
      <c r="AC448" s="10"/>
    </row>
    <row r="449" spans="1:29" x14ac:dyDescent="0.25">
      <c r="A449">
        <v>5450</v>
      </c>
      <c r="C449" t="s">
        <v>360</v>
      </c>
      <c r="E449" s="7">
        <v>6356.3</v>
      </c>
      <c r="G449" s="8"/>
      <c r="H449" s="7">
        <v>6044.76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>
        <f t="shared" si="7"/>
        <v>6044.76</v>
      </c>
      <c r="AC449" s="10"/>
    </row>
    <row r="450" spans="1:29" x14ac:dyDescent="0.25">
      <c r="E450" s="7" t="s">
        <v>1</v>
      </c>
      <c r="G450" s="8"/>
      <c r="H450" s="7"/>
      <c r="I450" s="7"/>
      <c r="J450" s="9"/>
      <c r="K450" s="18"/>
      <c r="L450" s="9"/>
      <c r="M450" s="18" t="s">
        <v>158</v>
      </c>
      <c r="N450" s="9"/>
      <c r="O450" s="18"/>
      <c r="P450" s="9"/>
      <c r="Q450" s="18" t="s">
        <v>159</v>
      </c>
      <c r="R450" s="7"/>
      <c r="S450" s="18"/>
      <c r="T450" s="7"/>
      <c r="U450" s="9"/>
      <c r="V450" s="7"/>
      <c r="W450" s="9"/>
      <c r="X450" s="9"/>
      <c r="Y450" s="18"/>
      <c r="Z450" s="7"/>
      <c r="AA450" s="9"/>
      <c r="AB450" s="7" t="s">
        <v>1</v>
      </c>
      <c r="AC450" s="10"/>
    </row>
    <row r="451" spans="1:29" x14ac:dyDescent="0.25">
      <c r="A451">
        <v>5460</v>
      </c>
      <c r="C451" t="s">
        <v>361</v>
      </c>
      <c r="E451" s="7">
        <v>1218.4099999999999</v>
      </c>
      <c r="G451" s="8"/>
      <c r="H451" s="44">
        <v>4470.2299999999996</v>
      </c>
      <c r="I451" s="7"/>
      <c r="J451" s="7"/>
      <c r="K451" s="7"/>
      <c r="L451" s="7" t="s">
        <v>162</v>
      </c>
      <c r="M451" s="7">
        <v>-309.10000000000002</v>
      </c>
      <c r="N451" s="7"/>
      <c r="O451" s="7"/>
      <c r="P451" s="7" t="s">
        <v>115</v>
      </c>
      <c r="Q451" s="7">
        <v>339.4</v>
      </c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>
        <f t="shared" si="7"/>
        <v>4500.5299999999988</v>
      </c>
      <c r="AC451" s="10"/>
    </row>
    <row r="452" spans="1:29" x14ac:dyDescent="0.25">
      <c r="E452" s="7" t="s">
        <v>1</v>
      </c>
      <c r="G452" s="8"/>
      <c r="H452" s="7"/>
      <c r="I452" s="7"/>
      <c r="J452" s="9"/>
      <c r="K452" s="18"/>
      <c r="L452" s="9"/>
      <c r="M452" s="18" t="s">
        <v>158</v>
      </c>
      <c r="N452" s="9"/>
      <c r="O452" s="18"/>
      <c r="P452" s="9"/>
      <c r="Q452" s="18" t="s">
        <v>159</v>
      </c>
      <c r="S452" s="18"/>
      <c r="T452" s="7"/>
      <c r="U452" s="10"/>
      <c r="V452" s="7"/>
      <c r="W452" s="13"/>
      <c r="X452" s="9"/>
      <c r="Y452" s="18"/>
      <c r="Z452" s="7"/>
      <c r="AA452" s="7"/>
      <c r="AB452" s="7" t="s">
        <v>1</v>
      </c>
      <c r="AC452" s="10"/>
    </row>
    <row r="453" spans="1:29" x14ac:dyDescent="0.25">
      <c r="A453">
        <v>5470</v>
      </c>
      <c r="C453" t="s">
        <v>362</v>
      </c>
      <c r="E453" s="7">
        <v>5505.83</v>
      </c>
      <c r="G453" s="8"/>
      <c r="H453" s="7">
        <v>6585.47</v>
      </c>
      <c r="I453" s="7"/>
      <c r="J453" s="7"/>
      <c r="K453" s="7"/>
      <c r="L453" s="7" t="s">
        <v>162</v>
      </c>
      <c r="M453" s="7">
        <v>-447.55</v>
      </c>
      <c r="N453" s="7"/>
      <c r="O453" s="7"/>
      <c r="P453" s="7" t="s">
        <v>115</v>
      </c>
      <c r="Q453" s="7">
        <v>538.29999999999995</v>
      </c>
      <c r="S453" s="7"/>
      <c r="T453" s="7"/>
      <c r="U453" s="7"/>
      <c r="V453" s="7"/>
      <c r="W453" s="7"/>
      <c r="X453" s="7"/>
      <c r="Y453" s="7"/>
      <c r="Z453" s="7"/>
      <c r="AA453" s="7"/>
      <c r="AB453" s="7">
        <f t="shared" si="7"/>
        <v>6676.22</v>
      </c>
      <c r="AC453" s="10"/>
    </row>
    <row r="454" spans="1:29" x14ac:dyDescent="0.25">
      <c r="E454" s="7" t="s">
        <v>1</v>
      </c>
      <c r="G454" s="8"/>
      <c r="H454" s="7"/>
      <c r="I454" s="7"/>
      <c r="J454" s="9"/>
      <c r="K454" s="18"/>
      <c r="L454" s="9"/>
      <c r="M454" s="18" t="s">
        <v>158</v>
      </c>
      <c r="N454" s="9"/>
      <c r="O454" s="18"/>
      <c r="P454" s="9"/>
      <c r="Q454" s="18" t="s">
        <v>159</v>
      </c>
      <c r="R454" s="7"/>
      <c r="S454" s="18"/>
      <c r="T454" s="7"/>
      <c r="U454" s="7"/>
      <c r="V454" s="7"/>
      <c r="W454" s="13"/>
      <c r="X454" s="9"/>
      <c r="Y454" s="18"/>
      <c r="Z454" s="7"/>
      <c r="AA454" s="9"/>
      <c r="AB454" s="7" t="s">
        <v>1</v>
      </c>
      <c r="AC454" s="10"/>
    </row>
    <row r="455" spans="1:29" x14ac:dyDescent="0.25">
      <c r="A455">
        <v>5480</v>
      </c>
      <c r="C455" t="s">
        <v>363</v>
      </c>
      <c r="E455" s="7">
        <v>3081.7300000000005</v>
      </c>
      <c r="G455" s="8"/>
      <c r="H455" s="7">
        <v>3159.42</v>
      </c>
      <c r="I455" s="7"/>
      <c r="J455" s="7"/>
      <c r="K455" s="7"/>
      <c r="L455" s="7" t="s">
        <v>162</v>
      </c>
      <c r="M455" s="7">
        <v>-387.97</v>
      </c>
      <c r="N455" s="7"/>
      <c r="O455" s="7"/>
      <c r="P455" s="7" t="s">
        <v>115</v>
      </c>
      <c r="Q455" s="7">
        <v>317.95</v>
      </c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>
        <f t="shared" si="7"/>
        <v>3089.3999999999996</v>
      </c>
      <c r="AC455" s="10"/>
    </row>
    <row r="456" spans="1:29" x14ac:dyDescent="0.25">
      <c r="E456" s="7" t="s">
        <v>1</v>
      </c>
      <c r="G456" s="8"/>
      <c r="H456" s="7"/>
      <c r="I456" s="7"/>
      <c r="J456" s="9"/>
      <c r="K456" s="18"/>
      <c r="L456" s="9"/>
      <c r="M456" s="18" t="s">
        <v>158</v>
      </c>
      <c r="N456" s="9"/>
      <c r="O456" s="18"/>
      <c r="P456" s="9" t="s">
        <v>1</v>
      </c>
      <c r="Q456" s="18" t="s">
        <v>159</v>
      </c>
      <c r="R456" s="7"/>
      <c r="S456" s="18"/>
      <c r="T456" s="9"/>
      <c r="U456" s="18"/>
      <c r="V456" s="7"/>
      <c r="W456" s="10"/>
      <c r="X456" s="7"/>
      <c r="Y456" s="18"/>
      <c r="Z456" s="7"/>
      <c r="AA456" s="18"/>
      <c r="AB456" s="7" t="s">
        <v>1</v>
      </c>
      <c r="AC456" s="10"/>
    </row>
    <row r="457" spans="1:29" x14ac:dyDescent="0.25">
      <c r="A457">
        <v>5490</v>
      </c>
      <c r="C457" t="s">
        <v>364</v>
      </c>
      <c r="E457" s="7">
        <v>57939.22</v>
      </c>
      <c r="G457" s="8"/>
      <c r="H457" s="7">
        <v>59757.89</v>
      </c>
      <c r="I457" s="45"/>
      <c r="J457" s="7"/>
      <c r="K457" s="7"/>
      <c r="L457" s="7" t="s">
        <v>162</v>
      </c>
      <c r="M457" s="7">
        <v>-6009.93</v>
      </c>
      <c r="N457" s="7"/>
      <c r="O457" s="7"/>
      <c r="P457" s="7" t="s">
        <v>115</v>
      </c>
      <c r="Q457" s="7">
        <v>4889.3</v>
      </c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>
        <f t="shared" si="7"/>
        <v>58637.26</v>
      </c>
      <c r="AC457" s="10"/>
    </row>
    <row r="458" spans="1:29" x14ac:dyDescent="0.25">
      <c r="E458" s="7" t="s">
        <v>1</v>
      </c>
      <c r="G458" s="8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13"/>
      <c r="T458" s="7"/>
      <c r="U458" s="9"/>
      <c r="V458" s="7"/>
      <c r="W458" s="13"/>
      <c r="X458" s="7"/>
      <c r="Y458" s="13"/>
      <c r="Z458" s="7"/>
      <c r="AA458" s="7"/>
      <c r="AB458" s="7" t="s">
        <v>1</v>
      </c>
      <c r="AC458" s="10"/>
    </row>
    <row r="459" spans="1:29" x14ac:dyDescent="0.25">
      <c r="A459">
        <v>9999</v>
      </c>
      <c r="C459" t="s">
        <v>365</v>
      </c>
      <c r="E459" s="7">
        <v>0</v>
      </c>
      <c r="G459" s="8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>
        <f t="shared" si="7"/>
        <v>0</v>
      </c>
      <c r="AC459" s="10"/>
    </row>
    <row r="460" spans="1:29" x14ac:dyDescent="0.25">
      <c r="E460" s="7"/>
      <c r="G460" s="8"/>
      <c r="H460" s="7"/>
      <c r="I460" s="7"/>
      <c r="J460" s="7"/>
      <c r="K460" s="7"/>
      <c r="L460" s="7"/>
      <c r="M460" s="7"/>
      <c r="N460" s="7"/>
      <c r="O460" s="7"/>
      <c r="P460" s="7"/>
      <c r="Q460" s="10"/>
      <c r="R460" s="7"/>
      <c r="S460" s="7"/>
      <c r="T460" s="7"/>
      <c r="U460" s="10"/>
      <c r="V460" s="7"/>
      <c r="W460" s="7"/>
      <c r="X460" s="7"/>
      <c r="Y460" s="7"/>
      <c r="Z460" s="7"/>
      <c r="AA460" s="7"/>
      <c r="AB460" s="7"/>
      <c r="AC460" s="10"/>
    </row>
    <row r="461" spans="1:29" x14ac:dyDescent="0.25">
      <c r="C461" t="s">
        <v>366</v>
      </c>
      <c r="E461" s="7">
        <v>0</v>
      </c>
      <c r="G461" s="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>
        <f t="shared" si="7"/>
        <v>0</v>
      </c>
      <c r="AC461" s="10"/>
    </row>
    <row r="462" spans="1:29" x14ac:dyDescent="0.25">
      <c r="C462" s="51"/>
      <c r="D462" s="51"/>
      <c r="E462" s="7" t="s">
        <v>1</v>
      </c>
      <c r="F462" s="7"/>
      <c r="G462" s="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 t="s">
        <v>1</v>
      </c>
      <c r="AC462" s="10"/>
    </row>
    <row r="463" spans="1:29" x14ac:dyDescent="0.25">
      <c r="C463" s="51" t="s">
        <v>367</v>
      </c>
      <c r="D463" s="51"/>
      <c r="E463" s="7"/>
      <c r="F463" s="7"/>
      <c r="G463" s="8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23" t="s">
        <v>1</v>
      </c>
    </row>
    <row r="464" spans="1:29" x14ac:dyDescent="0.25">
      <c r="C464" t="s">
        <v>368</v>
      </c>
      <c r="E464" s="7" t="s">
        <v>1</v>
      </c>
      <c r="F464" s="7"/>
      <c r="G464" s="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 t="s">
        <v>1</v>
      </c>
      <c r="AC464" s="7">
        <f>SUM(AB278:AB462)</f>
        <v>-37493.340000000251</v>
      </c>
    </row>
    <row r="465" spans="5:29" x14ac:dyDescent="0.25">
      <c r="E465" s="7"/>
      <c r="F465" s="7"/>
      <c r="G465" s="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23"/>
    </row>
    <row r="466" spans="5:29" x14ac:dyDescent="0.25">
      <c r="E466" s="38">
        <f>SUM(E278:E465)</f>
        <v>-61750.00400000067</v>
      </c>
      <c r="F466" s="38"/>
      <c r="H466" s="38">
        <f>SUM(H8:H465)</f>
        <v>15679839.619999997</v>
      </c>
      <c r="I466" s="38">
        <f>SUM(I8:I465)</f>
        <v>-15679839.620000003</v>
      </c>
      <c r="J466" s="38"/>
      <c r="K466" s="38">
        <f>SUM(K8:K465)</f>
        <v>23684</v>
      </c>
      <c r="L466" s="38"/>
      <c r="M466" s="38">
        <f>SUM(M8:M465)</f>
        <v>2765.1099999999969</v>
      </c>
      <c r="N466" s="38"/>
      <c r="O466" s="38">
        <f>SUM(O8:O465)</f>
        <v>-59645.180000000008</v>
      </c>
      <c r="P466" s="38"/>
      <c r="Q466" s="38">
        <f>SUM(Q8:Q465)</f>
        <v>-21732.94</v>
      </c>
      <c r="R466" s="38"/>
      <c r="S466" s="38">
        <f>SUM(S8:S465)</f>
        <v>-108373.59</v>
      </c>
      <c r="T466" s="38"/>
      <c r="U466" s="38">
        <f>SUM(U8:U465)</f>
        <v>7555.2800000000025</v>
      </c>
      <c r="V466" s="38"/>
      <c r="W466" s="38">
        <f>SUM(W8:W465)</f>
        <v>29552.440000000002</v>
      </c>
      <c r="X466" s="38"/>
      <c r="Y466" s="38">
        <f>SUM(Y8:Y465)</f>
        <v>17455.88</v>
      </c>
      <c r="Z466" s="38"/>
      <c r="AA466" s="38">
        <f>SUM(AA8:AA465)</f>
        <v>108739</v>
      </c>
      <c r="AB466" s="7">
        <f>SUM(AB278:AB465)</f>
        <v>-37493.340000000251</v>
      </c>
      <c r="AC466" s="7">
        <f>SUM(AB10:AB464)</f>
        <v>-1.2078089639544487E-9</v>
      </c>
    </row>
    <row r="467" spans="5:29" x14ac:dyDescent="0.25">
      <c r="E467" s="7"/>
      <c r="F467" s="7"/>
      <c r="H467" s="7"/>
      <c r="I467" s="7"/>
      <c r="J467" s="7"/>
      <c r="K467" s="7"/>
      <c r="L467" s="7"/>
      <c r="M467" s="7" t="s">
        <v>1</v>
      </c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23"/>
    </row>
    <row r="468" spans="5:29" x14ac:dyDescent="0.25">
      <c r="E468" s="7"/>
      <c r="F468" s="7"/>
      <c r="H468" s="7"/>
      <c r="I468" s="86" t="s">
        <v>1</v>
      </c>
      <c r="J468" s="7"/>
      <c r="K468" s="7" t="s">
        <v>1</v>
      </c>
      <c r="L468" s="7"/>
      <c r="M468" s="7" t="s">
        <v>1</v>
      </c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 t="s">
        <v>1</v>
      </c>
      <c r="AB468" s="7"/>
      <c r="AC468" t="s">
        <v>1</v>
      </c>
    </row>
    <row r="469" spans="5:29" ht="15.75" thickBot="1" x14ac:dyDescent="0.3">
      <c r="E469" s="87"/>
      <c r="I469" s="88" t="s">
        <v>1</v>
      </c>
      <c r="J469" s="88"/>
      <c r="K469" s="88"/>
      <c r="L469" s="88"/>
      <c r="M469" s="88" t="s">
        <v>1</v>
      </c>
      <c r="N469" s="88"/>
      <c r="AA469" s="89">
        <f>SUM(K466:AA466)</f>
        <v>0</v>
      </c>
      <c r="AB469" s="7">
        <f>SUM(AB10:AB462)</f>
        <v>-1.2078089639544487E-9</v>
      </c>
      <c r="AC469" s="7" t="s">
        <v>1</v>
      </c>
    </row>
    <row r="470" spans="5:29" ht="15.75" thickTop="1" x14ac:dyDescent="0.25">
      <c r="AA470" s="7" t="s">
        <v>1</v>
      </c>
    </row>
    <row r="471" spans="5:29" x14ac:dyDescent="0.25">
      <c r="H471" s="23">
        <f>SUM(H10:H465)</f>
        <v>15679839.619999997</v>
      </c>
      <c r="I471" s="23">
        <f>SUM(I10:I465)</f>
        <v>-15679839.620000003</v>
      </c>
      <c r="J471" s="23"/>
      <c r="K471" s="23" t="s">
        <v>1</v>
      </c>
      <c r="L471" s="23"/>
    </row>
    <row r="472" spans="5:29" x14ac:dyDescent="0.25">
      <c r="G472"/>
    </row>
    <row r="473" spans="5:29" x14ac:dyDescent="0.25">
      <c r="G473"/>
    </row>
    <row r="474" spans="5:29" x14ac:dyDescent="0.25">
      <c r="G474"/>
    </row>
    <row r="475" spans="5:29" x14ac:dyDescent="0.25">
      <c r="G475"/>
    </row>
    <row r="476" spans="5:29" x14ac:dyDescent="0.25">
      <c r="G476"/>
    </row>
    <row r="477" spans="5:29" x14ac:dyDescent="0.25">
      <c r="G477"/>
    </row>
    <row r="478" spans="5:29" x14ac:dyDescent="0.25">
      <c r="G478"/>
    </row>
    <row r="479" spans="5:29" x14ac:dyDescent="0.25">
      <c r="G479"/>
    </row>
    <row r="480" spans="5:29" x14ac:dyDescent="0.25">
      <c r="G480"/>
    </row>
    <row r="481" spans="7:7" x14ac:dyDescent="0.25">
      <c r="G481"/>
    </row>
    <row r="482" spans="7:7" x14ac:dyDescent="0.25">
      <c r="G482"/>
    </row>
    <row r="483" spans="7:7" x14ac:dyDescent="0.25">
      <c r="G483"/>
    </row>
    <row r="484" spans="7:7" x14ac:dyDescent="0.25">
      <c r="G484"/>
    </row>
    <row r="485" spans="7:7" x14ac:dyDescent="0.25">
      <c r="G485"/>
    </row>
    <row r="486" spans="7:7" x14ac:dyDescent="0.25">
      <c r="G486"/>
    </row>
    <row r="487" spans="7:7" x14ac:dyDescent="0.25">
      <c r="G487"/>
    </row>
    <row r="488" spans="7:7" x14ac:dyDescent="0.25">
      <c r="G488"/>
    </row>
    <row r="489" spans="7:7" x14ac:dyDescent="0.25">
      <c r="G489"/>
    </row>
    <row r="490" spans="7:7" x14ac:dyDescent="0.25">
      <c r="G490"/>
    </row>
    <row r="491" spans="7:7" x14ac:dyDescent="0.25">
      <c r="G491"/>
    </row>
    <row r="492" spans="7:7" x14ac:dyDescent="0.25">
      <c r="G492"/>
    </row>
    <row r="493" spans="7:7" x14ac:dyDescent="0.25">
      <c r="G493"/>
    </row>
    <row r="494" spans="7:7" x14ac:dyDescent="0.25">
      <c r="G494"/>
    </row>
    <row r="495" spans="7:7" x14ac:dyDescent="0.25">
      <c r="G495"/>
    </row>
    <row r="496" spans="7:7" x14ac:dyDescent="0.25">
      <c r="G496"/>
    </row>
    <row r="497" spans="7:7" x14ac:dyDescent="0.25">
      <c r="G497"/>
    </row>
    <row r="498" spans="7:7" x14ac:dyDescent="0.25">
      <c r="G498"/>
    </row>
    <row r="499" spans="7:7" x14ac:dyDescent="0.25">
      <c r="G499"/>
    </row>
    <row r="500" spans="7:7" x14ac:dyDescent="0.25">
      <c r="G500"/>
    </row>
    <row r="501" spans="7:7" x14ac:dyDescent="0.25">
      <c r="G501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Jerilyn Zapp</dc:creator>
  <cp:lastModifiedBy>Gallatin Water</cp:lastModifiedBy>
  <dcterms:created xsi:type="dcterms:W3CDTF">2021-12-16T15:38:48Z</dcterms:created>
  <dcterms:modified xsi:type="dcterms:W3CDTF">2021-12-17T18:04:10Z</dcterms:modified>
</cp:coreProperties>
</file>