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SC\Rate Case\Rate Case 2021\Data Requests\PSC 1\"/>
    </mc:Choice>
  </mc:AlternateContent>
  <xr:revisionPtr revIDLastSave="0" documentId="13_ncr:1_{A4D58DC3-B1C6-45A8-89FB-A9A0612ED2C7}" xr6:coauthVersionLast="47" xr6:coauthVersionMax="47" xr10:uidLastSave="{00000000-0000-0000-0000-000000000000}"/>
  <bookViews>
    <workbookView xWindow="-28920" yWindow="-120" windowWidth="29040" windowHeight="15840" xr2:uid="{7BC7AC82-DF0B-42B1-8E5A-15E2E67C243F}"/>
  </bookViews>
  <sheets>
    <sheet name="3(a)" sheetId="1" r:id="rId1"/>
    <sheet name="3(b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G22" i="2"/>
  <c r="E19" i="2"/>
  <c r="J16" i="2"/>
  <c r="J15" i="2"/>
  <c r="J14" i="2"/>
  <c r="H14" i="2" l="1"/>
  <c r="H23" i="2" s="1"/>
  <c r="G24" i="2" s="1"/>
  <c r="L61" i="1" l="1"/>
  <c r="K60" i="1"/>
  <c r="K14" i="1"/>
  <c r="K15" i="1"/>
  <c r="K16" i="1"/>
  <c r="K33" i="1"/>
  <c r="L59" i="1" l="1"/>
  <c r="K35" i="1" l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34" i="1"/>
  <c r="E56" i="1"/>
  <c r="E31" i="1"/>
  <c r="E23" i="1"/>
  <c r="K27" i="1"/>
  <c r="K28" i="1"/>
  <c r="K29" i="1"/>
  <c r="K30" i="1"/>
  <c r="K26" i="1"/>
  <c r="K25" i="1"/>
  <c r="K17" i="1"/>
  <c r="K18" i="1"/>
  <c r="K19" i="1"/>
  <c r="K20" i="1"/>
  <c r="K21" i="1"/>
  <c r="K22" i="1"/>
  <c r="K13" i="1"/>
  <c r="E59" i="1" l="1"/>
  <c r="K31" i="1"/>
  <c r="K56" i="1"/>
  <c r="K23" i="1"/>
  <c r="K59" i="1" l="1"/>
</calcChain>
</file>

<file path=xl/sharedStrings.xml><?xml version="1.0" encoding="utf-8"?>
<sst xmlns="http://schemas.openxmlformats.org/spreadsheetml/2006/main" count="217" uniqueCount="66">
  <si>
    <t>Jackson Purchase Energy Corporation</t>
  </si>
  <si>
    <t>Case No. 2021-00358</t>
  </si>
  <si>
    <t>Line No.</t>
  </si>
  <si>
    <t xml:space="preserve">Type </t>
  </si>
  <si>
    <t>of Debt</t>
  </si>
  <si>
    <t>Issue</t>
  </si>
  <si>
    <t>(a)</t>
  </si>
  <si>
    <t>Date</t>
  </si>
  <si>
    <t>of</t>
  </si>
  <si>
    <t>(b)</t>
  </si>
  <si>
    <t>Maturity</t>
  </si>
  <si>
    <t>(c)</t>
  </si>
  <si>
    <t>Amount</t>
  </si>
  <si>
    <t>Outstanding</t>
  </si>
  <si>
    <t>(d)</t>
  </si>
  <si>
    <t>Interest</t>
  </si>
  <si>
    <t>Rate</t>
  </si>
  <si>
    <t>(e)</t>
  </si>
  <si>
    <t>Cost</t>
  </si>
  <si>
    <t>Rate at</t>
  </si>
  <si>
    <t>(f)</t>
  </si>
  <si>
    <t>Bond</t>
  </si>
  <si>
    <t>Rating</t>
  </si>
  <si>
    <t>at Time</t>
  </si>
  <si>
    <t>of Issue</t>
  </si>
  <si>
    <t>Type of</t>
  </si>
  <si>
    <t>Obligation</t>
  </si>
  <si>
    <t>(g)</t>
  </si>
  <si>
    <t>(h)</t>
  </si>
  <si>
    <t>(i)</t>
  </si>
  <si>
    <t>Annualized</t>
  </si>
  <si>
    <t>Col. (d) x</t>
  </si>
  <si>
    <t>Col. (g)</t>
  </si>
  <si>
    <t>(j)</t>
  </si>
  <si>
    <t>Actual</t>
  </si>
  <si>
    <t>Test</t>
  </si>
  <si>
    <t>Year</t>
  </si>
  <si>
    <t>(k)</t>
  </si>
  <si>
    <t>RUS/FFB</t>
  </si>
  <si>
    <t>n/a</t>
  </si>
  <si>
    <t>CoBank</t>
  </si>
  <si>
    <t>CFC</t>
  </si>
  <si>
    <t>RUS Subtotal</t>
  </si>
  <si>
    <t>CoBank Subtotal</t>
  </si>
  <si>
    <t>CFC Subtotal</t>
  </si>
  <si>
    <t>Total LTD and Annualized Cost</t>
  </si>
  <si>
    <t>Annualized Cost Rate</t>
  </si>
  <si>
    <t>Actual Test Year Cost Rate</t>
  </si>
  <si>
    <t xml:space="preserve">Item 3 - (a) LT Debt - 2020 </t>
  </si>
  <si>
    <t xml:space="preserve">Item 3 - (b) ST Debt - 2020 </t>
  </si>
  <si>
    <t>Insturment</t>
  </si>
  <si>
    <t>Expense</t>
  </si>
  <si>
    <t>Average</t>
  </si>
  <si>
    <t>Balance</t>
  </si>
  <si>
    <t>Effective</t>
  </si>
  <si>
    <t>Interest Rate</t>
  </si>
  <si>
    <t>Interest Cost</t>
  </si>
  <si>
    <t>CFC LOC</t>
  </si>
  <si>
    <t>Col. (e)</t>
  </si>
  <si>
    <t>CoBank LOC T10</t>
  </si>
  <si>
    <t>CoBank LOC SO2</t>
  </si>
  <si>
    <t>CoBank LOC SO1</t>
  </si>
  <si>
    <t>Total Short Term Debt</t>
  </si>
  <si>
    <t>Average Short Term Debt</t>
  </si>
  <si>
    <t>Actual Interest Paid</t>
  </si>
  <si>
    <t>2020 Interest Cost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</si>
</sst>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7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Font="1" applyBorder="1"/>
    <xf numFmtId="43" fontId="1" fillId="0" borderId="0" xfId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0" fillId="0" borderId="0" xfId="0" applyFont="1"/>
    <xf numFmtId="44" fontId="1" fillId="0" borderId="0" xfId="2" applyFont="1" applyBorder="1" applyAlignment="1">
      <alignment horizontal="center"/>
    </xf>
    <xf numFmtId="43" fontId="1" fillId="0" borderId="0" xfId="1" applyFont="1" applyBorder="1"/>
    <xf numFmtId="43" fontId="1" fillId="0" borderId="0" xfId="1" applyFont="1"/>
    <xf numFmtId="43" fontId="0" fillId="0" borderId="0" xfId="1" applyFont="1"/>
    <xf numFmtId="43" fontId="2" fillId="0" borderId="0" xfId="1" applyFont="1"/>
    <xf numFmtId="167" fontId="1" fillId="0" borderId="0" xfId="3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 applyAlignment="1">
      <alignment horizontal="center"/>
    </xf>
    <xf numFmtId="43" fontId="0" fillId="0" borderId="0" xfId="1" applyFont="1" applyAlignment="1">
      <alignment horizontal="center"/>
    </xf>
    <xf numFmtId="167" fontId="0" fillId="0" borderId="0" xfId="0" applyNumberFormat="1" applyFont="1"/>
    <xf numFmtId="167" fontId="0" fillId="0" borderId="0" xfId="3" applyNumberFormat="1" applyFont="1"/>
    <xf numFmtId="167" fontId="0" fillId="0" borderId="0" xfId="0" applyNumberFormat="1"/>
    <xf numFmtId="167" fontId="0" fillId="0" borderId="0" xfId="1" applyNumberFormat="1" applyFont="1"/>
    <xf numFmtId="43" fontId="1" fillId="0" borderId="0" xfId="1" applyFont="1" applyFill="1" applyBorder="1" applyAlignment="1">
      <alignment horizontal="center"/>
    </xf>
    <xf numFmtId="44" fontId="1" fillId="0" borderId="0" xfId="2" applyFont="1"/>
    <xf numFmtId="43" fontId="1" fillId="0" borderId="5" xfId="1" applyFont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43" fontId="1" fillId="0" borderId="5" xfId="1" applyFont="1" applyBorder="1"/>
    <xf numFmtId="167" fontId="1" fillId="0" borderId="5" xfId="3" applyNumberFormat="1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1" fillId="0" borderId="5" xfId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4" fontId="1" fillId="0" borderId="0" xfId="2" applyFont="1" applyBorder="1"/>
    <xf numFmtId="43" fontId="0" fillId="0" borderId="5" xfId="1" applyFont="1" applyBorder="1"/>
    <xf numFmtId="167" fontId="0" fillId="0" borderId="5" xfId="0" applyNumberFormat="1" applyFont="1" applyBorder="1"/>
    <xf numFmtId="0" fontId="0" fillId="0" borderId="5" xfId="0" applyFont="1" applyBorder="1"/>
    <xf numFmtId="44" fontId="0" fillId="0" borderId="0" xfId="2" applyFont="1"/>
    <xf numFmtId="44" fontId="0" fillId="0" borderId="5" xfId="0" applyNumberFormat="1" applyFont="1" applyBorder="1" applyAlignment="1">
      <alignment horizontal="center"/>
    </xf>
    <xf numFmtId="44" fontId="0" fillId="0" borderId="0" xfId="2" applyFont="1" applyAlignment="1">
      <alignment horizontal="center"/>
    </xf>
    <xf numFmtId="44" fontId="0" fillId="0" borderId="0" xfId="0" applyNumberFormat="1" applyFont="1"/>
    <xf numFmtId="167" fontId="1" fillId="0" borderId="0" xfId="3" applyNumberFormat="1" applyFont="1" applyFill="1" applyBorder="1" applyAlignment="1">
      <alignment horizontal="center"/>
    </xf>
    <xf numFmtId="44" fontId="1" fillId="0" borderId="12" xfId="2" applyFont="1" applyBorder="1"/>
    <xf numFmtId="44" fontId="0" fillId="0" borderId="12" xfId="0" applyNumberFormat="1" applyFont="1" applyBorder="1"/>
    <xf numFmtId="44" fontId="0" fillId="0" borderId="0" xfId="0" applyNumberFormat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 applyFont="1" applyBorder="1"/>
    <xf numFmtId="43" fontId="0" fillId="0" borderId="0" xfId="1" applyFont="1" applyBorder="1"/>
    <xf numFmtId="44" fontId="0" fillId="0" borderId="0" xfId="0" applyNumberFormat="1" applyFont="1" applyBorder="1"/>
    <xf numFmtId="167" fontId="0" fillId="0" borderId="0" xfId="3" applyNumberFormat="1" applyFont="1" applyBorder="1"/>
    <xf numFmtId="43" fontId="2" fillId="0" borderId="0" xfId="1" applyFont="1" applyBorder="1"/>
    <xf numFmtId="167" fontId="0" fillId="0" borderId="0" xfId="0" applyNumberFormat="1" applyBorder="1"/>
    <xf numFmtId="167" fontId="0" fillId="0" borderId="0" xfId="1" applyNumberFormat="1" applyFont="1" applyBorder="1"/>
    <xf numFmtId="165" fontId="1" fillId="0" borderId="0" xfId="2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167" fontId="0" fillId="0" borderId="0" xfId="3" applyNumberFormat="1" applyFont="1" applyFill="1" applyBorder="1" applyAlignment="1">
      <alignment horizontal="center"/>
    </xf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Border="1" applyAlignment="1">
      <alignment horizontal="left"/>
    </xf>
    <xf numFmtId="167" fontId="0" fillId="0" borderId="0" xfId="3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M91"/>
  <sheetViews>
    <sheetView tabSelected="1" zoomScaleNormal="100" workbookViewId="0">
      <selection activeCell="C33" sqref="C33"/>
    </sheetView>
  </sheetViews>
  <sheetFormatPr defaultRowHeight="15" x14ac:dyDescent="0.25"/>
  <cols>
    <col min="2" max="4" width="13.28515625" customWidth="1"/>
    <col min="5" max="5" width="14.85546875" customWidth="1"/>
    <col min="6" max="10" width="13.28515625" customWidth="1"/>
    <col min="11" max="12" width="14.28515625" bestFit="1" customWidth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3" spans="1:13" x14ac:dyDescent="0.25">
      <c r="A3" s="1" t="s">
        <v>48</v>
      </c>
    </row>
    <row r="4" spans="1:13" x14ac:dyDescent="0.25">
      <c r="A4" s="1"/>
    </row>
    <row r="7" spans="1:13" x14ac:dyDescent="0.25">
      <c r="A7" s="13"/>
      <c r="B7" s="14"/>
      <c r="C7" s="15"/>
      <c r="D7" s="14"/>
      <c r="E7" s="15"/>
      <c r="F7" s="14"/>
      <c r="G7" s="15"/>
      <c r="H7" s="14"/>
      <c r="I7" s="15"/>
      <c r="J7" s="14"/>
      <c r="K7" s="14"/>
      <c r="L7" s="16" t="s">
        <v>34</v>
      </c>
    </row>
    <row r="8" spans="1:13" x14ac:dyDescent="0.25">
      <c r="A8" s="17"/>
      <c r="B8" s="18"/>
      <c r="C8" s="19"/>
      <c r="D8" s="18"/>
      <c r="E8" s="19"/>
      <c r="F8" s="18"/>
      <c r="G8" s="19"/>
      <c r="H8" s="18"/>
      <c r="I8" s="19" t="s">
        <v>21</v>
      </c>
      <c r="J8" s="18"/>
      <c r="K8" s="18" t="s">
        <v>30</v>
      </c>
      <c r="L8" s="20" t="s">
        <v>35</v>
      </c>
    </row>
    <row r="9" spans="1:13" x14ac:dyDescent="0.25">
      <c r="A9" s="17"/>
      <c r="B9" s="18" t="s">
        <v>3</v>
      </c>
      <c r="C9" s="19" t="s">
        <v>7</v>
      </c>
      <c r="D9" s="18" t="s">
        <v>7</v>
      </c>
      <c r="E9" s="19"/>
      <c r="F9" s="18"/>
      <c r="G9" s="19" t="s">
        <v>18</v>
      </c>
      <c r="H9" s="18" t="s">
        <v>18</v>
      </c>
      <c r="I9" s="19" t="s">
        <v>22</v>
      </c>
      <c r="J9" s="18"/>
      <c r="K9" s="18" t="s">
        <v>18</v>
      </c>
      <c r="L9" s="20" t="s">
        <v>36</v>
      </c>
    </row>
    <row r="10" spans="1:13" x14ac:dyDescent="0.25">
      <c r="A10" s="17"/>
      <c r="B10" s="18" t="s">
        <v>4</v>
      </c>
      <c r="C10" s="19" t="s">
        <v>8</v>
      </c>
      <c r="D10" s="18" t="s">
        <v>8</v>
      </c>
      <c r="E10" s="19" t="s">
        <v>12</v>
      </c>
      <c r="F10" s="18" t="s">
        <v>15</v>
      </c>
      <c r="G10" s="19" t="s">
        <v>19</v>
      </c>
      <c r="H10" s="18" t="s">
        <v>19</v>
      </c>
      <c r="I10" s="19" t="s">
        <v>23</v>
      </c>
      <c r="J10" s="18" t="s">
        <v>25</v>
      </c>
      <c r="K10" s="18" t="s">
        <v>31</v>
      </c>
      <c r="L10" s="20" t="s">
        <v>15</v>
      </c>
    </row>
    <row r="11" spans="1:13" x14ac:dyDescent="0.25">
      <c r="A11" s="17" t="s">
        <v>2</v>
      </c>
      <c r="B11" s="18" t="s">
        <v>5</v>
      </c>
      <c r="C11" s="19" t="s">
        <v>5</v>
      </c>
      <c r="D11" s="18" t="s">
        <v>10</v>
      </c>
      <c r="E11" s="19" t="s">
        <v>13</v>
      </c>
      <c r="F11" s="18" t="s">
        <v>16</v>
      </c>
      <c r="G11" s="19" t="s">
        <v>5</v>
      </c>
      <c r="H11" s="18" t="s">
        <v>10</v>
      </c>
      <c r="I11" s="19" t="s">
        <v>24</v>
      </c>
      <c r="J11" s="18" t="s">
        <v>26</v>
      </c>
      <c r="K11" s="18" t="s">
        <v>32</v>
      </c>
      <c r="L11" s="20" t="s">
        <v>18</v>
      </c>
    </row>
    <row r="12" spans="1:13" x14ac:dyDescent="0.25">
      <c r="A12" s="10"/>
      <c r="B12" s="21" t="s">
        <v>6</v>
      </c>
      <c r="C12" s="11" t="s">
        <v>9</v>
      </c>
      <c r="D12" s="21" t="s">
        <v>11</v>
      </c>
      <c r="E12" s="11" t="s">
        <v>14</v>
      </c>
      <c r="F12" s="21" t="s">
        <v>17</v>
      </c>
      <c r="G12" s="11" t="s">
        <v>20</v>
      </c>
      <c r="H12" s="21" t="s">
        <v>27</v>
      </c>
      <c r="I12" s="11" t="s">
        <v>28</v>
      </c>
      <c r="J12" s="21" t="s">
        <v>29</v>
      </c>
      <c r="K12" s="21" t="s">
        <v>33</v>
      </c>
      <c r="L12" s="12" t="s">
        <v>37</v>
      </c>
    </row>
    <row r="13" spans="1:13" x14ac:dyDescent="0.25">
      <c r="A13" s="7">
        <v>1</v>
      </c>
      <c r="B13" s="23" t="s">
        <v>38</v>
      </c>
      <c r="C13" s="24">
        <v>2003</v>
      </c>
      <c r="D13" s="24">
        <v>2035</v>
      </c>
      <c r="E13" s="26">
        <v>1231384.3999999999</v>
      </c>
      <c r="F13" s="31">
        <v>2.4570000000000002E-2</v>
      </c>
      <c r="G13" s="31">
        <v>2.4570000000000002E-2</v>
      </c>
      <c r="H13" s="31">
        <v>2.4570000000000002E-2</v>
      </c>
      <c r="I13" s="32" t="s">
        <v>39</v>
      </c>
      <c r="J13" s="33" t="s">
        <v>38</v>
      </c>
      <c r="K13" s="34">
        <f>+H13*E13</f>
        <v>30255.114708000001</v>
      </c>
      <c r="L13" s="33"/>
      <c r="M13" s="25"/>
    </row>
    <row r="14" spans="1:13" x14ac:dyDescent="0.25">
      <c r="A14" s="7">
        <v>2</v>
      </c>
      <c r="B14" s="23" t="s">
        <v>38</v>
      </c>
      <c r="C14" s="24">
        <v>2004</v>
      </c>
      <c r="D14" s="24">
        <v>2035</v>
      </c>
      <c r="E14" s="26">
        <v>0</v>
      </c>
      <c r="F14" s="31">
        <v>5.2830000000000002E-2</v>
      </c>
      <c r="G14" s="31">
        <v>5.2830000000000002E-2</v>
      </c>
      <c r="H14" s="31">
        <v>5.2830000000000002E-2</v>
      </c>
      <c r="I14" s="32" t="s">
        <v>39</v>
      </c>
      <c r="J14" s="33" t="s">
        <v>38</v>
      </c>
      <c r="K14" s="35">
        <f t="shared" ref="K14:K16" si="0">+H14*E14</f>
        <v>0</v>
      </c>
      <c r="L14" s="33"/>
      <c r="M14" s="25"/>
    </row>
    <row r="15" spans="1:13" x14ac:dyDescent="0.25">
      <c r="A15" s="7">
        <v>3</v>
      </c>
      <c r="B15" s="23" t="s">
        <v>38</v>
      </c>
      <c r="C15" s="24">
        <v>2005</v>
      </c>
      <c r="D15" s="24">
        <v>2035</v>
      </c>
      <c r="E15" s="26">
        <v>0</v>
      </c>
      <c r="F15" s="31">
        <v>4.5339999999999998E-2</v>
      </c>
      <c r="G15" s="31">
        <v>4.5339999999999998E-2</v>
      </c>
      <c r="H15" s="31">
        <v>4.5339999999999998E-2</v>
      </c>
      <c r="I15" s="32" t="s">
        <v>39</v>
      </c>
      <c r="J15" s="33" t="s">
        <v>38</v>
      </c>
      <c r="K15" s="35">
        <f t="shared" si="0"/>
        <v>0</v>
      </c>
      <c r="L15" s="33"/>
      <c r="M15" s="25"/>
    </row>
    <row r="16" spans="1:13" x14ac:dyDescent="0.25">
      <c r="A16" s="7">
        <v>4</v>
      </c>
      <c r="B16" s="23" t="s">
        <v>38</v>
      </c>
      <c r="C16" s="24">
        <v>2006</v>
      </c>
      <c r="D16" s="24">
        <v>2035</v>
      </c>
      <c r="E16" s="26">
        <v>0</v>
      </c>
      <c r="F16" s="31">
        <v>4.913E-2</v>
      </c>
      <c r="G16" s="31">
        <v>4.913E-2</v>
      </c>
      <c r="H16" s="31">
        <v>4.913E-2</v>
      </c>
      <c r="I16" s="32" t="s">
        <v>39</v>
      </c>
      <c r="J16" s="33" t="s">
        <v>38</v>
      </c>
      <c r="K16" s="35">
        <f t="shared" si="0"/>
        <v>0</v>
      </c>
      <c r="L16" s="33"/>
      <c r="M16" s="25"/>
    </row>
    <row r="17" spans="1:13" x14ac:dyDescent="0.25">
      <c r="A17" s="6">
        <v>5</v>
      </c>
      <c r="B17" s="23" t="s">
        <v>38</v>
      </c>
      <c r="C17" s="24">
        <v>2004</v>
      </c>
      <c r="D17" s="24">
        <v>2035</v>
      </c>
      <c r="E17" s="27">
        <v>1071428.76</v>
      </c>
      <c r="F17" s="31">
        <v>2.4570000000000002E-2</v>
      </c>
      <c r="G17" s="31">
        <v>2.4570000000000002E-2</v>
      </c>
      <c r="H17" s="31">
        <v>2.4570000000000002E-2</v>
      </c>
      <c r="I17" s="32" t="s">
        <v>39</v>
      </c>
      <c r="J17" s="33" t="s">
        <v>38</v>
      </c>
      <c r="K17" s="35">
        <f t="shared" ref="K17:K22" si="1">+H17*E17</f>
        <v>26325.004633200002</v>
      </c>
      <c r="L17" s="33"/>
      <c r="M17" s="25"/>
    </row>
    <row r="18" spans="1:13" x14ac:dyDescent="0.25">
      <c r="A18" s="7">
        <v>6</v>
      </c>
      <c r="B18" s="23" t="s">
        <v>38</v>
      </c>
      <c r="C18" s="24">
        <v>2011</v>
      </c>
      <c r="D18" s="24">
        <v>2045</v>
      </c>
      <c r="E18" s="27">
        <v>2953846.18</v>
      </c>
      <c r="F18" s="31">
        <v>4.2639999999999997E-2</v>
      </c>
      <c r="G18" s="31">
        <v>4.2639999999999997E-2</v>
      </c>
      <c r="H18" s="31">
        <v>4.2639999999999997E-2</v>
      </c>
      <c r="I18" s="32" t="s">
        <v>39</v>
      </c>
      <c r="J18" s="33" t="s">
        <v>38</v>
      </c>
      <c r="K18" s="35">
        <f t="shared" si="1"/>
        <v>125952.00111519999</v>
      </c>
      <c r="L18" s="33"/>
      <c r="M18" s="25"/>
    </row>
    <row r="19" spans="1:13" x14ac:dyDescent="0.25">
      <c r="A19" s="7">
        <v>7</v>
      </c>
      <c r="B19" s="23" t="s">
        <v>38</v>
      </c>
      <c r="C19" s="24">
        <v>2011</v>
      </c>
      <c r="D19" s="24">
        <v>2045</v>
      </c>
      <c r="E19" s="27">
        <v>2953846.18</v>
      </c>
      <c r="F19" s="31">
        <v>4.1570000000000003E-2</v>
      </c>
      <c r="G19" s="31">
        <v>4.1570000000000003E-2</v>
      </c>
      <c r="H19" s="31">
        <v>4.1570000000000003E-2</v>
      </c>
      <c r="I19" s="32" t="s">
        <v>39</v>
      </c>
      <c r="J19" s="33" t="s">
        <v>38</v>
      </c>
      <c r="K19" s="35">
        <f t="shared" si="1"/>
        <v>122791.38570260002</v>
      </c>
      <c r="L19" s="33"/>
      <c r="M19" s="25"/>
    </row>
    <row r="20" spans="1:13" x14ac:dyDescent="0.25">
      <c r="A20" s="7">
        <v>8</v>
      </c>
      <c r="B20" s="23" t="s">
        <v>38</v>
      </c>
      <c r="C20" s="24">
        <v>2012</v>
      </c>
      <c r="D20" s="24">
        <v>2045</v>
      </c>
      <c r="E20" s="27">
        <v>3750000</v>
      </c>
      <c r="F20" s="31">
        <v>2.5170000000000001E-2</v>
      </c>
      <c r="G20" s="59">
        <v>8.5800000000000008E-3</v>
      </c>
      <c r="H20" s="31">
        <v>2.1440000000000001E-2</v>
      </c>
      <c r="I20" s="32" t="s">
        <v>39</v>
      </c>
      <c r="J20" s="33" t="s">
        <v>38</v>
      </c>
      <c r="K20" s="35">
        <f t="shared" si="1"/>
        <v>80400</v>
      </c>
      <c r="L20" s="33"/>
      <c r="M20" s="25"/>
    </row>
    <row r="21" spans="1:13" x14ac:dyDescent="0.25">
      <c r="A21" s="7">
        <v>9</v>
      </c>
      <c r="B21" s="23" t="s">
        <v>38</v>
      </c>
      <c r="C21" s="24">
        <v>2020</v>
      </c>
      <c r="D21" s="24">
        <v>2054</v>
      </c>
      <c r="E21" s="27">
        <v>17897229.890000001</v>
      </c>
      <c r="F21" s="31">
        <v>1.537E-2</v>
      </c>
      <c r="G21" s="31">
        <v>1.537E-2</v>
      </c>
      <c r="H21" s="31">
        <v>1.537E-2</v>
      </c>
      <c r="I21" s="32" t="s">
        <v>39</v>
      </c>
      <c r="J21" s="33" t="s">
        <v>38</v>
      </c>
      <c r="K21" s="35">
        <f t="shared" si="1"/>
        <v>275080.42340929998</v>
      </c>
      <c r="L21" s="33"/>
      <c r="M21" s="25"/>
    </row>
    <row r="22" spans="1:13" x14ac:dyDescent="0.25">
      <c r="A22" s="6">
        <v>10</v>
      </c>
      <c r="B22" s="42" t="s">
        <v>38</v>
      </c>
      <c r="C22" s="43">
        <v>2020</v>
      </c>
      <c r="D22" s="43">
        <v>2054</v>
      </c>
      <c r="E22" s="44">
        <v>3010195.66</v>
      </c>
      <c r="F22" s="45">
        <v>1.5520000000000001E-2</v>
      </c>
      <c r="G22" s="45">
        <v>1.5520000000000001E-2</v>
      </c>
      <c r="H22" s="45">
        <v>1.5520000000000001E-2</v>
      </c>
      <c r="I22" s="46" t="s">
        <v>39</v>
      </c>
      <c r="J22" s="47" t="s">
        <v>38</v>
      </c>
      <c r="K22" s="48">
        <f t="shared" si="1"/>
        <v>46718.236643200005</v>
      </c>
      <c r="L22" s="47"/>
      <c r="M22" s="25"/>
    </row>
    <row r="23" spans="1:13" x14ac:dyDescent="0.25">
      <c r="A23" s="7">
        <v>11</v>
      </c>
      <c r="B23" s="50" t="s">
        <v>42</v>
      </c>
      <c r="C23" s="24"/>
      <c r="D23" s="24"/>
      <c r="E23" s="41">
        <f>SUM(E13:E22)</f>
        <v>32867931.07</v>
      </c>
      <c r="F23" s="31"/>
      <c r="G23" s="31"/>
      <c r="H23" s="25"/>
      <c r="I23" s="25"/>
      <c r="J23" s="33"/>
      <c r="K23" s="34">
        <f>SUM(K13:K22)</f>
        <v>707522.16621150007</v>
      </c>
      <c r="L23" s="57">
        <v>639768.93999999994</v>
      </c>
      <c r="M23" s="25"/>
    </row>
    <row r="24" spans="1:13" x14ac:dyDescent="0.25">
      <c r="A24" s="7">
        <v>12</v>
      </c>
      <c r="B24" s="8"/>
      <c r="C24" s="24"/>
      <c r="D24" s="24"/>
      <c r="E24" s="28"/>
      <c r="F24" s="31"/>
      <c r="G24" s="31"/>
      <c r="H24" s="25"/>
      <c r="I24" s="25"/>
      <c r="J24" s="33"/>
      <c r="K24" s="33"/>
      <c r="L24" s="33"/>
      <c r="M24" s="25"/>
    </row>
    <row r="25" spans="1:13" x14ac:dyDescent="0.25">
      <c r="A25" s="7">
        <v>13</v>
      </c>
      <c r="B25" s="40" t="s">
        <v>40</v>
      </c>
      <c r="C25" s="24">
        <v>1994</v>
      </c>
      <c r="D25" s="24">
        <v>2029</v>
      </c>
      <c r="E25" s="41">
        <v>862362.53999999992</v>
      </c>
      <c r="F25" s="31">
        <v>3.7600000000000001E-2</v>
      </c>
      <c r="G25" s="31">
        <v>3.7600000000000001E-2</v>
      </c>
      <c r="H25" s="31">
        <v>3.7600000000000001E-2</v>
      </c>
      <c r="I25" s="32" t="s">
        <v>39</v>
      </c>
      <c r="J25" s="33" t="s">
        <v>40</v>
      </c>
      <c r="K25" s="34">
        <f>+H25*E25</f>
        <v>32424.831503999998</v>
      </c>
      <c r="L25" s="33"/>
      <c r="M25" s="25"/>
    </row>
    <row r="26" spans="1:13" x14ac:dyDescent="0.25">
      <c r="A26" s="7">
        <v>14</v>
      </c>
      <c r="B26" s="40" t="s">
        <v>40</v>
      </c>
      <c r="C26" s="24">
        <v>1991</v>
      </c>
      <c r="D26" s="24">
        <v>2026</v>
      </c>
      <c r="E26" s="28">
        <v>526300</v>
      </c>
      <c r="F26" s="31">
        <v>3.5099999999999999E-2</v>
      </c>
      <c r="G26" s="31">
        <v>3.5099999999999999E-2</v>
      </c>
      <c r="H26" s="31">
        <v>3.5099999999999999E-2</v>
      </c>
      <c r="I26" s="32" t="s">
        <v>39</v>
      </c>
      <c r="J26" s="33" t="s">
        <v>40</v>
      </c>
      <c r="K26" s="35">
        <f t="shared" ref="K26:K30" si="2">+H26*E26</f>
        <v>18473.13</v>
      </c>
      <c r="L26" s="33"/>
      <c r="M26" s="25"/>
    </row>
    <row r="27" spans="1:13" x14ac:dyDescent="0.25">
      <c r="A27" s="6">
        <v>15</v>
      </c>
      <c r="B27" s="40" t="s">
        <v>40</v>
      </c>
      <c r="C27" s="24">
        <v>1988</v>
      </c>
      <c r="D27" s="24">
        <v>2023</v>
      </c>
      <c r="E27" s="27">
        <v>331366</v>
      </c>
      <c r="F27" s="31">
        <v>3.1899999999999998E-2</v>
      </c>
      <c r="G27" s="31">
        <v>3.1899999999999998E-2</v>
      </c>
      <c r="H27" s="31">
        <v>3.1899999999999998E-2</v>
      </c>
      <c r="I27" s="32" t="s">
        <v>39</v>
      </c>
      <c r="J27" s="33" t="s">
        <v>40</v>
      </c>
      <c r="K27" s="35">
        <f t="shared" si="2"/>
        <v>10570.5754</v>
      </c>
      <c r="L27" s="33"/>
      <c r="M27" s="25"/>
    </row>
    <row r="28" spans="1:13" x14ac:dyDescent="0.25">
      <c r="A28" s="7">
        <v>16</v>
      </c>
      <c r="B28" s="40" t="s">
        <v>40</v>
      </c>
      <c r="C28" s="24">
        <v>2010</v>
      </c>
      <c r="D28" s="24">
        <v>2026</v>
      </c>
      <c r="E28" s="27">
        <v>1359101.6400000006</v>
      </c>
      <c r="F28" s="31">
        <v>4.6899999999999997E-2</v>
      </c>
      <c r="G28" s="31">
        <v>4.6899999999999997E-2</v>
      </c>
      <c r="H28" s="31">
        <v>4.6899999999999997E-2</v>
      </c>
      <c r="I28" s="32" t="s">
        <v>39</v>
      </c>
      <c r="J28" s="33" t="s">
        <v>40</v>
      </c>
      <c r="K28" s="35">
        <f t="shared" si="2"/>
        <v>63741.866916000021</v>
      </c>
      <c r="L28" s="33"/>
      <c r="M28" s="25"/>
    </row>
    <row r="29" spans="1:13" x14ac:dyDescent="0.25">
      <c r="A29" s="7">
        <v>17</v>
      </c>
      <c r="B29" s="40" t="s">
        <v>40</v>
      </c>
      <c r="C29" s="24">
        <v>2010</v>
      </c>
      <c r="D29" s="24">
        <v>2028</v>
      </c>
      <c r="E29" s="27">
        <v>1818878.27</v>
      </c>
      <c r="F29" s="31">
        <v>4.9000000000000002E-2</v>
      </c>
      <c r="G29" s="31">
        <v>4.9000000000000002E-2</v>
      </c>
      <c r="H29" s="31">
        <v>4.9000000000000002E-2</v>
      </c>
      <c r="I29" s="32" t="s">
        <v>39</v>
      </c>
      <c r="J29" s="33" t="s">
        <v>40</v>
      </c>
      <c r="K29" s="35">
        <f t="shared" si="2"/>
        <v>89125.035230000009</v>
      </c>
      <c r="L29" s="33"/>
      <c r="M29" s="25"/>
    </row>
    <row r="30" spans="1:13" x14ac:dyDescent="0.25">
      <c r="A30" s="7">
        <v>18</v>
      </c>
      <c r="B30" s="49" t="s">
        <v>40</v>
      </c>
      <c r="C30" s="43">
        <v>2012</v>
      </c>
      <c r="D30" s="43">
        <v>2034</v>
      </c>
      <c r="E30" s="44">
        <v>6560266.7000000011</v>
      </c>
      <c r="F30" s="45">
        <v>4.4999999999999998E-2</v>
      </c>
      <c r="G30" s="45">
        <v>4.4999999999999998E-2</v>
      </c>
      <c r="H30" s="45">
        <v>4.4999999999999998E-2</v>
      </c>
      <c r="I30" s="46" t="s">
        <v>39</v>
      </c>
      <c r="J30" s="47" t="s">
        <v>40</v>
      </c>
      <c r="K30" s="48">
        <f t="shared" si="2"/>
        <v>295212.00150000001</v>
      </c>
      <c r="L30" s="47"/>
      <c r="M30" s="25"/>
    </row>
    <row r="31" spans="1:13" x14ac:dyDescent="0.25">
      <c r="A31" s="7">
        <v>19</v>
      </c>
      <c r="B31" s="50" t="s">
        <v>43</v>
      </c>
      <c r="C31" s="24"/>
      <c r="D31" s="24"/>
      <c r="E31" s="51">
        <f>SUM(E25:E30)</f>
        <v>11458275.150000002</v>
      </c>
      <c r="F31" s="31"/>
      <c r="G31" s="31"/>
      <c r="H31" s="25"/>
      <c r="I31" s="25"/>
      <c r="J31" s="33"/>
      <c r="K31" s="34">
        <f>SUM(K25:K30)</f>
        <v>509547.44055000006</v>
      </c>
      <c r="L31" s="57">
        <v>543039</v>
      </c>
      <c r="M31" s="25"/>
    </row>
    <row r="32" spans="1:13" x14ac:dyDescent="0.25">
      <c r="A32" s="6">
        <v>20</v>
      </c>
      <c r="B32" s="8"/>
      <c r="C32" s="24"/>
      <c r="D32" s="24"/>
      <c r="E32" s="27"/>
      <c r="F32" s="31"/>
      <c r="G32" s="31"/>
      <c r="H32" s="25"/>
      <c r="I32" s="25"/>
      <c r="J32" s="33"/>
      <c r="K32" s="33"/>
      <c r="L32" s="33"/>
      <c r="M32" s="25"/>
    </row>
    <row r="33" spans="1:13" x14ac:dyDescent="0.25">
      <c r="A33" s="7">
        <v>21</v>
      </c>
      <c r="B33" s="40" t="s">
        <v>41</v>
      </c>
      <c r="C33" s="24">
        <v>2017</v>
      </c>
      <c r="D33" s="24">
        <v>2020</v>
      </c>
      <c r="E33" s="27">
        <v>0</v>
      </c>
      <c r="F33" s="31">
        <v>2.5499999999999998E-2</v>
      </c>
      <c r="G33" s="36">
        <v>2.5499999999999998E-2</v>
      </c>
      <c r="H33" s="36">
        <v>2.5499999999999998E-2</v>
      </c>
      <c r="I33" s="32" t="s">
        <v>39</v>
      </c>
      <c r="J33" s="33" t="s">
        <v>41</v>
      </c>
      <c r="K33" s="34">
        <f>+H33*E33</f>
        <v>0</v>
      </c>
      <c r="L33" s="33"/>
      <c r="M33" s="25"/>
    </row>
    <row r="34" spans="1:13" x14ac:dyDescent="0.25">
      <c r="A34" s="7">
        <v>22</v>
      </c>
      <c r="B34" s="32" t="s">
        <v>41</v>
      </c>
      <c r="C34" s="24">
        <v>2017</v>
      </c>
      <c r="D34" s="24">
        <v>2021</v>
      </c>
      <c r="E34" s="51">
        <v>401765.21000000008</v>
      </c>
      <c r="F34" s="31">
        <v>2.7000000000000003E-2</v>
      </c>
      <c r="G34" s="36">
        <v>2.7000000000000003E-2</v>
      </c>
      <c r="H34" s="36">
        <v>2.7000000000000003E-2</v>
      </c>
      <c r="I34" s="32" t="s">
        <v>39</v>
      </c>
      <c r="J34" s="33" t="s">
        <v>41</v>
      </c>
      <c r="K34" s="34">
        <f>+H34*E34</f>
        <v>10847.660670000003</v>
      </c>
      <c r="L34" s="33"/>
      <c r="M34" s="25"/>
    </row>
    <row r="35" spans="1:13" x14ac:dyDescent="0.25">
      <c r="A35" s="7">
        <v>23</v>
      </c>
      <c r="B35" s="32" t="s">
        <v>41</v>
      </c>
      <c r="C35" s="24">
        <v>2017</v>
      </c>
      <c r="D35" s="24">
        <v>2022</v>
      </c>
      <c r="E35" s="27">
        <v>624064.97</v>
      </c>
      <c r="F35" s="31">
        <v>2.8999999999999998E-2</v>
      </c>
      <c r="G35" s="36">
        <v>2.8999999999999998E-2</v>
      </c>
      <c r="H35" s="36">
        <v>2.8999999999999998E-2</v>
      </c>
      <c r="I35" s="32" t="s">
        <v>39</v>
      </c>
      <c r="J35" s="33" t="s">
        <v>41</v>
      </c>
      <c r="K35" s="34">
        <f t="shared" ref="K35:K55" si="3">+H35*E35</f>
        <v>18097.884129999999</v>
      </c>
      <c r="L35" s="33"/>
      <c r="M35" s="25"/>
    </row>
    <row r="36" spans="1:13" x14ac:dyDescent="0.25">
      <c r="A36" s="7">
        <v>24</v>
      </c>
      <c r="B36" s="32" t="s">
        <v>41</v>
      </c>
      <c r="C36" s="24">
        <v>2017</v>
      </c>
      <c r="D36" s="24">
        <v>2023</v>
      </c>
      <c r="E36" s="27">
        <v>649879.93000000005</v>
      </c>
      <c r="F36" s="31">
        <v>0.03</v>
      </c>
      <c r="G36" s="36">
        <v>0.03</v>
      </c>
      <c r="H36" s="36">
        <v>0.03</v>
      </c>
      <c r="I36" s="32" t="s">
        <v>39</v>
      </c>
      <c r="J36" s="33" t="s">
        <v>41</v>
      </c>
      <c r="K36" s="34">
        <f t="shared" si="3"/>
        <v>19496.3979</v>
      </c>
      <c r="L36" s="25"/>
      <c r="M36" s="25"/>
    </row>
    <row r="37" spans="1:13" x14ac:dyDescent="0.25">
      <c r="A37" s="6">
        <v>25</v>
      </c>
      <c r="B37" s="32" t="s">
        <v>41</v>
      </c>
      <c r="C37" s="24">
        <v>2017</v>
      </c>
      <c r="D37" s="24">
        <v>2024</v>
      </c>
      <c r="E37" s="27">
        <v>676246.94</v>
      </c>
      <c r="F37" s="31">
        <v>3.1E-2</v>
      </c>
      <c r="G37" s="36">
        <v>3.1E-2</v>
      </c>
      <c r="H37" s="36">
        <v>3.1E-2</v>
      </c>
      <c r="I37" s="32" t="s">
        <v>39</v>
      </c>
      <c r="J37" s="33" t="s">
        <v>41</v>
      </c>
      <c r="K37" s="34">
        <f t="shared" si="3"/>
        <v>20963.655139999999</v>
      </c>
      <c r="L37" s="25"/>
      <c r="M37" s="25"/>
    </row>
    <row r="38" spans="1:13" x14ac:dyDescent="0.25">
      <c r="A38" s="7">
        <v>26</v>
      </c>
      <c r="B38" s="32" t="s">
        <v>41</v>
      </c>
      <c r="C38" s="24">
        <v>2017</v>
      </c>
      <c r="D38" s="24">
        <v>2025</v>
      </c>
      <c r="E38" s="28">
        <v>705489.54</v>
      </c>
      <c r="F38" s="31">
        <v>3.15E-2</v>
      </c>
      <c r="G38" s="36">
        <v>3.15E-2</v>
      </c>
      <c r="H38" s="36">
        <v>3.15E-2</v>
      </c>
      <c r="I38" s="32" t="s">
        <v>39</v>
      </c>
      <c r="J38" s="33" t="s">
        <v>41</v>
      </c>
      <c r="K38" s="34">
        <f t="shared" si="3"/>
        <v>22222.92051</v>
      </c>
      <c r="L38" s="25"/>
      <c r="M38" s="25"/>
    </row>
    <row r="39" spans="1:13" x14ac:dyDescent="0.25">
      <c r="A39" s="7">
        <v>27</v>
      </c>
      <c r="B39" s="32" t="s">
        <v>41</v>
      </c>
      <c r="C39" s="24">
        <v>2017</v>
      </c>
      <c r="D39" s="24">
        <v>2026</v>
      </c>
      <c r="E39" s="28">
        <v>734340.85</v>
      </c>
      <c r="F39" s="31">
        <v>3.15E-2</v>
      </c>
      <c r="G39" s="36">
        <v>3.15E-2</v>
      </c>
      <c r="H39" s="36">
        <v>3.15E-2</v>
      </c>
      <c r="I39" s="32" t="s">
        <v>39</v>
      </c>
      <c r="J39" s="33" t="s">
        <v>41</v>
      </c>
      <c r="K39" s="34">
        <f t="shared" si="3"/>
        <v>23131.736775000001</v>
      </c>
      <c r="L39" s="25"/>
      <c r="M39" s="25"/>
    </row>
    <row r="40" spans="1:13" x14ac:dyDescent="0.25">
      <c r="A40" s="7">
        <v>28</v>
      </c>
      <c r="B40" s="32" t="s">
        <v>41</v>
      </c>
      <c r="C40" s="24">
        <v>2017</v>
      </c>
      <c r="D40" s="24">
        <v>2027</v>
      </c>
      <c r="E40" s="28">
        <v>765018.3</v>
      </c>
      <c r="F40" s="31">
        <v>3.2000000000000001E-2</v>
      </c>
      <c r="G40" s="36">
        <v>3.2000000000000001E-2</v>
      </c>
      <c r="H40" s="36">
        <v>3.2000000000000001E-2</v>
      </c>
      <c r="I40" s="32" t="s">
        <v>39</v>
      </c>
      <c r="J40" s="33" t="s">
        <v>41</v>
      </c>
      <c r="K40" s="34">
        <f t="shared" si="3"/>
        <v>24480.585600000002</v>
      </c>
      <c r="L40" s="25"/>
      <c r="M40" s="25"/>
    </row>
    <row r="41" spans="1:13" x14ac:dyDescent="0.25">
      <c r="A41" s="7">
        <v>29</v>
      </c>
      <c r="B41" s="32" t="s">
        <v>41</v>
      </c>
      <c r="C41" s="24">
        <v>2017</v>
      </c>
      <c r="D41" s="24">
        <v>2028</v>
      </c>
      <c r="E41" s="28">
        <v>796585.49</v>
      </c>
      <c r="F41" s="31">
        <v>3.2500000000000001E-2</v>
      </c>
      <c r="G41" s="36">
        <v>3.2500000000000001E-2</v>
      </c>
      <c r="H41" s="36">
        <v>3.2500000000000001E-2</v>
      </c>
      <c r="I41" s="32" t="s">
        <v>39</v>
      </c>
      <c r="J41" s="33" t="s">
        <v>41</v>
      </c>
      <c r="K41" s="34">
        <f t="shared" si="3"/>
        <v>25889.028425</v>
      </c>
      <c r="L41" s="25"/>
      <c r="M41" s="25"/>
    </row>
    <row r="42" spans="1:13" x14ac:dyDescent="0.25">
      <c r="A42" s="6">
        <v>30</v>
      </c>
      <c r="B42" s="32" t="s">
        <v>41</v>
      </c>
      <c r="C42" s="24">
        <v>2017</v>
      </c>
      <c r="D42" s="24">
        <v>2029</v>
      </c>
      <c r="E42" s="28">
        <v>830928.7</v>
      </c>
      <c r="F42" s="31">
        <v>3.3000000000000002E-2</v>
      </c>
      <c r="G42" s="36">
        <v>3.3000000000000002E-2</v>
      </c>
      <c r="H42" s="36">
        <v>3.3000000000000002E-2</v>
      </c>
      <c r="I42" s="32" t="s">
        <v>39</v>
      </c>
      <c r="J42" s="33" t="s">
        <v>41</v>
      </c>
      <c r="K42" s="34">
        <f t="shared" si="3"/>
        <v>27420.647099999998</v>
      </c>
      <c r="L42" s="25"/>
      <c r="M42" s="25"/>
    </row>
    <row r="43" spans="1:13" x14ac:dyDescent="0.25">
      <c r="A43" s="7">
        <v>31</v>
      </c>
      <c r="B43" s="32" t="s">
        <v>41</v>
      </c>
      <c r="C43" s="24">
        <v>2017</v>
      </c>
      <c r="D43" s="24">
        <v>2030</v>
      </c>
      <c r="E43" s="28">
        <v>865464.66</v>
      </c>
      <c r="F43" s="31">
        <v>3.3000000000000002E-2</v>
      </c>
      <c r="G43" s="36">
        <v>3.3000000000000002E-2</v>
      </c>
      <c r="H43" s="36">
        <v>3.3000000000000002E-2</v>
      </c>
      <c r="I43" s="32" t="s">
        <v>39</v>
      </c>
      <c r="J43" s="33" t="s">
        <v>41</v>
      </c>
      <c r="K43" s="34">
        <f t="shared" si="3"/>
        <v>28560.333780000001</v>
      </c>
      <c r="L43" s="25"/>
      <c r="M43" s="25"/>
    </row>
    <row r="44" spans="1:13" x14ac:dyDescent="0.25">
      <c r="A44" s="7">
        <v>32</v>
      </c>
      <c r="B44" s="32" t="s">
        <v>41</v>
      </c>
      <c r="C44" s="24">
        <v>2017</v>
      </c>
      <c r="D44" s="24">
        <v>2031</v>
      </c>
      <c r="E44" s="28">
        <v>901974.87</v>
      </c>
      <c r="F44" s="31">
        <v>3.3500000000000002E-2</v>
      </c>
      <c r="G44" s="36">
        <v>3.3500000000000002E-2</v>
      </c>
      <c r="H44" s="36">
        <v>3.3500000000000002E-2</v>
      </c>
      <c r="I44" s="32" t="s">
        <v>39</v>
      </c>
      <c r="J44" s="33" t="s">
        <v>41</v>
      </c>
      <c r="K44" s="34">
        <f t="shared" si="3"/>
        <v>30216.158145000001</v>
      </c>
      <c r="L44" s="25"/>
      <c r="M44" s="25"/>
    </row>
    <row r="45" spans="1:13" x14ac:dyDescent="0.25">
      <c r="A45" s="7">
        <v>33</v>
      </c>
      <c r="B45" s="32" t="s">
        <v>41</v>
      </c>
      <c r="C45" s="24">
        <v>2017</v>
      </c>
      <c r="D45" s="24">
        <v>2032</v>
      </c>
      <c r="E45" s="28">
        <v>939780.89</v>
      </c>
      <c r="F45" s="31">
        <v>3.4000000000000002E-2</v>
      </c>
      <c r="G45" s="36">
        <v>3.4000000000000002E-2</v>
      </c>
      <c r="H45" s="36">
        <v>3.4000000000000002E-2</v>
      </c>
      <c r="I45" s="32" t="s">
        <v>39</v>
      </c>
      <c r="J45" s="33" t="s">
        <v>41</v>
      </c>
      <c r="K45" s="34">
        <f t="shared" si="3"/>
        <v>31952.550260000004</v>
      </c>
      <c r="L45" s="25"/>
      <c r="M45" s="25"/>
    </row>
    <row r="46" spans="1:13" x14ac:dyDescent="0.25">
      <c r="A46" s="7">
        <v>34</v>
      </c>
      <c r="B46" s="32" t="s">
        <v>41</v>
      </c>
      <c r="C46" s="24">
        <v>2017</v>
      </c>
      <c r="D46" s="24">
        <v>2033</v>
      </c>
      <c r="E46" s="28">
        <v>980248.9</v>
      </c>
      <c r="F46" s="31">
        <v>3.4000000000000002E-2</v>
      </c>
      <c r="G46" s="36">
        <v>3.4000000000000002E-2</v>
      </c>
      <c r="H46" s="36">
        <v>3.4000000000000002E-2</v>
      </c>
      <c r="I46" s="32" t="s">
        <v>39</v>
      </c>
      <c r="J46" s="33" t="s">
        <v>41</v>
      </c>
      <c r="K46" s="34">
        <f t="shared" si="3"/>
        <v>33328.462600000006</v>
      </c>
      <c r="L46" s="25"/>
      <c r="M46" s="25"/>
    </row>
    <row r="47" spans="1:13" x14ac:dyDescent="0.25">
      <c r="A47" s="6">
        <v>35</v>
      </c>
      <c r="B47" s="32" t="s">
        <v>41</v>
      </c>
      <c r="C47" s="24">
        <v>2017</v>
      </c>
      <c r="D47" s="24">
        <v>2034</v>
      </c>
      <c r="E47" s="28">
        <v>1021609.58</v>
      </c>
      <c r="F47" s="31">
        <v>3.4500000000000003E-2</v>
      </c>
      <c r="G47" s="36">
        <v>3.4500000000000003E-2</v>
      </c>
      <c r="H47" s="36">
        <v>3.4500000000000003E-2</v>
      </c>
      <c r="I47" s="32" t="s">
        <v>39</v>
      </c>
      <c r="J47" s="33" t="s">
        <v>41</v>
      </c>
      <c r="K47" s="34">
        <f t="shared" si="3"/>
        <v>35245.530510000004</v>
      </c>
      <c r="L47" s="25"/>
      <c r="M47" s="25"/>
    </row>
    <row r="48" spans="1:13" x14ac:dyDescent="0.25">
      <c r="A48" s="7">
        <v>36</v>
      </c>
      <c r="B48" s="32" t="s">
        <v>41</v>
      </c>
      <c r="C48" s="24">
        <v>2017</v>
      </c>
      <c r="D48" s="24">
        <v>2035</v>
      </c>
      <c r="E48" s="28">
        <v>1065125.76</v>
      </c>
      <c r="F48" s="31">
        <v>3.5000000000000003E-2</v>
      </c>
      <c r="G48" s="36">
        <v>3.5000000000000003E-2</v>
      </c>
      <c r="H48" s="36">
        <v>3.5000000000000003E-2</v>
      </c>
      <c r="I48" s="32" t="s">
        <v>39</v>
      </c>
      <c r="J48" s="33" t="s">
        <v>41</v>
      </c>
      <c r="K48" s="34">
        <f t="shared" si="3"/>
        <v>37279.401600000005</v>
      </c>
      <c r="L48" s="25"/>
      <c r="M48" s="25"/>
    </row>
    <row r="49" spans="1:13" x14ac:dyDescent="0.25">
      <c r="A49" s="7">
        <v>37</v>
      </c>
      <c r="B49" s="32" t="s">
        <v>41</v>
      </c>
      <c r="C49" s="24">
        <v>2017</v>
      </c>
      <c r="D49" s="24">
        <v>2036</v>
      </c>
      <c r="E49" s="28">
        <v>954876.11</v>
      </c>
      <c r="F49" s="31">
        <v>3.5499999999999997E-2</v>
      </c>
      <c r="G49" s="36">
        <v>3.5499999999999997E-2</v>
      </c>
      <c r="H49" s="36">
        <v>3.5499999999999997E-2</v>
      </c>
      <c r="I49" s="32" t="s">
        <v>39</v>
      </c>
      <c r="J49" s="33" t="s">
        <v>41</v>
      </c>
      <c r="K49" s="34">
        <f t="shared" si="3"/>
        <v>33898.101904999996</v>
      </c>
      <c r="L49" s="25"/>
      <c r="M49" s="25"/>
    </row>
    <row r="50" spans="1:13" x14ac:dyDescent="0.25">
      <c r="A50" s="7">
        <v>38</v>
      </c>
      <c r="B50" s="32" t="s">
        <v>41</v>
      </c>
      <c r="C50" s="24">
        <v>2017</v>
      </c>
      <c r="D50" s="24">
        <v>2037</v>
      </c>
      <c r="E50" s="28">
        <v>694347.68</v>
      </c>
      <c r="F50" s="31">
        <v>3.5499999999999997E-2</v>
      </c>
      <c r="G50" s="36">
        <v>3.5499999999999997E-2</v>
      </c>
      <c r="H50" s="36">
        <v>3.5499999999999997E-2</v>
      </c>
      <c r="I50" s="32" t="s">
        <v>39</v>
      </c>
      <c r="J50" s="33" t="s">
        <v>41</v>
      </c>
      <c r="K50" s="34">
        <f t="shared" si="3"/>
        <v>24649.342639999999</v>
      </c>
      <c r="L50" s="25"/>
      <c r="M50" s="25"/>
    </row>
    <row r="51" spans="1:13" x14ac:dyDescent="0.25">
      <c r="A51" s="7">
        <v>39</v>
      </c>
      <c r="B51" s="32" t="s">
        <v>41</v>
      </c>
      <c r="C51" s="24">
        <v>2017</v>
      </c>
      <c r="D51" s="24">
        <v>2038</v>
      </c>
      <c r="E51" s="28">
        <v>722411.23</v>
      </c>
      <c r="F51" s="31">
        <v>3.6000000000000004E-2</v>
      </c>
      <c r="G51" s="36">
        <v>3.6000000000000004E-2</v>
      </c>
      <c r="H51" s="36">
        <v>3.6000000000000004E-2</v>
      </c>
      <c r="I51" s="32" t="s">
        <v>39</v>
      </c>
      <c r="J51" s="33" t="s">
        <v>41</v>
      </c>
      <c r="K51" s="34">
        <f t="shared" si="3"/>
        <v>26006.804280000004</v>
      </c>
      <c r="L51" s="25"/>
      <c r="M51" s="25"/>
    </row>
    <row r="52" spans="1:13" x14ac:dyDescent="0.25">
      <c r="A52" s="6">
        <v>40</v>
      </c>
      <c r="B52" s="32" t="s">
        <v>41</v>
      </c>
      <c r="C52" s="24">
        <v>2017</v>
      </c>
      <c r="D52" s="24">
        <v>2039</v>
      </c>
      <c r="E52" s="28">
        <v>751763.92</v>
      </c>
      <c r="F52" s="31">
        <v>3.6499999999999998E-2</v>
      </c>
      <c r="G52" s="36">
        <v>3.6499999999999998E-2</v>
      </c>
      <c r="H52" s="36">
        <v>3.6499999999999998E-2</v>
      </c>
      <c r="I52" s="32" t="s">
        <v>39</v>
      </c>
      <c r="J52" s="33" t="s">
        <v>41</v>
      </c>
      <c r="K52" s="34">
        <f t="shared" si="3"/>
        <v>27439.38308</v>
      </c>
      <c r="L52" s="25"/>
      <c r="M52" s="25"/>
    </row>
    <row r="53" spans="1:13" x14ac:dyDescent="0.25">
      <c r="A53" s="7">
        <v>41</v>
      </c>
      <c r="B53" s="32" t="s">
        <v>41</v>
      </c>
      <c r="C53" s="24">
        <v>2017</v>
      </c>
      <c r="D53" s="24">
        <v>2040</v>
      </c>
      <c r="E53" s="28">
        <v>782264.38</v>
      </c>
      <c r="F53" s="31">
        <v>3.7000000000000005E-2</v>
      </c>
      <c r="G53" s="36">
        <v>3.7000000000000005E-2</v>
      </c>
      <c r="H53" s="36">
        <v>3.7000000000000005E-2</v>
      </c>
      <c r="I53" s="32" t="s">
        <v>39</v>
      </c>
      <c r="J53" s="33" t="s">
        <v>41</v>
      </c>
      <c r="K53" s="34">
        <f t="shared" si="3"/>
        <v>28943.782060000005</v>
      </c>
      <c r="L53" s="25"/>
      <c r="M53" s="25"/>
    </row>
    <row r="54" spans="1:13" x14ac:dyDescent="0.25">
      <c r="A54" s="7">
        <v>42</v>
      </c>
      <c r="B54" s="32" t="s">
        <v>41</v>
      </c>
      <c r="C54" s="24">
        <v>2017</v>
      </c>
      <c r="D54" s="24">
        <v>2041</v>
      </c>
      <c r="E54" s="28">
        <v>709522.81</v>
      </c>
      <c r="F54" s="31">
        <v>3.7000000000000005E-2</v>
      </c>
      <c r="G54" s="36">
        <v>3.7000000000000005E-2</v>
      </c>
      <c r="H54" s="36">
        <v>3.7000000000000005E-2</v>
      </c>
      <c r="I54" s="32" t="s">
        <v>39</v>
      </c>
      <c r="J54" s="33" t="s">
        <v>41</v>
      </c>
      <c r="K54" s="34">
        <f t="shared" si="3"/>
        <v>26252.343970000005</v>
      </c>
      <c r="L54" s="25"/>
      <c r="M54" s="25"/>
    </row>
    <row r="55" spans="1:13" x14ac:dyDescent="0.25">
      <c r="A55" s="7">
        <v>43</v>
      </c>
      <c r="B55" s="46" t="s">
        <v>41</v>
      </c>
      <c r="C55" s="43">
        <v>2017</v>
      </c>
      <c r="D55" s="43">
        <v>2042</v>
      </c>
      <c r="E55" s="52">
        <v>70275.429999999993</v>
      </c>
      <c r="F55" s="45">
        <v>3.7499999999999999E-2</v>
      </c>
      <c r="G55" s="53">
        <v>3.7499999999999999E-2</v>
      </c>
      <c r="H55" s="53">
        <v>3.7499999999999999E-2</v>
      </c>
      <c r="I55" s="46" t="s">
        <v>39</v>
      </c>
      <c r="J55" s="47" t="s">
        <v>41</v>
      </c>
      <c r="K55" s="56">
        <f t="shared" si="3"/>
        <v>2635.3286249999996</v>
      </c>
      <c r="L55" s="54"/>
      <c r="M55" s="25"/>
    </row>
    <row r="56" spans="1:13" x14ac:dyDescent="0.25">
      <c r="A56" s="7">
        <v>44</v>
      </c>
      <c r="B56" s="32" t="s">
        <v>44</v>
      </c>
      <c r="C56" s="24"/>
      <c r="D56" s="24"/>
      <c r="E56" s="55">
        <f>SUM(E34:E55)</f>
        <v>16643986.150000002</v>
      </c>
      <c r="F56" s="31"/>
      <c r="G56" s="36"/>
      <c r="H56" s="25"/>
      <c r="I56" s="25"/>
      <c r="J56" s="33"/>
      <c r="K56" s="58">
        <f>SUM(K34:K55)</f>
        <v>558958.039705</v>
      </c>
      <c r="L56" s="55">
        <v>568862.94999999995</v>
      </c>
      <c r="M56" s="25"/>
    </row>
    <row r="57" spans="1:13" x14ac:dyDescent="0.25">
      <c r="A57" s="6">
        <v>45</v>
      </c>
      <c r="B57" s="8"/>
      <c r="C57" s="24"/>
      <c r="D57" s="24"/>
      <c r="E57" s="29"/>
      <c r="F57" s="31"/>
      <c r="G57" s="36"/>
      <c r="H57" s="25"/>
      <c r="I57" s="25"/>
      <c r="J57" s="33"/>
      <c r="K57" s="25"/>
      <c r="L57" s="25"/>
      <c r="M57" s="25"/>
    </row>
    <row r="58" spans="1:13" x14ac:dyDescent="0.25">
      <c r="A58" s="7">
        <v>46</v>
      </c>
      <c r="B58" s="8"/>
      <c r="C58" s="24"/>
      <c r="D58" s="24"/>
      <c r="E58" s="29"/>
      <c r="F58" s="31"/>
      <c r="G58" s="36"/>
      <c r="H58" s="25"/>
      <c r="I58" s="25"/>
      <c r="J58" s="33"/>
      <c r="K58" s="25"/>
      <c r="L58" s="25"/>
      <c r="M58" s="25"/>
    </row>
    <row r="59" spans="1:13" ht="15.75" thickBot="1" x14ac:dyDescent="0.3">
      <c r="A59" s="7">
        <v>47</v>
      </c>
      <c r="B59" s="8" t="s">
        <v>45</v>
      </c>
      <c r="C59" s="24"/>
      <c r="D59" s="24"/>
      <c r="E59" s="60">
        <f>+E56+E31+E23</f>
        <v>60970192.370000005</v>
      </c>
      <c r="F59" s="31"/>
      <c r="G59" s="36"/>
      <c r="H59" s="25"/>
      <c r="I59" s="25"/>
      <c r="J59" s="33"/>
      <c r="K59" s="61">
        <f>+K56+K31+K23</f>
        <v>1776027.6464665001</v>
      </c>
      <c r="L59" s="61">
        <f>+L56+L31+L23</f>
        <v>1751670.89</v>
      </c>
      <c r="M59" s="25"/>
    </row>
    <row r="60" spans="1:13" ht="15.75" thickTop="1" x14ac:dyDescent="0.25">
      <c r="A60" s="7">
        <v>48</v>
      </c>
      <c r="B60" s="8" t="s">
        <v>46</v>
      </c>
      <c r="C60" s="24"/>
      <c r="D60" s="24"/>
      <c r="E60" s="37"/>
      <c r="F60" s="31"/>
      <c r="G60" s="36"/>
      <c r="H60" s="25"/>
      <c r="I60" s="25"/>
      <c r="J60" s="33"/>
      <c r="K60" s="37">
        <f>+K59/E59</f>
        <v>2.9129441411117857E-2</v>
      </c>
      <c r="L60" s="37"/>
      <c r="M60" s="25"/>
    </row>
    <row r="61" spans="1:13" x14ac:dyDescent="0.25">
      <c r="A61" s="7">
        <v>49</v>
      </c>
      <c r="B61" s="8" t="s">
        <v>47</v>
      </c>
      <c r="C61" s="24"/>
      <c r="D61" s="24"/>
      <c r="E61" s="37"/>
      <c r="F61" s="31"/>
      <c r="G61" s="36"/>
      <c r="H61" s="25"/>
      <c r="I61" s="25"/>
      <c r="J61" s="33"/>
      <c r="K61" s="37"/>
      <c r="L61" s="37">
        <f>+L59/E59</f>
        <v>2.8729955112654335E-2</v>
      </c>
      <c r="M61" s="25"/>
    </row>
    <row r="62" spans="1:13" x14ac:dyDescent="0.25">
      <c r="A62" s="6">
        <v>50</v>
      </c>
      <c r="B62" s="8"/>
      <c r="C62" s="24"/>
      <c r="D62" s="24"/>
      <c r="E62" s="30"/>
      <c r="F62" s="31"/>
      <c r="G62" s="36"/>
      <c r="H62" s="25"/>
      <c r="I62" s="25"/>
      <c r="J62" s="33"/>
      <c r="K62" s="25"/>
      <c r="L62" s="25"/>
      <c r="M62" s="25"/>
    </row>
    <row r="63" spans="1:13" x14ac:dyDescent="0.25">
      <c r="A63" s="5">
        <v>51</v>
      </c>
      <c r="C63" s="2"/>
      <c r="D63" s="2"/>
      <c r="E63" s="2"/>
      <c r="F63" s="37"/>
      <c r="G63" s="36"/>
      <c r="H63" s="25"/>
      <c r="I63" s="25"/>
      <c r="J63" s="25"/>
      <c r="K63" s="25"/>
      <c r="L63" s="25"/>
      <c r="M63" s="25"/>
    </row>
    <row r="64" spans="1:13" x14ac:dyDescent="0.25">
      <c r="A64" s="5">
        <v>52</v>
      </c>
      <c r="C64" s="2"/>
      <c r="D64" s="2"/>
      <c r="E64" s="2"/>
      <c r="F64" s="37"/>
      <c r="G64" s="38"/>
    </row>
    <row r="65" spans="3:7" x14ac:dyDescent="0.25">
      <c r="C65" s="2"/>
      <c r="D65" s="2"/>
      <c r="E65" s="2"/>
      <c r="F65" s="37"/>
      <c r="G65" s="38"/>
    </row>
    <row r="66" spans="3:7" x14ac:dyDescent="0.25">
      <c r="C66" s="2"/>
      <c r="D66" s="2"/>
      <c r="E66" s="2"/>
      <c r="F66" s="37"/>
      <c r="G66" s="38"/>
    </row>
    <row r="67" spans="3:7" x14ac:dyDescent="0.25">
      <c r="C67" s="2"/>
      <c r="D67" s="2"/>
      <c r="E67" s="2"/>
      <c r="F67" s="39"/>
      <c r="G67" s="38"/>
    </row>
    <row r="68" spans="3:7" x14ac:dyDescent="0.25">
      <c r="C68" s="2"/>
      <c r="D68" s="2"/>
      <c r="E68" s="2"/>
      <c r="F68" s="39"/>
      <c r="G68" s="38"/>
    </row>
    <row r="69" spans="3:7" x14ac:dyDescent="0.25">
      <c r="C69" s="2"/>
      <c r="D69" s="2"/>
      <c r="E69" s="2"/>
      <c r="F69" s="39"/>
      <c r="G69" s="38"/>
    </row>
    <row r="70" spans="3:7" x14ac:dyDescent="0.25">
      <c r="C70" s="9"/>
      <c r="D70" s="9"/>
      <c r="E70" s="9"/>
      <c r="F70" s="38"/>
      <c r="G70" s="38"/>
    </row>
    <row r="71" spans="3:7" x14ac:dyDescent="0.25">
      <c r="C71" s="9"/>
      <c r="D71" s="9"/>
      <c r="E71" s="9"/>
      <c r="F71" s="38"/>
      <c r="G71" s="38"/>
    </row>
    <row r="72" spans="3:7" x14ac:dyDescent="0.25">
      <c r="C72" s="9"/>
      <c r="D72" s="9"/>
      <c r="E72" s="9"/>
      <c r="F72" s="38"/>
      <c r="G72" s="38"/>
    </row>
    <row r="73" spans="3:7" x14ac:dyDescent="0.25">
      <c r="C73" s="9"/>
      <c r="D73" s="9"/>
      <c r="E73" s="9"/>
      <c r="F73" s="38"/>
      <c r="G73" s="38"/>
    </row>
    <row r="74" spans="3:7" x14ac:dyDescent="0.25">
      <c r="C74" s="9"/>
      <c r="D74" s="9"/>
      <c r="E74" s="9"/>
      <c r="F74" s="38"/>
      <c r="G74" s="38"/>
    </row>
    <row r="75" spans="3:7" x14ac:dyDescent="0.25">
      <c r="C75" s="9"/>
      <c r="D75" s="9"/>
      <c r="E75" s="9"/>
      <c r="F75" s="38"/>
      <c r="G75" s="38"/>
    </row>
    <row r="76" spans="3:7" x14ac:dyDescent="0.25">
      <c r="C76" s="9"/>
      <c r="D76" s="9"/>
      <c r="E76" s="9"/>
      <c r="F76" s="38"/>
      <c r="G76" s="38"/>
    </row>
    <row r="77" spans="3:7" x14ac:dyDescent="0.25">
      <c r="C77" s="9"/>
      <c r="D77" s="9"/>
      <c r="E77" s="9"/>
      <c r="F77" s="38"/>
      <c r="G77" s="38"/>
    </row>
    <row r="78" spans="3:7" x14ac:dyDescent="0.25">
      <c r="C78" s="9"/>
      <c r="D78" s="9"/>
      <c r="E78" s="9"/>
      <c r="F78" s="38"/>
      <c r="G78" s="38"/>
    </row>
    <row r="79" spans="3:7" x14ac:dyDescent="0.25">
      <c r="C79" s="9"/>
      <c r="D79" s="9"/>
      <c r="E79" s="9"/>
      <c r="F79" s="38"/>
      <c r="G79" s="38"/>
    </row>
    <row r="80" spans="3:7" x14ac:dyDescent="0.25">
      <c r="C80" s="9"/>
      <c r="D80" s="9"/>
      <c r="E80" s="9"/>
      <c r="F80" s="38"/>
      <c r="G80" s="38"/>
    </row>
    <row r="81" spans="3:7" x14ac:dyDescent="0.25">
      <c r="C81" s="9"/>
      <c r="D81" s="9"/>
      <c r="E81" s="9"/>
      <c r="F81" s="38"/>
      <c r="G81" s="38"/>
    </row>
    <row r="82" spans="3:7" x14ac:dyDescent="0.25">
      <c r="C82" s="9"/>
      <c r="D82" s="9"/>
      <c r="E82" s="9"/>
      <c r="F82" s="38"/>
      <c r="G82" s="38"/>
    </row>
    <row r="83" spans="3:7" x14ac:dyDescent="0.25">
      <c r="C83" s="9"/>
      <c r="D83" s="9"/>
      <c r="E83" s="9"/>
      <c r="F83" s="38"/>
      <c r="G83" s="38"/>
    </row>
    <row r="84" spans="3:7" x14ac:dyDescent="0.25">
      <c r="C84" s="9"/>
      <c r="D84" s="9"/>
      <c r="E84" s="9"/>
      <c r="F84" s="38"/>
      <c r="G84" s="38"/>
    </row>
    <row r="85" spans="3:7" x14ac:dyDescent="0.25">
      <c r="C85" s="9"/>
      <c r="D85" s="9"/>
      <c r="E85" s="9"/>
      <c r="F85" s="38"/>
      <c r="G85" s="38"/>
    </row>
    <row r="86" spans="3:7" x14ac:dyDescent="0.25">
      <c r="C86" s="9"/>
      <c r="D86" s="9"/>
      <c r="E86" s="9"/>
      <c r="F86" s="38"/>
      <c r="G86" s="38"/>
    </row>
    <row r="87" spans="3:7" x14ac:dyDescent="0.25">
      <c r="C87" s="9"/>
      <c r="D87" s="9"/>
      <c r="E87" s="9"/>
      <c r="F87" s="38"/>
      <c r="G87" s="38"/>
    </row>
    <row r="88" spans="3:7" x14ac:dyDescent="0.25">
      <c r="C88" s="9"/>
      <c r="D88" s="9"/>
      <c r="E88" s="9"/>
      <c r="F88" s="9"/>
    </row>
    <row r="89" spans="3:7" x14ac:dyDescent="0.25">
      <c r="C89" s="9"/>
      <c r="D89" s="9"/>
      <c r="E89" s="9"/>
      <c r="F89" s="9"/>
    </row>
    <row r="90" spans="3:7" x14ac:dyDescent="0.25">
      <c r="C90" s="9"/>
      <c r="D90" s="9"/>
      <c r="E90" s="9"/>
      <c r="F90" s="9"/>
    </row>
    <row r="91" spans="3:7" x14ac:dyDescent="0.25">
      <c r="C91" s="9"/>
      <c r="D91" s="9"/>
      <c r="E91" s="9"/>
      <c r="F91" s="9"/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2A5D-FF26-4634-9F0E-14C1C05CC663}">
  <dimension ref="A1:K59"/>
  <sheetViews>
    <sheetView topLeftCell="A8" zoomScaleNormal="100" workbookViewId="0">
      <selection activeCell="F44" sqref="F44"/>
    </sheetView>
  </sheetViews>
  <sheetFormatPr defaultRowHeight="15" x14ac:dyDescent="0.25"/>
  <cols>
    <col min="2" max="2" width="15.7109375" customWidth="1"/>
    <col min="3" max="4" width="13.28515625" customWidth="1"/>
    <col min="5" max="5" width="14.85546875" customWidth="1"/>
    <col min="6" max="7" width="13.28515625" customWidth="1"/>
    <col min="8" max="8" width="15.28515625" bestFit="1" customWidth="1"/>
    <col min="9" max="9" width="13.28515625" customWidth="1"/>
    <col min="10" max="10" width="14.28515625" bestFit="1" customWidth="1"/>
    <col min="19" max="19" width="12" bestFit="1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49</v>
      </c>
    </row>
    <row r="4" spans="1:11" x14ac:dyDescent="0.25">
      <c r="A4" s="1"/>
    </row>
    <row r="7" spans="1:11" x14ac:dyDescent="0.25">
      <c r="A7" s="13"/>
      <c r="B7" s="14"/>
      <c r="C7" s="15"/>
      <c r="D7" s="14"/>
      <c r="E7" s="15"/>
      <c r="F7" s="14"/>
      <c r="G7" s="15"/>
      <c r="H7" s="14"/>
      <c r="I7" s="15"/>
      <c r="J7" s="14"/>
    </row>
    <row r="8" spans="1:11" x14ac:dyDescent="0.25">
      <c r="A8" s="17"/>
      <c r="B8" s="18"/>
      <c r="C8" s="19"/>
      <c r="D8" s="18"/>
      <c r="E8" s="19"/>
      <c r="F8" s="18"/>
      <c r="G8" s="19"/>
      <c r="H8" s="18"/>
      <c r="I8" s="19"/>
      <c r="J8" s="18" t="s">
        <v>30</v>
      </c>
    </row>
    <row r="9" spans="1:11" x14ac:dyDescent="0.25">
      <c r="A9" s="17"/>
      <c r="B9" s="18" t="s">
        <v>3</v>
      </c>
      <c r="C9" s="19" t="s">
        <v>7</v>
      </c>
      <c r="D9" s="18" t="s">
        <v>7</v>
      </c>
      <c r="E9" s="19"/>
      <c r="F9" s="18"/>
      <c r="G9" s="19"/>
      <c r="H9" s="18"/>
      <c r="I9" s="19"/>
      <c r="J9" s="18" t="s">
        <v>56</v>
      </c>
    </row>
    <row r="10" spans="1:11" x14ac:dyDescent="0.25">
      <c r="A10" s="17"/>
      <c r="B10" s="18" t="s">
        <v>4</v>
      </c>
      <c r="C10" s="19" t="s">
        <v>8</v>
      </c>
      <c r="D10" s="18" t="s">
        <v>8</v>
      </c>
      <c r="E10" s="19" t="s">
        <v>12</v>
      </c>
      <c r="F10" s="18" t="s">
        <v>15</v>
      </c>
      <c r="G10" s="19" t="s">
        <v>15</v>
      </c>
      <c r="H10" s="18" t="s">
        <v>52</v>
      </c>
      <c r="I10" s="19" t="s">
        <v>54</v>
      </c>
      <c r="J10" s="18" t="s">
        <v>31</v>
      </c>
    </row>
    <row r="11" spans="1:11" x14ac:dyDescent="0.25">
      <c r="A11" s="17" t="s">
        <v>2</v>
      </c>
      <c r="B11" s="18" t="s">
        <v>50</v>
      </c>
      <c r="C11" s="19" t="s">
        <v>5</v>
      </c>
      <c r="D11" s="18" t="s">
        <v>10</v>
      </c>
      <c r="E11" s="19" t="s">
        <v>13</v>
      </c>
      <c r="F11" s="18" t="s">
        <v>16</v>
      </c>
      <c r="G11" s="19" t="s">
        <v>51</v>
      </c>
      <c r="H11" s="18" t="s">
        <v>53</v>
      </c>
      <c r="I11" s="19" t="s">
        <v>55</v>
      </c>
      <c r="J11" s="18" t="s">
        <v>58</v>
      </c>
    </row>
    <row r="12" spans="1:11" x14ac:dyDescent="0.25">
      <c r="A12" s="10"/>
      <c r="B12" s="21" t="s">
        <v>6</v>
      </c>
      <c r="C12" s="11" t="s">
        <v>9</v>
      </c>
      <c r="D12" s="21" t="s">
        <v>11</v>
      </c>
      <c r="E12" s="11" t="s">
        <v>14</v>
      </c>
      <c r="F12" s="21" t="s">
        <v>17</v>
      </c>
      <c r="G12" s="11" t="s">
        <v>20</v>
      </c>
      <c r="H12" s="21" t="s">
        <v>27</v>
      </c>
      <c r="I12" s="11" t="s">
        <v>28</v>
      </c>
      <c r="J12" s="21" t="s">
        <v>29</v>
      </c>
    </row>
    <row r="13" spans="1:11" x14ac:dyDescent="0.25">
      <c r="A13" s="7">
        <v>1</v>
      </c>
      <c r="B13" s="23" t="s">
        <v>57</v>
      </c>
      <c r="C13" s="73">
        <v>44119</v>
      </c>
      <c r="D13" s="73">
        <v>44819</v>
      </c>
      <c r="E13" s="26">
        <v>0</v>
      </c>
      <c r="F13" s="31">
        <v>2.4500000000000001E-2</v>
      </c>
      <c r="G13" s="71">
        <v>31338.49</v>
      </c>
      <c r="H13" s="26">
        <v>948219</v>
      </c>
      <c r="I13" s="74">
        <v>2.4500000000000001E-2</v>
      </c>
      <c r="J13" s="62">
        <v>0</v>
      </c>
      <c r="K13" s="25"/>
    </row>
    <row r="14" spans="1:11" x14ac:dyDescent="0.25">
      <c r="A14" s="7">
        <v>2</v>
      </c>
      <c r="B14" s="23" t="s">
        <v>59</v>
      </c>
      <c r="C14" s="73">
        <v>43854</v>
      </c>
      <c r="D14" s="73">
        <v>44561</v>
      </c>
      <c r="E14" s="26">
        <v>3000000</v>
      </c>
      <c r="F14" s="31">
        <v>2.4500000000000001E-2</v>
      </c>
      <c r="G14" s="72">
        <v>88667.28</v>
      </c>
      <c r="H14" s="23">
        <f>+G14/F14</f>
        <v>3619072.6530612241</v>
      </c>
      <c r="I14" s="74">
        <v>2.4799999999999999E-2</v>
      </c>
      <c r="J14" s="63">
        <f>+E14*F14</f>
        <v>73500</v>
      </c>
      <c r="K14" s="25"/>
    </row>
    <row r="15" spans="1:11" x14ac:dyDescent="0.25">
      <c r="A15" s="7">
        <v>3</v>
      </c>
      <c r="B15" s="23" t="s">
        <v>60</v>
      </c>
      <c r="C15" s="75">
        <v>44469</v>
      </c>
      <c r="D15" s="73">
        <v>44834</v>
      </c>
      <c r="E15" s="26">
        <v>0</v>
      </c>
      <c r="F15" s="31">
        <v>2.4500000000000001E-2</v>
      </c>
      <c r="G15" s="72">
        <v>109340.28</v>
      </c>
      <c r="H15" s="23">
        <v>4219178</v>
      </c>
      <c r="I15" s="74">
        <v>2.4799999999999999E-2</v>
      </c>
      <c r="J15" s="63">
        <f>+E15*F15</f>
        <v>0</v>
      </c>
      <c r="K15" s="25"/>
    </row>
    <row r="16" spans="1:11" x14ac:dyDescent="0.25">
      <c r="A16" s="7">
        <v>4</v>
      </c>
      <c r="B16" s="23" t="s">
        <v>61</v>
      </c>
      <c r="C16" s="75">
        <v>44469</v>
      </c>
      <c r="D16" s="73">
        <v>44834</v>
      </c>
      <c r="E16" s="26">
        <v>0</v>
      </c>
      <c r="F16" s="31">
        <v>2.4500000000000001E-2</v>
      </c>
      <c r="G16" s="72">
        <v>43576.98</v>
      </c>
      <c r="H16" s="23">
        <v>1764513.2602739725</v>
      </c>
      <c r="I16" s="74">
        <v>2.4799999999999999E-2</v>
      </c>
      <c r="J16" s="63">
        <f>+E16*F16</f>
        <v>0</v>
      </c>
      <c r="K16" s="25"/>
    </row>
    <row r="17" spans="1:11" x14ac:dyDescent="0.25">
      <c r="A17" s="6">
        <v>5</v>
      </c>
      <c r="B17" s="23"/>
      <c r="C17" s="24"/>
      <c r="D17" s="24"/>
      <c r="E17" s="27"/>
      <c r="F17" s="31"/>
      <c r="G17" s="72"/>
      <c r="H17" s="31"/>
      <c r="I17" s="32"/>
      <c r="J17" s="63"/>
      <c r="K17" s="25"/>
    </row>
    <row r="18" spans="1:11" x14ac:dyDescent="0.25">
      <c r="A18" s="7">
        <v>6</v>
      </c>
      <c r="B18" s="23"/>
      <c r="C18" s="24"/>
      <c r="D18" s="24"/>
      <c r="E18" s="27"/>
      <c r="F18" s="31"/>
      <c r="G18" s="23"/>
      <c r="H18" s="31"/>
      <c r="I18" s="32"/>
      <c r="J18" s="63"/>
      <c r="K18" s="25"/>
    </row>
    <row r="19" spans="1:11" x14ac:dyDescent="0.25">
      <c r="A19" s="7">
        <v>7</v>
      </c>
      <c r="B19" s="76" t="s">
        <v>62</v>
      </c>
      <c r="C19" s="24"/>
      <c r="D19" s="24"/>
      <c r="E19" s="51">
        <f>+SUM(E13:E16)</f>
        <v>3000000</v>
      </c>
      <c r="F19" s="51"/>
      <c r="G19" s="51"/>
      <c r="H19" s="51"/>
      <c r="I19" s="51"/>
      <c r="J19" s="51"/>
      <c r="K19" s="25"/>
    </row>
    <row r="20" spans="1:11" x14ac:dyDescent="0.25">
      <c r="A20" s="7">
        <v>8</v>
      </c>
      <c r="B20" s="23"/>
      <c r="C20" s="24"/>
      <c r="D20" s="24"/>
      <c r="E20" s="27"/>
      <c r="F20" s="31"/>
      <c r="G20" s="40"/>
      <c r="H20" s="31"/>
      <c r="I20" s="32"/>
      <c r="J20" s="63"/>
      <c r="K20" s="25"/>
    </row>
    <row r="21" spans="1:11" x14ac:dyDescent="0.25">
      <c r="A21" s="7">
        <v>9</v>
      </c>
      <c r="B21" s="76" t="s">
        <v>46</v>
      </c>
      <c r="C21" s="24"/>
      <c r="D21" s="24"/>
      <c r="E21" s="27"/>
      <c r="F21" s="31"/>
      <c r="G21" s="23"/>
      <c r="H21" s="31"/>
      <c r="I21" s="32"/>
      <c r="J21" s="77">
        <f>+SUM(J13:J16)/E19</f>
        <v>2.4500000000000001E-2</v>
      </c>
      <c r="K21" s="25"/>
    </row>
    <row r="22" spans="1:11" x14ac:dyDescent="0.25">
      <c r="A22" s="6">
        <v>10</v>
      </c>
      <c r="B22" s="76" t="s">
        <v>64</v>
      </c>
      <c r="C22" s="24"/>
      <c r="D22" s="24"/>
      <c r="E22" s="27"/>
      <c r="F22" s="31"/>
      <c r="G22" s="26">
        <f>+SUM(G13:G16)</f>
        <v>272923.02999999997</v>
      </c>
      <c r="H22" s="31"/>
      <c r="I22" s="32"/>
      <c r="J22" s="63"/>
      <c r="K22" s="25"/>
    </row>
    <row r="23" spans="1:11" x14ac:dyDescent="0.25">
      <c r="A23" s="7">
        <v>11</v>
      </c>
      <c r="B23" s="50" t="s">
        <v>63</v>
      </c>
      <c r="C23" s="24"/>
      <c r="D23" s="24"/>
      <c r="E23" s="51"/>
      <c r="F23" s="31"/>
      <c r="G23" s="23"/>
      <c r="H23" s="66">
        <f>+SUM(H13:H16)</f>
        <v>10550982.913335197</v>
      </c>
      <c r="I23" s="22"/>
      <c r="J23" s="62"/>
      <c r="K23" s="25"/>
    </row>
    <row r="24" spans="1:11" x14ac:dyDescent="0.25">
      <c r="A24" s="7">
        <v>12</v>
      </c>
      <c r="B24" s="50" t="s">
        <v>65</v>
      </c>
      <c r="C24" s="24"/>
      <c r="D24" s="24"/>
      <c r="E24" s="27"/>
      <c r="F24" s="31"/>
      <c r="G24" s="31">
        <f>+G22/H23</f>
        <v>2.5867071555490579E-2</v>
      </c>
      <c r="H24" s="22"/>
      <c r="I24" s="22"/>
      <c r="J24" s="7"/>
      <c r="K24" s="25"/>
    </row>
    <row r="25" spans="1:11" x14ac:dyDescent="0.25">
      <c r="A25" s="7">
        <v>13</v>
      </c>
      <c r="B25" s="40"/>
      <c r="C25" s="24"/>
      <c r="D25" s="24"/>
      <c r="E25" s="51"/>
      <c r="F25" s="31"/>
      <c r="G25" s="31"/>
      <c r="H25" s="31"/>
      <c r="I25" s="32"/>
      <c r="J25" s="62"/>
      <c r="K25" s="25"/>
    </row>
    <row r="26" spans="1:11" x14ac:dyDescent="0.25">
      <c r="A26" s="7"/>
      <c r="B26" s="8"/>
      <c r="C26" s="24"/>
      <c r="D26" s="24"/>
      <c r="E26" s="65"/>
      <c r="F26" s="31"/>
      <c r="G26" s="64"/>
      <c r="H26" s="22"/>
      <c r="I26" s="22"/>
      <c r="J26" s="22"/>
      <c r="K26" s="25"/>
    </row>
    <row r="27" spans="1:11" x14ac:dyDescent="0.25">
      <c r="A27" s="7"/>
      <c r="B27" s="8"/>
      <c r="C27" s="24"/>
      <c r="D27" s="24"/>
      <c r="E27" s="51"/>
      <c r="F27" s="31"/>
      <c r="G27" s="64"/>
      <c r="H27" s="22"/>
      <c r="I27" s="22"/>
      <c r="J27" s="66"/>
      <c r="K27" s="25"/>
    </row>
    <row r="28" spans="1:11" x14ac:dyDescent="0.25">
      <c r="A28" s="7"/>
      <c r="B28" s="8"/>
      <c r="C28" s="24"/>
      <c r="D28" s="24"/>
      <c r="E28" s="67"/>
      <c r="F28" s="31"/>
      <c r="G28" s="64"/>
      <c r="H28" s="22"/>
      <c r="I28" s="22"/>
      <c r="J28" s="67"/>
      <c r="K28" s="25"/>
    </row>
    <row r="29" spans="1:11" x14ac:dyDescent="0.25">
      <c r="A29" s="7"/>
      <c r="B29" s="8"/>
      <c r="C29" s="24"/>
      <c r="D29" s="24"/>
      <c r="E29" s="67"/>
      <c r="F29" s="31"/>
      <c r="G29" s="64"/>
      <c r="H29" s="22"/>
      <c r="I29" s="22"/>
      <c r="J29" s="67"/>
      <c r="K29" s="25"/>
    </row>
    <row r="30" spans="1:11" x14ac:dyDescent="0.25">
      <c r="A30" s="6"/>
      <c r="B30" s="8"/>
      <c r="C30" s="24"/>
      <c r="D30" s="24"/>
      <c r="E30" s="68"/>
      <c r="F30" s="31"/>
      <c r="G30" s="64"/>
      <c r="H30" s="22"/>
      <c r="I30" s="22"/>
      <c r="J30" s="22"/>
      <c r="K30" s="25"/>
    </row>
    <row r="31" spans="1:11" x14ac:dyDescent="0.25">
      <c r="A31" s="5"/>
      <c r="B31" s="3"/>
      <c r="C31" s="4"/>
      <c r="D31" s="4"/>
      <c r="E31" s="4"/>
      <c r="F31" s="67"/>
      <c r="G31" s="64"/>
      <c r="H31" s="22"/>
      <c r="I31" s="22"/>
      <c r="J31" s="22"/>
      <c r="K31" s="25"/>
    </row>
    <row r="32" spans="1:11" x14ac:dyDescent="0.25">
      <c r="A32" s="5"/>
      <c r="B32" s="3"/>
      <c r="C32" s="4"/>
      <c r="D32" s="4"/>
      <c r="E32" s="4"/>
      <c r="F32" s="67"/>
      <c r="G32" s="69"/>
      <c r="H32" s="3"/>
      <c r="I32" s="3"/>
      <c r="J32" s="3"/>
    </row>
    <row r="33" spans="2:10" x14ac:dyDescent="0.25">
      <c r="B33" s="3"/>
      <c r="C33" s="4"/>
      <c r="D33" s="4"/>
      <c r="E33" s="4"/>
      <c r="F33" s="67"/>
      <c r="G33" s="69"/>
      <c r="H33" s="3"/>
      <c r="I33" s="3"/>
      <c r="J33" s="3"/>
    </row>
    <row r="34" spans="2:10" x14ac:dyDescent="0.25">
      <c r="B34" s="3"/>
      <c r="C34" s="4"/>
      <c r="D34" s="4"/>
      <c r="E34" s="4"/>
      <c r="F34" s="67"/>
      <c r="G34" s="69"/>
      <c r="H34" s="3"/>
      <c r="I34" s="3"/>
      <c r="J34" s="3"/>
    </row>
    <row r="35" spans="2:10" x14ac:dyDescent="0.25">
      <c r="B35" s="3"/>
      <c r="C35" s="4"/>
      <c r="D35" s="4"/>
      <c r="E35" s="4"/>
      <c r="F35" s="70"/>
      <c r="G35" s="69"/>
      <c r="H35" s="3"/>
      <c r="I35" s="3"/>
      <c r="J35" s="3"/>
    </row>
    <row r="36" spans="2:10" x14ac:dyDescent="0.25">
      <c r="B36" s="3"/>
      <c r="C36" s="4"/>
      <c r="D36" s="4"/>
      <c r="E36" s="4"/>
      <c r="F36" s="70"/>
      <c r="G36" s="69"/>
      <c r="H36" s="3"/>
      <c r="I36" s="3"/>
      <c r="J36" s="3"/>
    </row>
    <row r="37" spans="2:10" x14ac:dyDescent="0.25">
      <c r="C37" s="2"/>
      <c r="D37" s="2"/>
      <c r="E37" s="2"/>
      <c r="F37" s="39"/>
      <c r="G37" s="38"/>
    </row>
    <row r="38" spans="2:10" x14ac:dyDescent="0.25">
      <c r="C38" s="9"/>
      <c r="D38" s="9"/>
      <c r="E38" s="9"/>
      <c r="F38" s="38"/>
      <c r="G38" s="38"/>
    </row>
    <row r="39" spans="2:10" x14ac:dyDescent="0.25">
      <c r="C39" s="9"/>
      <c r="D39" s="9"/>
      <c r="E39" s="9"/>
      <c r="F39" s="38"/>
      <c r="G39" s="38"/>
    </row>
    <row r="40" spans="2:10" x14ac:dyDescent="0.25">
      <c r="C40" s="9"/>
      <c r="D40" s="9"/>
      <c r="E40" s="9"/>
      <c r="F40" s="38"/>
      <c r="G40" s="38"/>
    </row>
    <row r="41" spans="2:10" x14ac:dyDescent="0.25">
      <c r="C41" s="9"/>
      <c r="D41" s="9"/>
      <c r="E41" s="9"/>
      <c r="F41" s="38"/>
      <c r="G41" s="38"/>
    </row>
    <row r="42" spans="2:10" x14ac:dyDescent="0.25">
      <c r="C42" s="9"/>
      <c r="D42" s="9"/>
      <c r="E42" s="9"/>
      <c r="F42" s="38"/>
      <c r="G42" s="38"/>
    </row>
    <row r="43" spans="2:10" x14ac:dyDescent="0.25">
      <c r="C43" s="9"/>
      <c r="D43" s="9"/>
      <c r="E43" s="9"/>
      <c r="F43" s="38"/>
      <c r="G43" s="38"/>
    </row>
    <row r="44" spans="2:10" x14ac:dyDescent="0.25">
      <c r="C44" s="9"/>
      <c r="D44" s="9"/>
      <c r="E44" s="9"/>
      <c r="F44" s="38"/>
      <c r="G44" s="38"/>
    </row>
    <row r="45" spans="2:10" x14ac:dyDescent="0.25">
      <c r="C45" s="9"/>
      <c r="D45" s="9"/>
      <c r="E45" s="9"/>
      <c r="F45" s="38"/>
      <c r="G45" s="38"/>
    </row>
    <row r="46" spans="2:10" x14ac:dyDescent="0.25">
      <c r="C46" s="9"/>
      <c r="D46" s="9"/>
      <c r="E46" s="9"/>
      <c r="F46" s="38"/>
      <c r="G46" s="38"/>
    </row>
    <row r="47" spans="2:10" x14ac:dyDescent="0.25">
      <c r="C47" s="9"/>
      <c r="D47" s="9"/>
      <c r="E47" s="9"/>
      <c r="F47" s="38"/>
      <c r="G47" s="38"/>
    </row>
    <row r="48" spans="2:10" x14ac:dyDescent="0.25">
      <c r="C48" s="9"/>
      <c r="D48" s="9"/>
      <c r="E48" s="9"/>
      <c r="F48" s="38"/>
      <c r="G48" s="38"/>
    </row>
    <row r="49" spans="3:7" x14ac:dyDescent="0.25">
      <c r="C49" s="9"/>
      <c r="D49" s="9"/>
      <c r="E49" s="9"/>
      <c r="F49" s="38"/>
      <c r="G49" s="38"/>
    </row>
    <row r="50" spans="3:7" x14ac:dyDescent="0.25">
      <c r="C50" s="9"/>
      <c r="D50" s="9"/>
      <c r="E50" s="9"/>
      <c r="F50" s="38"/>
      <c r="G50" s="38"/>
    </row>
    <row r="51" spans="3:7" x14ac:dyDescent="0.25">
      <c r="C51" s="9"/>
      <c r="D51" s="9"/>
      <c r="E51" s="9"/>
      <c r="F51" s="38"/>
      <c r="G51" s="38"/>
    </row>
    <row r="52" spans="3:7" x14ac:dyDescent="0.25">
      <c r="C52" s="9"/>
      <c r="D52" s="9"/>
      <c r="E52" s="9"/>
      <c r="F52" s="38"/>
      <c r="G52" s="38"/>
    </row>
    <row r="53" spans="3:7" x14ac:dyDescent="0.25">
      <c r="C53" s="9"/>
      <c r="D53" s="9"/>
      <c r="E53" s="9"/>
      <c r="F53" s="38"/>
      <c r="G53" s="38"/>
    </row>
    <row r="54" spans="3:7" x14ac:dyDescent="0.25">
      <c r="C54" s="9"/>
      <c r="D54" s="9"/>
      <c r="E54" s="9"/>
      <c r="F54" s="38"/>
      <c r="G54" s="38"/>
    </row>
    <row r="55" spans="3:7" x14ac:dyDescent="0.25">
      <c r="C55" s="9"/>
      <c r="D55" s="9"/>
      <c r="E55" s="9"/>
      <c r="F55" s="38"/>
      <c r="G55" s="38"/>
    </row>
    <row r="56" spans="3:7" x14ac:dyDescent="0.25">
      <c r="C56" s="9"/>
      <c r="D56" s="9"/>
      <c r="E56" s="9"/>
      <c r="F56" s="9"/>
    </row>
    <row r="57" spans="3:7" x14ac:dyDescent="0.25">
      <c r="C57" s="9"/>
      <c r="D57" s="9"/>
      <c r="E57" s="9"/>
      <c r="F57" s="9"/>
    </row>
    <row r="58" spans="3:7" x14ac:dyDescent="0.25">
      <c r="C58" s="9"/>
      <c r="D58" s="9"/>
      <c r="E58" s="9"/>
      <c r="F58" s="9"/>
    </row>
    <row r="59" spans="3:7" x14ac:dyDescent="0.25">
      <c r="C59" s="9"/>
      <c r="D59" s="9"/>
      <c r="E59" s="9"/>
      <c r="F59" s="9"/>
    </row>
  </sheetData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3(a)</vt:lpstr>
      <vt:lpstr>3(b)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Jeff Williams</cp:lastModifiedBy>
  <cp:lastPrinted>2021-10-23T20:41:02Z</cp:lastPrinted>
  <dcterms:created xsi:type="dcterms:W3CDTF">2021-10-19T13:15:57Z</dcterms:created>
  <dcterms:modified xsi:type="dcterms:W3CDTF">2021-10-23T20:41:26Z</dcterms:modified>
</cp:coreProperties>
</file>