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SC\Rate Case\Rate Case 2021\Data Requests\PSC 1\"/>
    </mc:Choice>
  </mc:AlternateContent>
  <xr:revisionPtr revIDLastSave="0" documentId="8_{5E7CAA75-E40F-4D3D-8223-2E60F1451E2C}" xr6:coauthVersionLast="47" xr6:coauthVersionMax="47" xr10:uidLastSave="{00000000-0000-0000-0000-000000000000}"/>
  <bookViews>
    <workbookView xWindow="-28920" yWindow="-120" windowWidth="29040" windowHeight="15840" xr2:uid="{B6C4D3BC-E39E-4AD4-9D1F-638F2F8447DB}"/>
  </bookViews>
  <sheets>
    <sheet name="Schedule H" sheetId="1" r:id="rId1"/>
  </sheets>
  <externalReferences>
    <externalReference r:id="rId2"/>
  </externalReferences>
  <definedNames>
    <definedName name="_xlnm.Print_Area" localSheetId="0">'Schedule H'!$A$1:$N$136</definedName>
    <definedName name="_xlnm.Print_Titles" localSheetId="0">'Schedule H'!$1:$4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3" i="1" l="1"/>
  <c r="D103" i="1"/>
  <c r="E103" i="1"/>
  <c r="G103" i="1"/>
  <c r="H103" i="1"/>
  <c r="I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I88" i="1"/>
  <c r="H88" i="1"/>
  <c r="G88" i="1"/>
  <c r="E88" i="1"/>
  <c r="D88" i="1"/>
  <c r="C88" i="1"/>
  <c r="M87" i="1"/>
  <c r="L87" i="1"/>
  <c r="K87" i="1"/>
  <c r="J87" i="1"/>
  <c r="M86" i="1"/>
  <c r="L86" i="1"/>
  <c r="K86" i="1"/>
  <c r="J86" i="1"/>
  <c r="M85" i="1"/>
  <c r="L85" i="1"/>
  <c r="K85" i="1"/>
  <c r="J85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J110" i="1"/>
  <c r="K110" i="1"/>
  <c r="L110" i="1"/>
  <c r="M110" i="1"/>
  <c r="J111" i="1"/>
  <c r="K111" i="1"/>
  <c r="L111" i="1"/>
  <c r="M111" i="1"/>
  <c r="J112" i="1"/>
  <c r="K112" i="1"/>
  <c r="L112" i="1"/>
  <c r="M112" i="1"/>
  <c r="J113" i="1"/>
  <c r="K113" i="1"/>
  <c r="L113" i="1"/>
  <c r="M113" i="1"/>
  <c r="J114" i="1"/>
  <c r="K114" i="1"/>
  <c r="L114" i="1"/>
  <c r="M114" i="1"/>
  <c r="J115" i="1"/>
  <c r="K115" i="1"/>
  <c r="L115" i="1"/>
  <c r="M115" i="1"/>
  <c r="J116" i="1"/>
  <c r="K116" i="1"/>
  <c r="L116" i="1"/>
  <c r="M116" i="1"/>
  <c r="J117" i="1"/>
  <c r="K117" i="1"/>
  <c r="L117" i="1"/>
  <c r="M117" i="1"/>
  <c r="J118" i="1"/>
  <c r="K118" i="1"/>
  <c r="L118" i="1"/>
  <c r="M118" i="1"/>
  <c r="J119" i="1"/>
  <c r="K119" i="1"/>
  <c r="L119" i="1"/>
  <c r="M119" i="1"/>
  <c r="J120" i="1"/>
  <c r="K120" i="1"/>
  <c r="L120" i="1"/>
  <c r="M120" i="1"/>
  <c r="J124" i="1"/>
  <c r="K124" i="1"/>
  <c r="L124" i="1"/>
  <c r="M124" i="1"/>
  <c r="J125" i="1"/>
  <c r="K125" i="1"/>
  <c r="L125" i="1"/>
  <c r="M125" i="1"/>
  <c r="J126" i="1"/>
  <c r="K126" i="1"/>
  <c r="L126" i="1"/>
  <c r="M126" i="1"/>
  <c r="J127" i="1"/>
  <c r="K127" i="1"/>
  <c r="L127" i="1"/>
  <c r="M127" i="1"/>
  <c r="J128" i="1"/>
  <c r="K128" i="1"/>
  <c r="L128" i="1"/>
  <c r="M128" i="1"/>
  <c r="J129" i="1"/>
  <c r="K129" i="1"/>
  <c r="L129" i="1"/>
  <c r="M129" i="1"/>
  <c r="J130" i="1"/>
  <c r="K130" i="1"/>
  <c r="L130" i="1"/>
  <c r="M130" i="1"/>
  <c r="J131" i="1"/>
  <c r="K131" i="1"/>
  <c r="L131" i="1"/>
  <c r="M131" i="1"/>
  <c r="J132" i="1"/>
  <c r="K132" i="1"/>
  <c r="L132" i="1"/>
  <c r="M132" i="1"/>
  <c r="J133" i="1"/>
  <c r="K133" i="1"/>
  <c r="L133" i="1"/>
  <c r="M133" i="1"/>
  <c r="J134" i="1"/>
  <c r="K134" i="1"/>
  <c r="L134" i="1"/>
  <c r="M134" i="1"/>
  <c r="J135" i="1"/>
  <c r="K135" i="1"/>
  <c r="L135" i="1"/>
  <c r="M135" i="1"/>
  <c r="K109" i="1"/>
  <c r="L109" i="1"/>
  <c r="M109" i="1"/>
  <c r="J109" i="1"/>
  <c r="J43" i="1"/>
  <c r="K43" i="1"/>
  <c r="L43" i="1"/>
  <c r="M43" i="1"/>
  <c r="J44" i="1"/>
  <c r="K44" i="1"/>
  <c r="L44" i="1"/>
  <c r="M44" i="1"/>
  <c r="J45" i="1"/>
  <c r="K45" i="1"/>
  <c r="L45" i="1"/>
  <c r="M45" i="1"/>
  <c r="J46" i="1"/>
  <c r="K46" i="1"/>
  <c r="L46" i="1"/>
  <c r="M46" i="1"/>
  <c r="J47" i="1"/>
  <c r="K47" i="1"/>
  <c r="L47" i="1"/>
  <c r="M47" i="1"/>
  <c r="J48" i="1"/>
  <c r="K48" i="1"/>
  <c r="L48" i="1"/>
  <c r="M48" i="1"/>
  <c r="J49" i="1"/>
  <c r="K49" i="1"/>
  <c r="L49" i="1"/>
  <c r="M49" i="1"/>
  <c r="J50" i="1"/>
  <c r="K50" i="1"/>
  <c r="L50" i="1"/>
  <c r="M50" i="1"/>
  <c r="J51" i="1"/>
  <c r="K51" i="1"/>
  <c r="L51" i="1"/>
  <c r="M51" i="1"/>
  <c r="J52" i="1"/>
  <c r="K52" i="1"/>
  <c r="L52" i="1"/>
  <c r="M52" i="1"/>
  <c r="J53" i="1"/>
  <c r="K53" i="1"/>
  <c r="L53" i="1"/>
  <c r="M53" i="1"/>
  <c r="J57" i="1"/>
  <c r="K57" i="1"/>
  <c r="L57" i="1"/>
  <c r="M57" i="1"/>
  <c r="J58" i="1"/>
  <c r="K58" i="1"/>
  <c r="L58" i="1"/>
  <c r="M58" i="1"/>
  <c r="J59" i="1"/>
  <c r="K59" i="1"/>
  <c r="L59" i="1"/>
  <c r="M59" i="1"/>
  <c r="J60" i="1"/>
  <c r="K60" i="1"/>
  <c r="L60" i="1"/>
  <c r="M60" i="1"/>
  <c r="J61" i="1"/>
  <c r="K61" i="1"/>
  <c r="L61" i="1"/>
  <c r="M61" i="1"/>
  <c r="J62" i="1"/>
  <c r="K62" i="1"/>
  <c r="L62" i="1"/>
  <c r="M62" i="1"/>
  <c r="J63" i="1"/>
  <c r="K63" i="1"/>
  <c r="L63" i="1"/>
  <c r="M63" i="1"/>
  <c r="J64" i="1"/>
  <c r="K64" i="1"/>
  <c r="L64" i="1"/>
  <c r="M64" i="1"/>
  <c r="J65" i="1"/>
  <c r="K65" i="1"/>
  <c r="L65" i="1"/>
  <c r="M65" i="1"/>
  <c r="J66" i="1"/>
  <c r="K66" i="1"/>
  <c r="L66" i="1"/>
  <c r="M66" i="1"/>
  <c r="J67" i="1"/>
  <c r="K67" i="1"/>
  <c r="L67" i="1"/>
  <c r="M67" i="1"/>
  <c r="J68" i="1"/>
  <c r="K68" i="1"/>
  <c r="L68" i="1"/>
  <c r="M68" i="1"/>
  <c r="K42" i="1"/>
  <c r="L42" i="1"/>
  <c r="M42" i="1"/>
  <c r="J42" i="1"/>
  <c r="J25" i="1"/>
  <c r="J26" i="1"/>
  <c r="J27" i="1"/>
  <c r="J28" i="1"/>
  <c r="J29" i="1"/>
  <c r="J30" i="1"/>
  <c r="J31" i="1"/>
  <c r="J32" i="1"/>
  <c r="J33" i="1"/>
  <c r="J34" i="1"/>
  <c r="J35" i="1"/>
  <c r="J36" i="1"/>
  <c r="J11" i="1"/>
  <c r="J12" i="1"/>
  <c r="J13" i="1"/>
  <c r="J14" i="1"/>
  <c r="J15" i="1"/>
  <c r="J16" i="1"/>
  <c r="J17" i="1"/>
  <c r="J18" i="1"/>
  <c r="J19" i="1"/>
  <c r="J20" i="1"/>
  <c r="J21" i="1"/>
  <c r="J10" i="1"/>
  <c r="D136" i="1"/>
  <c r="E136" i="1"/>
  <c r="C136" i="1"/>
  <c r="D121" i="1"/>
  <c r="E121" i="1"/>
  <c r="C121" i="1"/>
  <c r="D69" i="1"/>
  <c r="E69" i="1"/>
  <c r="C69" i="1"/>
  <c r="D54" i="1"/>
  <c r="E54" i="1"/>
  <c r="C54" i="1"/>
  <c r="D37" i="1"/>
  <c r="C37" i="1"/>
  <c r="E36" i="1"/>
  <c r="E35" i="1"/>
  <c r="E34" i="1"/>
  <c r="E33" i="1"/>
  <c r="E32" i="1"/>
  <c r="E31" i="1"/>
  <c r="E30" i="1"/>
  <c r="E29" i="1"/>
  <c r="E28" i="1"/>
  <c r="E27" i="1"/>
  <c r="E26" i="1"/>
  <c r="E25" i="1"/>
  <c r="D22" i="1"/>
  <c r="E22" i="1"/>
  <c r="C22" i="1"/>
  <c r="M88" i="1" l="1"/>
  <c r="K103" i="1"/>
  <c r="K88" i="1"/>
  <c r="M103" i="1"/>
  <c r="L88" i="1"/>
  <c r="L103" i="1"/>
  <c r="E37" i="1"/>
  <c r="H69" i="1"/>
  <c r="L69" i="1" s="1"/>
  <c r="I69" i="1"/>
  <c r="M69" i="1" s="1"/>
  <c r="G69" i="1"/>
  <c r="K69" i="1" s="1"/>
  <c r="H136" i="1"/>
  <c r="L136" i="1" s="1"/>
  <c r="I136" i="1"/>
  <c r="M136" i="1" s="1"/>
  <c r="G136" i="1"/>
  <c r="K136" i="1" s="1"/>
  <c r="H121" i="1"/>
  <c r="L121" i="1" s="1"/>
  <c r="I121" i="1"/>
  <c r="M121" i="1" s="1"/>
  <c r="G121" i="1"/>
  <c r="K121" i="1" s="1"/>
  <c r="H54" i="1"/>
  <c r="L54" i="1" s="1"/>
  <c r="I54" i="1"/>
  <c r="M54" i="1" s="1"/>
  <c r="G54" i="1"/>
  <c r="K54" i="1" s="1"/>
  <c r="I36" i="1" l="1"/>
  <c r="M36" i="1" s="1"/>
  <c r="H36" i="1"/>
  <c r="L36" i="1" s="1"/>
  <c r="G36" i="1"/>
  <c r="K36" i="1" s="1"/>
  <c r="I35" i="1"/>
  <c r="M35" i="1" s="1"/>
  <c r="H35" i="1"/>
  <c r="L35" i="1" s="1"/>
  <c r="G35" i="1"/>
  <c r="K35" i="1" s="1"/>
  <c r="I34" i="1"/>
  <c r="M34" i="1" s="1"/>
  <c r="H34" i="1"/>
  <c r="L34" i="1" s="1"/>
  <c r="G34" i="1"/>
  <c r="K34" i="1" s="1"/>
  <c r="I33" i="1"/>
  <c r="M33" i="1" s="1"/>
  <c r="H33" i="1"/>
  <c r="L33" i="1" s="1"/>
  <c r="G33" i="1"/>
  <c r="K33" i="1" s="1"/>
  <c r="I32" i="1"/>
  <c r="M32" i="1" s="1"/>
  <c r="H32" i="1"/>
  <c r="L32" i="1" s="1"/>
  <c r="G32" i="1"/>
  <c r="K32" i="1" s="1"/>
  <c r="I31" i="1"/>
  <c r="M31" i="1" s="1"/>
  <c r="H31" i="1"/>
  <c r="L31" i="1" s="1"/>
  <c r="G31" i="1"/>
  <c r="K31" i="1" s="1"/>
  <c r="I30" i="1"/>
  <c r="M30" i="1" s="1"/>
  <c r="H30" i="1"/>
  <c r="L30" i="1" s="1"/>
  <c r="G30" i="1"/>
  <c r="K30" i="1" s="1"/>
  <c r="I29" i="1"/>
  <c r="M29" i="1" s="1"/>
  <c r="H29" i="1"/>
  <c r="L29" i="1" s="1"/>
  <c r="G29" i="1"/>
  <c r="K29" i="1" s="1"/>
  <c r="I28" i="1"/>
  <c r="M28" i="1" s="1"/>
  <c r="H28" i="1"/>
  <c r="L28" i="1" s="1"/>
  <c r="G28" i="1"/>
  <c r="K28" i="1" s="1"/>
  <c r="I27" i="1"/>
  <c r="M27" i="1" s="1"/>
  <c r="H27" i="1"/>
  <c r="L27" i="1" s="1"/>
  <c r="G27" i="1"/>
  <c r="K27" i="1" s="1"/>
  <c r="I26" i="1"/>
  <c r="M26" i="1" s="1"/>
  <c r="H26" i="1"/>
  <c r="L26" i="1" s="1"/>
  <c r="G26" i="1"/>
  <c r="K26" i="1" s="1"/>
  <c r="I25" i="1"/>
  <c r="M25" i="1" s="1"/>
  <c r="H25" i="1"/>
  <c r="L25" i="1" s="1"/>
  <c r="G25" i="1"/>
  <c r="K25" i="1" s="1"/>
  <c r="I21" i="1"/>
  <c r="M21" i="1" s="1"/>
  <c r="H21" i="1"/>
  <c r="L21" i="1" s="1"/>
  <c r="G21" i="1"/>
  <c r="K21" i="1" s="1"/>
  <c r="I20" i="1"/>
  <c r="M20" i="1" s="1"/>
  <c r="H20" i="1"/>
  <c r="L20" i="1" s="1"/>
  <c r="G20" i="1"/>
  <c r="K20" i="1" s="1"/>
  <c r="I19" i="1"/>
  <c r="M19" i="1" s="1"/>
  <c r="H19" i="1"/>
  <c r="L19" i="1" s="1"/>
  <c r="G19" i="1"/>
  <c r="K19" i="1" s="1"/>
  <c r="I18" i="1"/>
  <c r="M18" i="1" s="1"/>
  <c r="H18" i="1"/>
  <c r="L18" i="1" s="1"/>
  <c r="G18" i="1"/>
  <c r="K18" i="1" s="1"/>
  <c r="I17" i="1"/>
  <c r="M17" i="1" s="1"/>
  <c r="H17" i="1"/>
  <c r="L17" i="1" s="1"/>
  <c r="G17" i="1"/>
  <c r="K17" i="1" s="1"/>
  <c r="I16" i="1"/>
  <c r="M16" i="1" s="1"/>
  <c r="H16" i="1"/>
  <c r="L16" i="1" s="1"/>
  <c r="G16" i="1"/>
  <c r="K16" i="1" s="1"/>
  <c r="I15" i="1"/>
  <c r="M15" i="1" s="1"/>
  <c r="H15" i="1"/>
  <c r="L15" i="1" s="1"/>
  <c r="G15" i="1"/>
  <c r="K15" i="1" s="1"/>
  <c r="I14" i="1"/>
  <c r="M14" i="1" s="1"/>
  <c r="H14" i="1"/>
  <c r="L14" i="1" s="1"/>
  <c r="G14" i="1"/>
  <c r="K14" i="1" s="1"/>
  <c r="I13" i="1"/>
  <c r="M13" i="1" s="1"/>
  <c r="H13" i="1"/>
  <c r="L13" i="1" s="1"/>
  <c r="G13" i="1"/>
  <c r="K13" i="1" s="1"/>
  <c r="I12" i="1"/>
  <c r="M12" i="1" s="1"/>
  <c r="H12" i="1"/>
  <c r="L12" i="1" s="1"/>
  <c r="G12" i="1"/>
  <c r="K12" i="1" s="1"/>
  <c r="I11" i="1"/>
  <c r="M11" i="1" s="1"/>
  <c r="H11" i="1"/>
  <c r="L11" i="1" s="1"/>
  <c r="G11" i="1"/>
  <c r="K11" i="1" s="1"/>
  <c r="I10" i="1"/>
  <c r="M10" i="1" s="1"/>
  <c r="H10" i="1"/>
  <c r="L10" i="1" s="1"/>
  <c r="G10" i="1"/>
  <c r="K10" i="1" s="1"/>
  <c r="H22" i="1" l="1"/>
  <c r="L22" i="1" s="1"/>
  <c r="G22" i="1"/>
  <c r="K22" i="1" s="1"/>
  <c r="I37" i="1"/>
  <c r="M37" i="1" s="1"/>
  <c r="I22" i="1"/>
  <c r="M22" i="1" s="1"/>
  <c r="G37" i="1"/>
  <c r="K37" i="1" s="1"/>
  <c r="H37" i="1"/>
  <c r="L37" i="1" s="1"/>
</calcChain>
</file>

<file path=xl/sharedStrings.xml><?xml version="1.0" encoding="utf-8"?>
<sst xmlns="http://schemas.openxmlformats.org/spreadsheetml/2006/main" count="177" uniqueCount="27">
  <si>
    <t>Regular</t>
  </si>
  <si>
    <t>Overtime</t>
  </si>
  <si>
    <t>Total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</si>
  <si>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</si>
  <si>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</si>
  <si>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</si>
  <si>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</si>
  <si>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</si>
  <si>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</si>
  <si>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</si>
  <si>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</si>
  <si>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</si>
  <si>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</si>
  <si>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</si>
  <si>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</si>
  <si>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Number of Employees</t>
  </si>
  <si>
    <t xml:space="preserve">Budgeted  </t>
  </si>
  <si>
    <t>Actual</t>
  </si>
  <si>
    <t>Variance</t>
  </si>
  <si>
    <t>Budgeted (Estimated)</t>
  </si>
  <si>
    <t>Non-Bargaining</t>
  </si>
  <si>
    <t>Bargaining</t>
  </si>
  <si>
    <t>Jackson Purchase Energy Corporaton</t>
  </si>
  <si>
    <t xml:space="preserve">Case No. 2021-00358 </t>
  </si>
  <si>
    <t>Monthly Payroll Variance Analysis</t>
  </si>
  <si>
    <t>Item 20 (a)</t>
  </si>
  <si>
    <t>Schedule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</si>
</sst>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color indexed="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Fill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Fill="1" applyProtection="1">
      <protection locked="0"/>
    </xf>
    <xf numFmtId="164" fontId="2" fillId="0" borderId="0" xfId="1" applyNumberFormat="1" applyFont="1" applyFill="1" applyProtection="1">
      <protection locked="0"/>
    </xf>
    <xf numFmtId="3" fontId="0" fillId="0" borderId="0" xfId="0" applyNumberFormat="1" applyFill="1" applyProtection="1">
      <protection locked="0"/>
    </xf>
    <xf numFmtId="9" fontId="0" fillId="0" borderId="0" xfId="2" applyFont="1" applyFill="1" applyProtection="1">
      <protection locked="0"/>
    </xf>
    <xf numFmtId="164" fontId="0" fillId="0" borderId="0" xfId="1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64" fontId="4" fillId="0" borderId="0" xfId="0" applyNumberFormat="1" applyFont="1" applyFill="1" applyProtection="1">
      <protection locked="0"/>
    </xf>
    <xf numFmtId="3" fontId="4" fillId="0" borderId="0" xfId="0" applyNumberFormat="1" applyFont="1" applyFill="1" applyProtection="1">
      <protection locked="0"/>
    </xf>
    <xf numFmtId="164" fontId="4" fillId="0" borderId="0" xfId="1" applyNumberFormat="1" applyFont="1" applyFill="1" applyProtection="1">
      <protection locked="0"/>
    </xf>
    <xf numFmtId="164" fontId="0" fillId="0" borderId="0" xfId="1" applyNumberFormat="1" applyFont="1" applyFill="1"/>
    <xf numFmtId="3" fontId="0" fillId="0" borderId="0" xfId="1" applyNumberFormat="1" applyFont="1" applyFill="1" applyProtection="1">
      <protection locked="0"/>
    </xf>
    <xf numFmtId="3" fontId="4" fillId="0" borderId="0" xfId="1" applyNumberFormat="1" applyFont="1" applyFill="1" applyProtection="1">
      <protection locked="0"/>
    </xf>
    <xf numFmtId="43" fontId="0" fillId="0" borderId="0" xfId="1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ileserver1\redirected$\bblackwell\Documents\Regular%20&amp;%20OT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2019"/>
      <sheetName val="Summary"/>
      <sheetName val="Jan 2019"/>
      <sheetName val="Feb 2019"/>
      <sheetName val="March 2019"/>
      <sheetName val="April 2019"/>
      <sheetName val="May 2019"/>
      <sheetName val="June 2019"/>
      <sheetName val="July 2019"/>
      <sheetName val="August 2019"/>
      <sheetName val="Sept 2019"/>
      <sheetName val="October 2019"/>
      <sheetName val="Nov 2019"/>
      <sheetName val="Dec 2019"/>
    </sheetNames>
    <sheetDataSet>
      <sheetData sheetId="0"/>
      <sheetData sheetId="1"/>
      <sheetData sheetId="2">
        <row r="39">
          <cell r="I39">
            <v>185279.27999999997</v>
          </cell>
          <cell r="J39">
            <v>11174.809999999996</v>
          </cell>
          <cell r="L39">
            <v>203594.80000000002</v>
          </cell>
        </row>
        <row r="75">
          <cell r="I75">
            <v>172503.84999999995</v>
          </cell>
          <cell r="J75">
            <v>37123.789999999994</v>
          </cell>
          <cell r="L75">
            <v>209627.64</v>
          </cell>
        </row>
      </sheetData>
      <sheetData sheetId="3">
        <row r="38">
          <cell r="H38">
            <v>187072.13999999998</v>
          </cell>
          <cell r="I38">
            <v>18067.989999999998</v>
          </cell>
          <cell r="K38">
            <v>206940.13</v>
          </cell>
        </row>
        <row r="74">
          <cell r="H74">
            <v>170861.08999999997</v>
          </cell>
          <cell r="I74">
            <v>53233.310000000005</v>
          </cell>
          <cell r="K74">
            <v>224094.40000000002</v>
          </cell>
        </row>
      </sheetData>
      <sheetData sheetId="4">
        <row r="40">
          <cell r="I40">
            <v>246765.94000000003</v>
          </cell>
          <cell r="J40">
            <v>27389.870000000006</v>
          </cell>
          <cell r="L40">
            <v>276953.10000000009</v>
          </cell>
        </row>
        <row r="76">
          <cell r="I76">
            <v>197666.97</v>
          </cell>
          <cell r="J76">
            <v>120185.80999999997</v>
          </cell>
          <cell r="L76">
            <v>322743.95000000007</v>
          </cell>
        </row>
      </sheetData>
      <sheetData sheetId="5">
        <row r="40">
          <cell r="H40">
            <v>201388.63</v>
          </cell>
          <cell r="I40">
            <v>10281.970000000001</v>
          </cell>
          <cell r="K40">
            <v>213470.60000000003</v>
          </cell>
        </row>
        <row r="75">
          <cell r="H75">
            <v>167123.53999999989</v>
          </cell>
          <cell r="I75">
            <v>44379.420000000006</v>
          </cell>
          <cell r="K75">
            <v>211502.95999999996</v>
          </cell>
        </row>
      </sheetData>
      <sheetData sheetId="6">
        <row r="41">
          <cell r="H41">
            <v>246114.76000000004</v>
          </cell>
          <cell r="I41">
            <v>10412.689999999999</v>
          </cell>
          <cell r="K41">
            <v>263971.76000000013</v>
          </cell>
        </row>
        <row r="76">
          <cell r="H76">
            <v>211045.19</v>
          </cell>
          <cell r="I76">
            <v>66371.600000000006</v>
          </cell>
          <cell r="K76">
            <v>277416.78999999992</v>
          </cell>
        </row>
      </sheetData>
      <sheetData sheetId="7">
        <row r="43">
          <cell r="H43">
            <v>213035.64000000004</v>
          </cell>
          <cell r="I43">
            <v>10565.369999999997</v>
          </cell>
          <cell r="K43">
            <v>226341.47000000006</v>
          </cell>
        </row>
        <row r="81">
          <cell r="H81">
            <v>171277.72999999998</v>
          </cell>
          <cell r="I81">
            <v>91442.040000000023</v>
          </cell>
          <cell r="K81">
            <v>262719.77000000008</v>
          </cell>
        </row>
      </sheetData>
      <sheetData sheetId="8">
        <row r="43">
          <cell r="H43">
            <v>209590.79</v>
          </cell>
          <cell r="I43">
            <v>17164.359999999997</v>
          </cell>
          <cell r="K43">
            <v>231291.65999999997</v>
          </cell>
        </row>
        <row r="82">
          <cell r="H82">
            <v>161623.29999999999</v>
          </cell>
          <cell r="I82">
            <v>196134.56000000003</v>
          </cell>
          <cell r="K82">
            <v>357757.86</v>
          </cell>
        </row>
      </sheetData>
      <sheetData sheetId="9">
        <row r="45">
          <cell r="H45">
            <v>273841.99999999994</v>
          </cell>
          <cell r="I45">
            <v>12498.670000000002</v>
          </cell>
          <cell r="K45">
            <v>289377.81999999995</v>
          </cell>
        </row>
        <row r="84">
          <cell r="H84">
            <v>217916.02999999997</v>
          </cell>
          <cell r="I84">
            <v>99355.71</v>
          </cell>
          <cell r="K84">
            <v>317271.74000000005</v>
          </cell>
        </row>
      </sheetData>
      <sheetData sheetId="10">
        <row r="45">
          <cell r="H45">
            <v>218533.28999999995</v>
          </cell>
          <cell r="I45">
            <v>11619.239999999998</v>
          </cell>
          <cell r="K45">
            <v>237620.54999999993</v>
          </cell>
        </row>
        <row r="82">
          <cell r="H82">
            <v>182003.59999999992</v>
          </cell>
          <cell r="I82">
            <v>75922.710000000006</v>
          </cell>
          <cell r="K82">
            <v>257926.31</v>
          </cell>
        </row>
      </sheetData>
      <sheetData sheetId="11">
        <row r="43">
          <cell r="H43">
            <v>206431.66999999995</v>
          </cell>
          <cell r="I43">
            <v>5288.67</v>
          </cell>
          <cell r="K43">
            <v>230268.47999999998</v>
          </cell>
        </row>
        <row r="80">
          <cell r="H80">
            <v>176539.34999999998</v>
          </cell>
          <cell r="I80">
            <v>66040.430000000008</v>
          </cell>
          <cell r="K80">
            <v>244031.38</v>
          </cell>
        </row>
      </sheetData>
      <sheetData sheetId="12">
        <row r="42">
          <cell r="H42">
            <v>256546.41000000006</v>
          </cell>
          <cell r="I42">
            <v>7239.47</v>
          </cell>
          <cell r="K42">
            <v>264905.66000000003</v>
          </cell>
        </row>
        <row r="78">
          <cell r="H78">
            <v>216168.99999999997</v>
          </cell>
          <cell r="I78">
            <v>86647.64</v>
          </cell>
          <cell r="K78">
            <v>302816.64000000001</v>
          </cell>
        </row>
      </sheetData>
      <sheetData sheetId="13">
        <row r="42">
          <cell r="H42">
            <v>206641.47999999995</v>
          </cell>
          <cell r="I42">
            <v>4761.5400000000009</v>
          </cell>
          <cell r="K42">
            <v>298135.48</v>
          </cell>
        </row>
        <row r="78">
          <cell r="H78">
            <v>175062.81000000006</v>
          </cell>
          <cell r="I78">
            <v>69936.55</v>
          </cell>
          <cell r="K78">
            <v>281520.73000000004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3426A-4943-468B-AC8A-1998BA95C154}">
  <dimension ref="A1:AV136"/>
  <sheetViews>
    <sheetView tabSelected="1" zoomScaleNormal="100" workbookViewId="0"/>
  </sheetViews>
  <sheetFormatPr defaultRowHeight="12.75" x14ac:dyDescent="0.2"/>
  <cols>
    <col min="1" max="1" width="15.28515625" style="4" bestFit="1" customWidth="1"/>
    <col min="2" max="5" width="11.85546875" style="4" customWidth="1"/>
    <col min="6" max="6" width="14" style="4" customWidth="1"/>
    <col min="7" max="9" width="12.85546875" style="4" bestFit="1" customWidth="1"/>
    <col min="10" max="13" width="12.85546875" style="4" customWidth="1"/>
    <col min="14" max="15" width="9.140625" style="4"/>
    <col min="16" max="16" width="10.42578125" style="4" bestFit="1" customWidth="1"/>
    <col min="17" max="20" width="11.140625" style="4" customWidth="1"/>
    <col min="21" max="21" width="11.42578125" style="4" customWidth="1"/>
    <col min="22" max="22" width="12.85546875" style="4" bestFit="1" customWidth="1"/>
    <col min="23" max="23" width="11.28515625" style="4" bestFit="1" customWidth="1"/>
    <col min="24" max="24" width="12.85546875" style="4" bestFit="1" customWidth="1"/>
    <col min="25" max="27" width="12.85546875" style="4" customWidth="1"/>
    <col min="28" max="29" width="9.140625" style="4"/>
    <col min="30" max="30" width="10.42578125" style="4" bestFit="1" customWidth="1"/>
    <col min="31" max="31" width="11.5703125" style="4" customWidth="1"/>
    <col min="32" max="32" width="15" style="4" bestFit="1" customWidth="1"/>
    <col min="33" max="33" width="11.5703125" style="4" customWidth="1"/>
    <col min="34" max="34" width="12.85546875" style="4" bestFit="1" customWidth="1"/>
    <col min="35" max="35" width="11" style="4" customWidth="1"/>
    <col min="36" max="36" width="12.85546875" style="4" bestFit="1" customWidth="1"/>
    <col min="37" max="37" width="11.28515625" style="4" bestFit="1" customWidth="1"/>
    <col min="38" max="38" width="12.85546875" style="4" bestFit="1" customWidth="1"/>
    <col min="39" max="41" width="12.85546875" style="4" customWidth="1"/>
    <col min="42" max="43" width="9.140625" style="4"/>
    <col min="44" max="44" width="10" style="4" bestFit="1" customWidth="1"/>
    <col min="45" max="45" width="11.42578125" style="4" customWidth="1"/>
    <col min="46" max="46" width="15" style="4" bestFit="1" customWidth="1"/>
    <col min="47" max="47" width="11.42578125" style="4" customWidth="1"/>
    <col min="48" max="48" width="12.85546875" style="4" bestFit="1" customWidth="1"/>
    <col min="49" max="49" width="11" style="4" customWidth="1"/>
    <col min="50" max="50" width="12.85546875" style="4" bestFit="1" customWidth="1"/>
    <col min="51" max="51" width="11.28515625" style="4" bestFit="1" customWidth="1"/>
    <col min="52" max="52" width="12.85546875" style="4" bestFit="1" customWidth="1"/>
    <col min="53" max="53" width="11.7109375" style="4" customWidth="1"/>
    <col min="54" max="286" width="9.140625" style="4"/>
    <col min="287" max="287" width="14" style="4" bestFit="1" customWidth="1"/>
    <col min="288" max="288" width="11.7109375" style="4" bestFit="1" customWidth="1"/>
    <col min="289" max="289" width="10.140625" style="4" bestFit="1" customWidth="1"/>
    <col min="290" max="290" width="11.7109375" style="4" bestFit="1" customWidth="1"/>
    <col min="291" max="542" width="9.140625" style="4"/>
    <col min="543" max="543" width="14" style="4" bestFit="1" customWidth="1"/>
    <col min="544" max="544" width="11.7109375" style="4" bestFit="1" customWidth="1"/>
    <col min="545" max="545" width="10.140625" style="4" bestFit="1" customWidth="1"/>
    <col min="546" max="546" width="11.7109375" style="4" bestFit="1" customWidth="1"/>
    <col min="547" max="798" width="9.140625" style="4"/>
    <col min="799" max="799" width="14" style="4" bestFit="1" customWidth="1"/>
    <col min="800" max="800" width="11.7109375" style="4" bestFit="1" customWidth="1"/>
    <col min="801" max="801" width="10.140625" style="4" bestFit="1" customWidth="1"/>
    <col min="802" max="802" width="11.7109375" style="4" bestFit="1" customWidth="1"/>
    <col min="803" max="1054" width="9.140625" style="4"/>
    <col min="1055" max="1055" width="14" style="4" bestFit="1" customWidth="1"/>
    <col min="1056" max="1056" width="11.7109375" style="4" bestFit="1" customWidth="1"/>
    <col min="1057" max="1057" width="10.140625" style="4" bestFit="1" customWidth="1"/>
    <col min="1058" max="1058" width="11.7109375" style="4" bestFit="1" customWidth="1"/>
    <col min="1059" max="1310" width="9.140625" style="4"/>
    <col min="1311" max="1311" width="14" style="4" bestFit="1" customWidth="1"/>
    <col min="1312" max="1312" width="11.7109375" style="4" bestFit="1" customWidth="1"/>
    <col min="1313" max="1313" width="10.140625" style="4" bestFit="1" customWidth="1"/>
    <col min="1314" max="1314" width="11.7109375" style="4" bestFit="1" customWidth="1"/>
    <col min="1315" max="1566" width="9.140625" style="4"/>
    <col min="1567" max="1567" width="14" style="4" bestFit="1" customWidth="1"/>
    <col min="1568" max="1568" width="11.7109375" style="4" bestFit="1" customWidth="1"/>
    <col min="1569" max="1569" width="10.140625" style="4" bestFit="1" customWidth="1"/>
    <col min="1570" max="1570" width="11.7109375" style="4" bestFit="1" customWidth="1"/>
    <col min="1571" max="1822" width="9.140625" style="4"/>
    <col min="1823" max="1823" width="14" style="4" bestFit="1" customWidth="1"/>
    <col min="1824" max="1824" width="11.7109375" style="4" bestFit="1" customWidth="1"/>
    <col min="1825" max="1825" width="10.140625" style="4" bestFit="1" customWidth="1"/>
    <col min="1826" max="1826" width="11.7109375" style="4" bestFit="1" customWidth="1"/>
    <col min="1827" max="2078" width="9.140625" style="4"/>
    <col min="2079" max="2079" width="14" style="4" bestFit="1" customWidth="1"/>
    <col min="2080" max="2080" width="11.7109375" style="4" bestFit="1" customWidth="1"/>
    <col min="2081" max="2081" width="10.140625" style="4" bestFit="1" customWidth="1"/>
    <col min="2082" max="2082" width="11.7109375" style="4" bestFit="1" customWidth="1"/>
    <col min="2083" max="2334" width="9.140625" style="4"/>
    <col min="2335" max="2335" width="14" style="4" bestFit="1" customWidth="1"/>
    <col min="2336" max="2336" width="11.7109375" style="4" bestFit="1" customWidth="1"/>
    <col min="2337" max="2337" width="10.140625" style="4" bestFit="1" customWidth="1"/>
    <col min="2338" max="2338" width="11.7109375" style="4" bestFit="1" customWidth="1"/>
    <col min="2339" max="2590" width="9.140625" style="4"/>
    <col min="2591" max="2591" width="14" style="4" bestFit="1" customWidth="1"/>
    <col min="2592" max="2592" width="11.7109375" style="4" bestFit="1" customWidth="1"/>
    <col min="2593" max="2593" width="10.140625" style="4" bestFit="1" customWidth="1"/>
    <col min="2594" max="2594" width="11.7109375" style="4" bestFit="1" customWidth="1"/>
    <col min="2595" max="2846" width="9.140625" style="4"/>
    <col min="2847" max="2847" width="14" style="4" bestFit="1" customWidth="1"/>
    <col min="2848" max="2848" width="11.7109375" style="4" bestFit="1" customWidth="1"/>
    <col min="2849" max="2849" width="10.140625" style="4" bestFit="1" customWidth="1"/>
    <col min="2850" max="2850" width="11.7109375" style="4" bestFit="1" customWidth="1"/>
    <col min="2851" max="3102" width="9.140625" style="4"/>
    <col min="3103" max="3103" width="14" style="4" bestFit="1" customWidth="1"/>
    <col min="3104" max="3104" width="11.7109375" style="4" bestFit="1" customWidth="1"/>
    <col min="3105" max="3105" width="10.140625" style="4" bestFit="1" customWidth="1"/>
    <col min="3106" max="3106" width="11.7109375" style="4" bestFit="1" customWidth="1"/>
    <col min="3107" max="3358" width="9.140625" style="4"/>
    <col min="3359" max="3359" width="14" style="4" bestFit="1" customWidth="1"/>
    <col min="3360" max="3360" width="11.7109375" style="4" bestFit="1" customWidth="1"/>
    <col min="3361" max="3361" width="10.140625" style="4" bestFit="1" customWidth="1"/>
    <col min="3362" max="3362" width="11.7109375" style="4" bestFit="1" customWidth="1"/>
    <col min="3363" max="3614" width="9.140625" style="4"/>
    <col min="3615" max="3615" width="14" style="4" bestFit="1" customWidth="1"/>
    <col min="3616" max="3616" width="11.7109375" style="4" bestFit="1" customWidth="1"/>
    <col min="3617" max="3617" width="10.140625" style="4" bestFit="1" customWidth="1"/>
    <col min="3618" max="3618" width="11.7109375" style="4" bestFit="1" customWidth="1"/>
    <col min="3619" max="3870" width="9.140625" style="4"/>
    <col min="3871" max="3871" width="14" style="4" bestFit="1" customWidth="1"/>
    <col min="3872" max="3872" width="11.7109375" style="4" bestFit="1" customWidth="1"/>
    <col min="3873" max="3873" width="10.140625" style="4" bestFit="1" customWidth="1"/>
    <col min="3874" max="3874" width="11.7109375" style="4" bestFit="1" customWidth="1"/>
    <col min="3875" max="4126" width="9.140625" style="4"/>
    <col min="4127" max="4127" width="14" style="4" bestFit="1" customWidth="1"/>
    <col min="4128" max="4128" width="11.7109375" style="4" bestFit="1" customWidth="1"/>
    <col min="4129" max="4129" width="10.140625" style="4" bestFit="1" customWidth="1"/>
    <col min="4130" max="4130" width="11.7109375" style="4" bestFit="1" customWidth="1"/>
    <col min="4131" max="4382" width="9.140625" style="4"/>
    <col min="4383" max="4383" width="14" style="4" bestFit="1" customWidth="1"/>
    <col min="4384" max="4384" width="11.7109375" style="4" bestFit="1" customWidth="1"/>
    <col min="4385" max="4385" width="10.140625" style="4" bestFit="1" customWidth="1"/>
    <col min="4386" max="4386" width="11.7109375" style="4" bestFit="1" customWidth="1"/>
    <col min="4387" max="4638" width="9.140625" style="4"/>
    <col min="4639" max="4639" width="14" style="4" bestFit="1" customWidth="1"/>
    <col min="4640" max="4640" width="11.7109375" style="4" bestFit="1" customWidth="1"/>
    <col min="4641" max="4641" width="10.140625" style="4" bestFit="1" customWidth="1"/>
    <col min="4642" max="4642" width="11.7109375" style="4" bestFit="1" customWidth="1"/>
    <col min="4643" max="4894" width="9.140625" style="4"/>
    <col min="4895" max="4895" width="14" style="4" bestFit="1" customWidth="1"/>
    <col min="4896" max="4896" width="11.7109375" style="4" bestFit="1" customWidth="1"/>
    <col min="4897" max="4897" width="10.140625" style="4" bestFit="1" customWidth="1"/>
    <col min="4898" max="4898" width="11.7109375" style="4" bestFit="1" customWidth="1"/>
    <col min="4899" max="5150" width="9.140625" style="4"/>
    <col min="5151" max="5151" width="14" style="4" bestFit="1" customWidth="1"/>
    <col min="5152" max="5152" width="11.7109375" style="4" bestFit="1" customWidth="1"/>
    <col min="5153" max="5153" width="10.140625" style="4" bestFit="1" customWidth="1"/>
    <col min="5154" max="5154" width="11.7109375" style="4" bestFit="1" customWidth="1"/>
    <col min="5155" max="5406" width="9.140625" style="4"/>
    <col min="5407" max="5407" width="14" style="4" bestFit="1" customWidth="1"/>
    <col min="5408" max="5408" width="11.7109375" style="4" bestFit="1" customWidth="1"/>
    <col min="5409" max="5409" width="10.140625" style="4" bestFit="1" customWidth="1"/>
    <col min="5410" max="5410" width="11.7109375" style="4" bestFit="1" customWidth="1"/>
    <col min="5411" max="5662" width="9.140625" style="4"/>
    <col min="5663" max="5663" width="14" style="4" bestFit="1" customWidth="1"/>
    <col min="5664" max="5664" width="11.7109375" style="4" bestFit="1" customWidth="1"/>
    <col min="5665" max="5665" width="10.140625" style="4" bestFit="1" customWidth="1"/>
    <col min="5666" max="5666" width="11.7109375" style="4" bestFit="1" customWidth="1"/>
    <col min="5667" max="5918" width="9.140625" style="4"/>
    <col min="5919" max="5919" width="14" style="4" bestFit="1" customWidth="1"/>
    <col min="5920" max="5920" width="11.7109375" style="4" bestFit="1" customWidth="1"/>
    <col min="5921" max="5921" width="10.140625" style="4" bestFit="1" customWidth="1"/>
    <col min="5922" max="5922" width="11.7109375" style="4" bestFit="1" customWidth="1"/>
    <col min="5923" max="6174" width="9.140625" style="4"/>
    <col min="6175" max="6175" width="14" style="4" bestFit="1" customWidth="1"/>
    <col min="6176" max="6176" width="11.7109375" style="4" bestFit="1" customWidth="1"/>
    <col min="6177" max="6177" width="10.140625" style="4" bestFit="1" customWidth="1"/>
    <col min="6178" max="6178" width="11.7109375" style="4" bestFit="1" customWidth="1"/>
    <col min="6179" max="6430" width="9.140625" style="4"/>
    <col min="6431" max="6431" width="14" style="4" bestFit="1" customWidth="1"/>
    <col min="6432" max="6432" width="11.7109375" style="4" bestFit="1" customWidth="1"/>
    <col min="6433" max="6433" width="10.140625" style="4" bestFit="1" customWidth="1"/>
    <col min="6434" max="6434" width="11.7109375" style="4" bestFit="1" customWidth="1"/>
    <col min="6435" max="6686" width="9.140625" style="4"/>
    <col min="6687" max="6687" width="14" style="4" bestFit="1" customWidth="1"/>
    <col min="6688" max="6688" width="11.7109375" style="4" bestFit="1" customWidth="1"/>
    <col min="6689" max="6689" width="10.140625" style="4" bestFit="1" customWidth="1"/>
    <col min="6690" max="6690" width="11.7109375" style="4" bestFit="1" customWidth="1"/>
    <col min="6691" max="6942" width="9.140625" style="4"/>
    <col min="6943" max="6943" width="14" style="4" bestFit="1" customWidth="1"/>
    <col min="6944" max="6944" width="11.7109375" style="4" bestFit="1" customWidth="1"/>
    <col min="6945" max="6945" width="10.140625" style="4" bestFit="1" customWidth="1"/>
    <col min="6946" max="6946" width="11.7109375" style="4" bestFit="1" customWidth="1"/>
    <col min="6947" max="7198" width="9.140625" style="4"/>
    <col min="7199" max="7199" width="14" style="4" bestFit="1" customWidth="1"/>
    <col min="7200" max="7200" width="11.7109375" style="4" bestFit="1" customWidth="1"/>
    <col min="7201" max="7201" width="10.140625" style="4" bestFit="1" customWidth="1"/>
    <col min="7202" max="7202" width="11.7109375" style="4" bestFit="1" customWidth="1"/>
    <col min="7203" max="7454" width="9.140625" style="4"/>
    <col min="7455" max="7455" width="14" style="4" bestFit="1" customWidth="1"/>
    <col min="7456" max="7456" width="11.7109375" style="4" bestFit="1" customWidth="1"/>
    <col min="7457" max="7457" width="10.140625" style="4" bestFit="1" customWidth="1"/>
    <col min="7458" max="7458" width="11.7109375" style="4" bestFit="1" customWidth="1"/>
    <col min="7459" max="7710" width="9.140625" style="4"/>
    <col min="7711" max="7711" width="14" style="4" bestFit="1" customWidth="1"/>
    <col min="7712" max="7712" width="11.7109375" style="4" bestFit="1" customWidth="1"/>
    <col min="7713" max="7713" width="10.140625" style="4" bestFit="1" customWidth="1"/>
    <col min="7714" max="7714" width="11.7109375" style="4" bestFit="1" customWidth="1"/>
    <col min="7715" max="7966" width="9.140625" style="4"/>
    <col min="7967" max="7967" width="14" style="4" bestFit="1" customWidth="1"/>
    <col min="7968" max="7968" width="11.7109375" style="4" bestFit="1" customWidth="1"/>
    <col min="7969" max="7969" width="10.140625" style="4" bestFit="1" customWidth="1"/>
    <col min="7970" max="7970" width="11.7109375" style="4" bestFit="1" customWidth="1"/>
    <col min="7971" max="8222" width="9.140625" style="4"/>
    <col min="8223" max="8223" width="14" style="4" bestFit="1" customWidth="1"/>
    <col min="8224" max="8224" width="11.7109375" style="4" bestFit="1" customWidth="1"/>
    <col min="8225" max="8225" width="10.140625" style="4" bestFit="1" customWidth="1"/>
    <col min="8226" max="8226" width="11.7109375" style="4" bestFit="1" customWidth="1"/>
    <col min="8227" max="8478" width="9.140625" style="4"/>
    <col min="8479" max="8479" width="14" style="4" bestFit="1" customWidth="1"/>
    <col min="8480" max="8480" width="11.7109375" style="4" bestFit="1" customWidth="1"/>
    <col min="8481" max="8481" width="10.140625" style="4" bestFit="1" customWidth="1"/>
    <col min="8482" max="8482" width="11.7109375" style="4" bestFit="1" customWidth="1"/>
    <col min="8483" max="8734" width="9.140625" style="4"/>
    <col min="8735" max="8735" width="14" style="4" bestFit="1" customWidth="1"/>
    <col min="8736" max="8736" width="11.7109375" style="4" bestFit="1" customWidth="1"/>
    <col min="8737" max="8737" width="10.140625" style="4" bestFit="1" customWidth="1"/>
    <col min="8738" max="8738" width="11.7109375" style="4" bestFit="1" customWidth="1"/>
    <col min="8739" max="8990" width="9.140625" style="4"/>
    <col min="8991" max="8991" width="14" style="4" bestFit="1" customWidth="1"/>
    <col min="8992" max="8992" width="11.7109375" style="4" bestFit="1" customWidth="1"/>
    <col min="8993" max="8993" width="10.140625" style="4" bestFit="1" customWidth="1"/>
    <col min="8994" max="8994" width="11.7109375" style="4" bestFit="1" customWidth="1"/>
    <col min="8995" max="9246" width="9.140625" style="4"/>
    <col min="9247" max="9247" width="14" style="4" bestFit="1" customWidth="1"/>
    <col min="9248" max="9248" width="11.7109375" style="4" bestFit="1" customWidth="1"/>
    <col min="9249" max="9249" width="10.140625" style="4" bestFit="1" customWidth="1"/>
    <col min="9250" max="9250" width="11.7109375" style="4" bestFit="1" customWidth="1"/>
    <col min="9251" max="9502" width="9.140625" style="4"/>
    <col min="9503" max="9503" width="14" style="4" bestFit="1" customWidth="1"/>
    <col min="9504" max="9504" width="11.7109375" style="4" bestFit="1" customWidth="1"/>
    <col min="9505" max="9505" width="10.140625" style="4" bestFit="1" customWidth="1"/>
    <col min="9506" max="9506" width="11.7109375" style="4" bestFit="1" customWidth="1"/>
    <col min="9507" max="9758" width="9.140625" style="4"/>
    <col min="9759" max="9759" width="14" style="4" bestFit="1" customWidth="1"/>
    <col min="9760" max="9760" width="11.7109375" style="4" bestFit="1" customWidth="1"/>
    <col min="9761" max="9761" width="10.140625" style="4" bestFit="1" customWidth="1"/>
    <col min="9762" max="9762" width="11.7109375" style="4" bestFit="1" customWidth="1"/>
    <col min="9763" max="10014" width="9.140625" style="4"/>
    <col min="10015" max="10015" width="14" style="4" bestFit="1" customWidth="1"/>
    <col min="10016" max="10016" width="11.7109375" style="4" bestFit="1" customWidth="1"/>
    <col min="10017" max="10017" width="10.140625" style="4" bestFit="1" customWidth="1"/>
    <col min="10018" max="10018" width="11.7109375" style="4" bestFit="1" customWidth="1"/>
    <col min="10019" max="10270" width="9.140625" style="4"/>
    <col min="10271" max="10271" width="14" style="4" bestFit="1" customWidth="1"/>
    <col min="10272" max="10272" width="11.7109375" style="4" bestFit="1" customWidth="1"/>
    <col min="10273" max="10273" width="10.140625" style="4" bestFit="1" customWidth="1"/>
    <col min="10274" max="10274" width="11.7109375" style="4" bestFit="1" customWidth="1"/>
    <col min="10275" max="10526" width="9.140625" style="4"/>
    <col min="10527" max="10527" width="14" style="4" bestFit="1" customWidth="1"/>
    <col min="10528" max="10528" width="11.7109375" style="4" bestFit="1" customWidth="1"/>
    <col min="10529" max="10529" width="10.140625" style="4" bestFit="1" customWidth="1"/>
    <col min="10530" max="10530" width="11.7109375" style="4" bestFit="1" customWidth="1"/>
    <col min="10531" max="10782" width="9.140625" style="4"/>
    <col min="10783" max="10783" width="14" style="4" bestFit="1" customWidth="1"/>
    <col min="10784" max="10784" width="11.7109375" style="4" bestFit="1" customWidth="1"/>
    <col min="10785" max="10785" width="10.140625" style="4" bestFit="1" customWidth="1"/>
    <col min="10786" max="10786" width="11.7109375" style="4" bestFit="1" customWidth="1"/>
    <col min="10787" max="11038" width="9.140625" style="4"/>
    <col min="11039" max="11039" width="14" style="4" bestFit="1" customWidth="1"/>
    <col min="11040" max="11040" width="11.7109375" style="4" bestFit="1" customWidth="1"/>
    <col min="11041" max="11041" width="10.140625" style="4" bestFit="1" customWidth="1"/>
    <col min="11042" max="11042" width="11.7109375" style="4" bestFit="1" customWidth="1"/>
    <col min="11043" max="11294" width="9.140625" style="4"/>
    <col min="11295" max="11295" width="14" style="4" bestFit="1" customWidth="1"/>
    <col min="11296" max="11296" width="11.7109375" style="4" bestFit="1" customWidth="1"/>
    <col min="11297" max="11297" width="10.140625" style="4" bestFit="1" customWidth="1"/>
    <col min="11298" max="11298" width="11.7109375" style="4" bestFit="1" customWidth="1"/>
    <col min="11299" max="11550" width="9.140625" style="4"/>
    <col min="11551" max="11551" width="14" style="4" bestFit="1" customWidth="1"/>
    <col min="11552" max="11552" width="11.7109375" style="4" bestFit="1" customWidth="1"/>
    <col min="11553" max="11553" width="10.140625" style="4" bestFit="1" customWidth="1"/>
    <col min="11554" max="11554" width="11.7109375" style="4" bestFit="1" customWidth="1"/>
    <col min="11555" max="11806" width="9.140625" style="4"/>
    <col min="11807" max="11807" width="14" style="4" bestFit="1" customWidth="1"/>
    <col min="11808" max="11808" width="11.7109375" style="4" bestFit="1" customWidth="1"/>
    <col min="11809" max="11809" width="10.140625" style="4" bestFit="1" customWidth="1"/>
    <col min="11810" max="11810" width="11.7109375" style="4" bestFit="1" customWidth="1"/>
    <col min="11811" max="12062" width="9.140625" style="4"/>
    <col min="12063" max="12063" width="14" style="4" bestFit="1" customWidth="1"/>
    <col min="12064" max="12064" width="11.7109375" style="4" bestFit="1" customWidth="1"/>
    <col min="12065" max="12065" width="10.140625" style="4" bestFit="1" customWidth="1"/>
    <col min="12066" max="12066" width="11.7109375" style="4" bestFit="1" customWidth="1"/>
    <col min="12067" max="12318" width="9.140625" style="4"/>
    <col min="12319" max="12319" width="14" style="4" bestFit="1" customWidth="1"/>
    <col min="12320" max="12320" width="11.7109375" style="4" bestFit="1" customWidth="1"/>
    <col min="12321" max="12321" width="10.140625" style="4" bestFit="1" customWidth="1"/>
    <col min="12322" max="12322" width="11.7109375" style="4" bestFit="1" customWidth="1"/>
    <col min="12323" max="12574" width="9.140625" style="4"/>
    <col min="12575" max="12575" width="14" style="4" bestFit="1" customWidth="1"/>
    <col min="12576" max="12576" width="11.7109375" style="4" bestFit="1" customWidth="1"/>
    <col min="12577" max="12577" width="10.140625" style="4" bestFit="1" customWidth="1"/>
    <col min="12578" max="12578" width="11.7109375" style="4" bestFit="1" customWidth="1"/>
    <col min="12579" max="12830" width="9.140625" style="4"/>
    <col min="12831" max="12831" width="14" style="4" bestFit="1" customWidth="1"/>
    <col min="12832" max="12832" width="11.7109375" style="4" bestFit="1" customWidth="1"/>
    <col min="12833" max="12833" width="10.140625" style="4" bestFit="1" customWidth="1"/>
    <col min="12834" max="12834" width="11.7109375" style="4" bestFit="1" customWidth="1"/>
    <col min="12835" max="13086" width="9.140625" style="4"/>
    <col min="13087" max="13087" width="14" style="4" bestFit="1" customWidth="1"/>
    <col min="13088" max="13088" width="11.7109375" style="4" bestFit="1" customWidth="1"/>
    <col min="13089" max="13089" width="10.140625" style="4" bestFit="1" customWidth="1"/>
    <col min="13090" max="13090" width="11.7109375" style="4" bestFit="1" customWidth="1"/>
    <col min="13091" max="13342" width="9.140625" style="4"/>
    <col min="13343" max="13343" width="14" style="4" bestFit="1" customWidth="1"/>
    <col min="13344" max="13344" width="11.7109375" style="4" bestFit="1" customWidth="1"/>
    <col min="13345" max="13345" width="10.140625" style="4" bestFit="1" customWidth="1"/>
    <col min="13346" max="13346" width="11.7109375" style="4" bestFit="1" customWidth="1"/>
    <col min="13347" max="13598" width="9.140625" style="4"/>
    <col min="13599" max="13599" width="14" style="4" bestFit="1" customWidth="1"/>
    <col min="13600" max="13600" width="11.7109375" style="4" bestFit="1" customWidth="1"/>
    <col min="13601" max="13601" width="10.140625" style="4" bestFit="1" customWidth="1"/>
    <col min="13602" max="13602" width="11.7109375" style="4" bestFit="1" customWidth="1"/>
    <col min="13603" max="13854" width="9.140625" style="4"/>
    <col min="13855" max="13855" width="14" style="4" bestFit="1" customWidth="1"/>
    <col min="13856" max="13856" width="11.7109375" style="4" bestFit="1" customWidth="1"/>
    <col min="13857" max="13857" width="10.140625" style="4" bestFit="1" customWidth="1"/>
    <col min="13858" max="13858" width="11.7109375" style="4" bestFit="1" customWidth="1"/>
    <col min="13859" max="14110" width="9.140625" style="4"/>
    <col min="14111" max="14111" width="14" style="4" bestFit="1" customWidth="1"/>
    <col min="14112" max="14112" width="11.7109375" style="4" bestFit="1" customWidth="1"/>
    <col min="14113" max="14113" width="10.140625" style="4" bestFit="1" customWidth="1"/>
    <col min="14114" max="14114" width="11.7109375" style="4" bestFit="1" customWidth="1"/>
    <col min="14115" max="14366" width="9.140625" style="4"/>
    <col min="14367" max="14367" width="14" style="4" bestFit="1" customWidth="1"/>
    <col min="14368" max="14368" width="11.7109375" style="4" bestFit="1" customWidth="1"/>
    <col min="14369" max="14369" width="10.140625" style="4" bestFit="1" customWidth="1"/>
    <col min="14370" max="14370" width="11.7109375" style="4" bestFit="1" customWidth="1"/>
    <col min="14371" max="14622" width="9.140625" style="4"/>
    <col min="14623" max="14623" width="14" style="4" bestFit="1" customWidth="1"/>
    <col min="14624" max="14624" width="11.7109375" style="4" bestFit="1" customWidth="1"/>
    <col min="14625" max="14625" width="10.140625" style="4" bestFit="1" customWidth="1"/>
    <col min="14626" max="14626" width="11.7109375" style="4" bestFit="1" customWidth="1"/>
    <col min="14627" max="14878" width="9.140625" style="4"/>
    <col min="14879" max="14879" width="14" style="4" bestFit="1" customWidth="1"/>
    <col min="14880" max="14880" width="11.7109375" style="4" bestFit="1" customWidth="1"/>
    <col min="14881" max="14881" width="10.140625" style="4" bestFit="1" customWidth="1"/>
    <col min="14882" max="14882" width="11.7109375" style="4" bestFit="1" customWidth="1"/>
    <col min="14883" max="15134" width="9.140625" style="4"/>
    <col min="15135" max="15135" width="14" style="4" bestFit="1" customWidth="1"/>
    <col min="15136" max="15136" width="11.7109375" style="4" bestFit="1" customWidth="1"/>
    <col min="15137" max="15137" width="10.140625" style="4" bestFit="1" customWidth="1"/>
    <col min="15138" max="15138" width="11.7109375" style="4" bestFit="1" customWidth="1"/>
    <col min="15139" max="15390" width="9.140625" style="4"/>
    <col min="15391" max="15391" width="14" style="4" bestFit="1" customWidth="1"/>
    <col min="15392" max="15392" width="11.7109375" style="4" bestFit="1" customWidth="1"/>
    <col min="15393" max="15393" width="10.140625" style="4" bestFit="1" customWidth="1"/>
    <col min="15394" max="15394" width="11.7109375" style="4" bestFit="1" customWidth="1"/>
    <col min="15395" max="15646" width="9.140625" style="4"/>
    <col min="15647" max="15647" width="14" style="4" bestFit="1" customWidth="1"/>
    <col min="15648" max="15648" width="11.7109375" style="4" bestFit="1" customWidth="1"/>
    <col min="15649" max="15649" width="10.140625" style="4" bestFit="1" customWidth="1"/>
    <col min="15650" max="15650" width="11.7109375" style="4" bestFit="1" customWidth="1"/>
    <col min="15651" max="15902" width="9.140625" style="4"/>
    <col min="15903" max="15903" width="14" style="4" bestFit="1" customWidth="1"/>
    <col min="15904" max="15904" width="11.7109375" style="4" bestFit="1" customWidth="1"/>
    <col min="15905" max="15905" width="10.140625" style="4" bestFit="1" customWidth="1"/>
    <col min="15906" max="15906" width="11.7109375" style="4" bestFit="1" customWidth="1"/>
    <col min="15907" max="16158" width="9.140625" style="4"/>
    <col min="16159" max="16159" width="14" style="4" bestFit="1" customWidth="1"/>
    <col min="16160" max="16160" width="11.7109375" style="4" bestFit="1" customWidth="1"/>
    <col min="16161" max="16161" width="10.140625" style="4" bestFit="1" customWidth="1"/>
    <col min="16162" max="16162" width="11.7109375" style="4" bestFit="1" customWidth="1"/>
    <col min="16163" max="16384" width="9.140625" style="4"/>
  </cols>
  <sheetData>
    <row r="1" spans="1:42" x14ac:dyDescent="0.2">
      <c r="A1" s="12" t="s">
        <v>22</v>
      </c>
      <c r="J1" s="20" t="s">
        <v>26</v>
      </c>
      <c r="K1" s="20"/>
      <c r="L1" s="20"/>
      <c r="M1" s="20"/>
    </row>
    <row r="2" spans="1:42" x14ac:dyDescent="0.2">
      <c r="A2" s="12" t="s">
        <v>23</v>
      </c>
    </row>
    <row r="3" spans="1:42" x14ac:dyDescent="0.2">
      <c r="A3" s="12" t="s">
        <v>24</v>
      </c>
    </row>
    <row r="4" spans="1:42" x14ac:dyDescent="0.2">
      <c r="A4" s="12" t="s">
        <v>25</v>
      </c>
    </row>
    <row r="5" spans="1:42" x14ac:dyDescent="0.2">
      <c r="A5" s="12"/>
    </row>
    <row r="7" spans="1:42" ht="20.25" x14ac:dyDescent="0.3">
      <c r="A7" s="21">
        <v>2019</v>
      </c>
      <c r="B7" s="3"/>
      <c r="C7" s="3"/>
      <c r="D7" s="3"/>
      <c r="E7" s="3"/>
      <c r="AD7" s="3"/>
      <c r="AE7" s="3"/>
      <c r="AF7" s="3"/>
      <c r="AG7" s="3"/>
      <c r="AH7" s="3"/>
    </row>
    <row r="8" spans="1:42" ht="18.75" customHeight="1" x14ac:dyDescent="0.2">
      <c r="A8" s="5"/>
      <c r="B8" s="6" t="s">
        <v>16</v>
      </c>
      <c r="C8" s="6"/>
      <c r="D8" s="6"/>
      <c r="E8" s="6"/>
      <c r="F8" s="6" t="s">
        <v>17</v>
      </c>
      <c r="G8" s="6"/>
      <c r="H8" s="6"/>
      <c r="I8" s="6"/>
      <c r="J8" s="6" t="s">
        <v>18</v>
      </c>
      <c r="K8" s="6"/>
      <c r="L8" s="6"/>
      <c r="M8" s="6"/>
      <c r="AD8" s="5"/>
      <c r="AE8" s="2"/>
      <c r="AF8" s="2"/>
      <c r="AG8" s="2"/>
      <c r="AH8" s="2"/>
      <c r="AI8" s="6"/>
      <c r="AJ8" s="6"/>
      <c r="AK8" s="6"/>
      <c r="AL8" s="6"/>
      <c r="AM8" s="6"/>
      <c r="AN8" s="6"/>
      <c r="AO8" s="6"/>
      <c r="AP8" s="6"/>
    </row>
    <row r="9" spans="1:42" ht="49.5" customHeight="1" x14ac:dyDescent="0.2">
      <c r="A9" s="5" t="s">
        <v>20</v>
      </c>
      <c r="B9" s="1" t="s">
        <v>15</v>
      </c>
      <c r="C9" s="1" t="s">
        <v>0</v>
      </c>
      <c r="D9" s="1" t="s">
        <v>1</v>
      </c>
      <c r="E9" s="1" t="s">
        <v>2</v>
      </c>
      <c r="F9" s="1" t="s">
        <v>15</v>
      </c>
      <c r="G9" s="1" t="s">
        <v>0</v>
      </c>
      <c r="H9" s="1" t="s">
        <v>1</v>
      </c>
      <c r="I9" s="1" t="s">
        <v>2</v>
      </c>
      <c r="J9" s="1" t="s">
        <v>15</v>
      </c>
      <c r="K9" s="1" t="s">
        <v>0</v>
      </c>
      <c r="L9" s="1" t="s">
        <v>1</v>
      </c>
      <c r="M9" s="1" t="s">
        <v>2</v>
      </c>
      <c r="AD9" s="5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x14ac:dyDescent="0.2">
      <c r="A10" s="7" t="s">
        <v>14</v>
      </c>
      <c r="B10" s="7">
        <v>40</v>
      </c>
      <c r="C10" s="8">
        <v>217050</v>
      </c>
      <c r="D10" s="8">
        <v>11004</v>
      </c>
      <c r="E10" s="8">
        <v>228054</v>
      </c>
      <c r="F10" s="7">
        <v>36</v>
      </c>
      <c r="G10" s="9">
        <f>'[1]Jan 2019'!I39</f>
        <v>185279.27999999997</v>
      </c>
      <c r="H10" s="9">
        <f>'[1]Jan 2019'!J39</f>
        <v>11174.809999999996</v>
      </c>
      <c r="I10" s="9">
        <f>'[1]Jan 2019'!L39</f>
        <v>203594.80000000002</v>
      </c>
      <c r="J10" s="10">
        <f t="shared" ref="J10:J21" si="0">(F10-B10)/B10</f>
        <v>-0.1</v>
      </c>
      <c r="K10" s="10">
        <f t="shared" ref="K10:K21" si="1">(G10-C10)/C10</f>
        <v>-0.14637512093987576</v>
      </c>
      <c r="L10" s="10">
        <f t="shared" ref="L10:L21" si="2">(H10-D10)/D10</f>
        <v>1.5522537259178104E-2</v>
      </c>
      <c r="M10" s="10">
        <f t="shared" ref="M10:M21" si="3">(I10-E10)/E10</f>
        <v>-0.10725179124242497</v>
      </c>
      <c r="AE10" s="7"/>
      <c r="AF10" s="8"/>
      <c r="AG10" s="8"/>
      <c r="AH10" s="8"/>
      <c r="AJ10" s="11"/>
      <c r="AK10" s="11"/>
      <c r="AL10" s="11"/>
      <c r="AM10" s="10"/>
      <c r="AN10" s="10"/>
      <c r="AO10" s="10"/>
      <c r="AP10" s="10"/>
    </row>
    <row r="11" spans="1:42" x14ac:dyDescent="0.2">
      <c r="A11" s="7" t="s">
        <v>3</v>
      </c>
      <c r="B11" s="7">
        <v>40</v>
      </c>
      <c r="C11" s="8">
        <v>217050</v>
      </c>
      <c r="D11" s="8">
        <v>11004</v>
      </c>
      <c r="E11" s="8">
        <v>228054</v>
      </c>
      <c r="F11" s="7">
        <v>36</v>
      </c>
      <c r="G11" s="9">
        <f>'[1]Feb 2019'!H38</f>
        <v>187072.13999999998</v>
      </c>
      <c r="H11" s="9">
        <f>'[1]Feb 2019'!I38</f>
        <v>18067.989999999998</v>
      </c>
      <c r="I11" s="9">
        <f>'[1]Feb 2019'!K38</f>
        <v>206940.13</v>
      </c>
      <c r="J11" s="10">
        <f t="shared" si="0"/>
        <v>-0.1</v>
      </c>
      <c r="K11" s="10">
        <f t="shared" si="1"/>
        <v>-0.13811499654457504</v>
      </c>
      <c r="L11" s="10">
        <f t="shared" si="2"/>
        <v>0.64194747364594673</v>
      </c>
      <c r="M11" s="10">
        <f t="shared" si="3"/>
        <v>-9.258276548536748E-2</v>
      </c>
      <c r="AE11" s="7"/>
      <c r="AF11" s="8"/>
      <c r="AG11" s="8"/>
      <c r="AH11" s="8"/>
      <c r="AJ11" s="11"/>
      <c r="AK11" s="11"/>
      <c r="AL11" s="11"/>
      <c r="AM11" s="10"/>
      <c r="AN11" s="10"/>
      <c r="AO11" s="10"/>
      <c r="AP11" s="10"/>
    </row>
    <row r="12" spans="1:42" x14ac:dyDescent="0.2">
      <c r="A12" s="7" t="s">
        <v>4</v>
      </c>
      <c r="B12" s="7">
        <v>40</v>
      </c>
      <c r="C12" s="8">
        <v>217050</v>
      </c>
      <c r="D12" s="8">
        <v>11004</v>
      </c>
      <c r="E12" s="8">
        <v>228054</v>
      </c>
      <c r="F12" s="7">
        <v>38</v>
      </c>
      <c r="G12" s="9">
        <f>'[1]March 2019'!I40</f>
        <v>246765.94000000003</v>
      </c>
      <c r="H12" s="9">
        <f>'[1]March 2019'!J40</f>
        <v>27389.870000000006</v>
      </c>
      <c r="I12" s="9">
        <f>'[1]March 2019'!L40</f>
        <v>276953.10000000009</v>
      </c>
      <c r="J12" s="10">
        <f t="shared" si="0"/>
        <v>-0.05</v>
      </c>
      <c r="K12" s="10">
        <f t="shared" si="1"/>
        <v>0.13690826998387484</v>
      </c>
      <c r="L12" s="10">
        <f t="shared" si="2"/>
        <v>1.4890830607051986</v>
      </c>
      <c r="M12" s="10">
        <f t="shared" si="3"/>
        <v>0.21441895340577272</v>
      </c>
      <c r="AE12" s="7"/>
      <c r="AF12" s="8"/>
      <c r="AG12" s="8"/>
      <c r="AH12" s="8"/>
      <c r="AJ12" s="11"/>
      <c r="AK12" s="11"/>
      <c r="AL12" s="11"/>
      <c r="AM12" s="10"/>
      <c r="AN12" s="10"/>
      <c r="AO12" s="10"/>
      <c r="AP12" s="10"/>
    </row>
    <row r="13" spans="1:42" x14ac:dyDescent="0.2">
      <c r="A13" s="7" t="s">
        <v>5</v>
      </c>
      <c r="B13" s="7">
        <v>40</v>
      </c>
      <c r="C13" s="8">
        <v>217050</v>
      </c>
      <c r="D13" s="8">
        <v>11004</v>
      </c>
      <c r="E13" s="8">
        <v>228054</v>
      </c>
      <c r="F13" s="7">
        <v>38</v>
      </c>
      <c r="G13" s="9">
        <f>'[1]April 2019'!H40</f>
        <v>201388.63</v>
      </c>
      <c r="H13" s="9">
        <f>'[1]April 2019'!I40</f>
        <v>10281.970000000001</v>
      </c>
      <c r="I13" s="9">
        <f>'[1]April 2019'!K40</f>
        <v>213470.60000000003</v>
      </c>
      <c r="J13" s="10">
        <f t="shared" si="0"/>
        <v>-0.05</v>
      </c>
      <c r="K13" s="10">
        <f t="shared" si="1"/>
        <v>-7.2155586270444577E-2</v>
      </c>
      <c r="L13" s="10">
        <f t="shared" si="2"/>
        <v>-6.5615230825154386E-2</v>
      </c>
      <c r="M13" s="10">
        <f t="shared" si="3"/>
        <v>-6.3947135327597701E-2</v>
      </c>
      <c r="AE13" s="7"/>
      <c r="AF13" s="8"/>
      <c r="AG13" s="8"/>
      <c r="AH13" s="8"/>
      <c r="AJ13" s="11"/>
      <c r="AK13" s="11"/>
      <c r="AL13" s="11"/>
      <c r="AM13" s="10"/>
      <c r="AN13" s="10"/>
      <c r="AO13" s="10"/>
      <c r="AP13" s="10"/>
    </row>
    <row r="14" spans="1:42" x14ac:dyDescent="0.2">
      <c r="A14" s="7" t="s">
        <v>6</v>
      </c>
      <c r="B14" s="7">
        <v>40</v>
      </c>
      <c r="C14" s="8">
        <v>217050</v>
      </c>
      <c r="D14" s="8">
        <v>11004</v>
      </c>
      <c r="E14" s="8">
        <v>228054</v>
      </c>
      <c r="F14" s="7">
        <v>39</v>
      </c>
      <c r="G14" s="9">
        <f>'[1]May 2019'!H41</f>
        <v>246114.76000000004</v>
      </c>
      <c r="H14" s="9">
        <f>'[1]May 2019'!I41</f>
        <v>10412.689999999999</v>
      </c>
      <c r="I14" s="9">
        <f>'[1]May 2019'!K41</f>
        <v>263971.76000000013</v>
      </c>
      <c r="J14" s="10">
        <f t="shared" si="0"/>
        <v>-2.5000000000000001E-2</v>
      </c>
      <c r="K14" s="10">
        <f t="shared" si="1"/>
        <v>0.13390813176687416</v>
      </c>
      <c r="L14" s="10">
        <f t="shared" si="2"/>
        <v>-5.3735914213013568E-2</v>
      </c>
      <c r="M14" s="10">
        <f t="shared" si="3"/>
        <v>0.15749673322984961</v>
      </c>
      <c r="AE14" s="7"/>
      <c r="AF14" s="8"/>
      <c r="AG14" s="8"/>
      <c r="AH14" s="8"/>
      <c r="AJ14" s="11"/>
      <c r="AK14" s="11"/>
      <c r="AL14" s="11"/>
      <c r="AM14" s="10"/>
      <c r="AN14" s="10"/>
      <c r="AO14" s="10"/>
      <c r="AP14" s="10"/>
    </row>
    <row r="15" spans="1:42" x14ac:dyDescent="0.2">
      <c r="A15" s="7" t="s">
        <v>7</v>
      </c>
      <c r="B15" s="7">
        <v>40</v>
      </c>
      <c r="C15" s="8">
        <v>217050</v>
      </c>
      <c r="D15" s="8">
        <v>11004</v>
      </c>
      <c r="E15" s="8">
        <v>228054</v>
      </c>
      <c r="F15" s="7">
        <v>41</v>
      </c>
      <c r="G15" s="9">
        <f>'[1]June 2019'!H43</f>
        <v>213035.64000000004</v>
      </c>
      <c r="H15" s="9">
        <f>'[1]June 2019'!I43</f>
        <v>10565.369999999997</v>
      </c>
      <c r="I15" s="9">
        <f>'[1]June 2019'!K43</f>
        <v>226341.47000000006</v>
      </c>
      <c r="J15" s="10">
        <f t="shared" si="0"/>
        <v>2.5000000000000001E-2</v>
      </c>
      <c r="K15" s="10">
        <f t="shared" si="1"/>
        <v>-1.8495093296475269E-2</v>
      </c>
      <c r="L15" s="10">
        <f t="shared" si="2"/>
        <v>-3.9860959651036247E-2</v>
      </c>
      <c r="M15" s="10">
        <f t="shared" si="3"/>
        <v>-7.5093179685510473E-3</v>
      </c>
      <c r="AE15" s="7"/>
      <c r="AF15" s="8"/>
      <c r="AG15" s="8"/>
      <c r="AH15" s="8"/>
      <c r="AJ15" s="11"/>
      <c r="AK15" s="11"/>
      <c r="AL15" s="11"/>
      <c r="AM15" s="10"/>
      <c r="AN15" s="10"/>
      <c r="AO15" s="10"/>
      <c r="AP15" s="10"/>
    </row>
    <row r="16" spans="1:42" x14ac:dyDescent="0.2">
      <c r="A16" s="7" t="s">
        <v>8</v>
      </c>
      <c r="B16" s="7">
        <v>40</v>
      </c>
      <c r="C16" s="8">
        <v>224646</v>
      </c>
      <c r="D16" s="8">
        <v>11389</v>
      </c>
      <c r="E16" s="8">
        <v>236035</v>
      </c>
      <c r="F16" s="7">
        <v>40</v>
      </c>
      <c r="G16" s="9">
        <f>'[1]July 2019'!H43</f>
        <v>209590.79</v>
      </c>
      <c r="H16" s="9">
        <f>'[1]July 2019'!I43</f>
        <v>17164.359999999997</v>
      </c>
      <c r="I16" s="9">
        <f>'[1]July 2019'!K43</f>
        <v>231291.65999999997</v>
      </c>
      <c r="J16" s="10">
        <f t="shared" si="0"/>
        <v>0</v>
      </c>
      <c r="K16" s="10">
        <f t="shared" si="1"/>
        <v>-6.701748528796414E-2</v>
      </c>
      <c r="L16" s="10">
        <f t="shared" si="2"/>
        <v>0.50709983317235907</v>
      </c>
      <c r="M16" s="10">
        <f t="shared" si="3"/>
        <v>-2.0095917978266042E-2</v>
      </c>
      <c r="AE16" s="7"/>
      <c r="AF16" s="8"/>
      <c r="AG16" s="8"/>
      <c r="AH16" s="8"/>
      <c r="AJ16" s="11"/>
      <c r="AK16" s="11"/>
      <c r="AL16" s="11"/>
      <c r="AM16" s="10"/>
      <c r="AN16" s="10"/>
      <c r="AO16" s="10"/>
      <c r="AP16" s="10"/>
    </row>
    <row r="17" spans="1:42" x14ac:dyDescent="0.2">
      <c r="A17" s="7" t="s">
        <v>9</v>
      </c>
      <c r="B17" s="7">
        <v>40</v>
      </c>
      <c r="C17" s="8">
        <v>224646</v>
      </c>
      <c r="D17" s="8">
        <v>11389</v>
      </c>
      <c r="E17" s="8">
        <v>236035</v>
      </c>
      <c r="F17" s="7">
        <v>42</v>
      </c>
      <c r="G17" s="9">
        <f>'[1]August 2019'!H45</f>
        <v>273841.99999999994</v>
      </c>
      <c r="H17" s="9">
        <f>'[1]August 2019'!I45</f>
        <v>12498.670000000002</v>
      </c>
      <c r="I17" s="9">
        <f>'[1]August 2019'!K45</f>
        <v>289377.81999999995</v>
      </c>
      <c r="J17" s="10">
        <f t="shared" si="0"/>
        <v>0.05</v>
      </c>
      <c r="K17" s="10">
        <f t="shared" si="1"/>
        <v>0.21899343856556511</v>
      </c>
      <c r="L17" s="10">
        <f t="shared" si="2"/>
        <v>9.7433488453771352E-2</v>
      </c>
      <c r="M17" s="10">
        <f t="shared" si="3"/>
        <v>0.2259953820407988</v>
      </c>
      <c r="AE17" s="7"/>
      <c r="AF17" s="8"/>
      <c r="AG17" s="8"/>
      <c r="AH17" s="8"/>
      <c r="AJ17" s="11"/>
      <c r="AK17" s="11"/>
      <c r="AL17" s="11"/>
      <c r="AM17" s="10"/>
      <c r="AN17" s="10"/>
      <c r="AO17" s="10"/>
      <c r="AP17" s="10"/>
    </row>
    <row r="18" spans="1:42" x14ac:dyDescent="0.2">
      <c r="A18" s="7" t="s">
        <v>10</v>
      </c>
      <c r="B18" s="7">
        <v>40</v>
      </c>
      <c r="C18" s="8">
        <v>224646</v>
      </c>
      <c r="D18" s="8">
        <v>11389</v>
      </c>
      <c r="E18" s="8">
        <v>236035</v>
      </c>
      <c r="F18" s="7">
        <v>42</v>
      </c>
      <c r="G18" s="9">
        <f>'[1]Sept 2019'!H45</f>
        <v>218533.28999999995</v>
      </c>
      <c r="H18" s="9">
        <f>'[1]Sept 2019'!I45</f>
        <v>11619.239999999998</v>
      </c>
      <c r="I18" s="9">
        <f>'[1]Sept 2019'!K45</f>
        <v>237620.54999999993</v>
      </c>
      <c r="J18" s="10">
        <f t="shared" si="0"/>
        <v>0.05</v>
      </c>
      <c r="K18" s="10">
        <f t="shared" si="1"/>
        <v>-2.721041104671372E-2</v>
      </c>
      <c r="L18" s="10">
        <f t="shared" si="2"/>
        <v>2.0215997892703307E-2</v>
      </c>
      <c r="M18" s="10">
        <f t="shared" si="3"/>
        <v>6.7174359734782137E-3</v>
      </c>
      <c r="AE18" s="7"/>
      <c r="AF18" s="8"/>
      <c r="AG18" s="8"/>
      <c r="AH18" s="8"/>
      <c r="AJ18" s="11"/>
      <c r="AK18" s="11"/>
      <c r="AL18" s="11"/>
      <c r="AM18" s="10"/>
      <c r="AN18" s="10"/>
      <c r="AO18" s="10"/>
      <c r="AP18" s="10"/>
    </row>
    <row r="19" spans="1:42" x14ac:dyDescent="0.2">
      <c r="A19" s="7" t="s">
        <v>11</v>
      </c>
      <c r="B19" s="7">
        <v>40</v>
      </c>
      <c r="C19" s="8">
        <v>224646</v>
      </c>
      <c r="D19" s="8">
        <v>11389</v>
      </c>
      <c r="E19" s="8">
        <v>236035</v>
      </c>
      <c r="F19" s="7">
        <v>40</v>
      </c>
      <c r="G19" s="9">
        <f>'[1]October 2019'!H43</f>
        <v>206431.66999999995</v>
      </c>
      <c r="H19" s="9">
        <f>'[1]October 2019'!I43</f>
        <v>5288.67</v>
      </c>
      <c r="I19" s="9">
        <f>'[1]October 2019'!K43</f>
        <v>230268.47999999998</v>
      </c>
      <c r="J19" s="10">
        <f t="shared" si="0"/>
        <v>0</v>
      </c>
      <c r="K19" s="10">
        <f t="shared" si="1"/>
        <v>-8.1080143870801369E-2</v>
      </c>
      <c r="L19" s="10">
        <f t="shared" si="2"/>
        <v>-0.53563350601457549</v>
      </c>
      <c r="M19" s="10">
        <f t="shared" si="3"/>
        <v>-2.4430783570233306E-2</v>
      </c>
      <c r="AE19" s="7"/>
      <c r="AF19" s="8"/>
      <c r="AG19" s="8"/>
      <c r="AH19" s="8"/>
      <c r="AJ19" s="11"/>
      <c r="AK19" s="11"/>
      <c r="AL19" s="11"/>
      <c r="AM19" s="10"/>
      <c r="AN19" s="10"/>
      <c r="AO19" s="10"/>
      <c r="AP19" s="10"/>
    </row>
    <row r="20" spans="1:42" x14ac:dyDescent="0.2">
      <c r="A20" s="7" t="s">
        <v>12</v>
      </c>
      <c r="B20" s="7">
        <v>40</v>
      </c>
      <c r="C20" s="8">
        <v>224646</v>
      </c>
      <c r="D20" s="8">
        <v>11389</v>
      </c>
      <c r="E20" s="8">
        <v>236035</v>
      </c>
      <c r="F20" s="7">
        <v>39</v>
      </c>
      <c r="G20" s="9">
        <f>'[1]Nov 2019'!H42</f>
        <v>256546.41000000006</v>
      </c>
      <c r="H20" s="9">
        <f>'[1]Nov 2019'!I42</f>
        <v>7239.47</v>
      </c>
      <c r="I20" s="9">
        <f>'[1]Nov 2019'!K42</f>
        <v>264905.66000000003</v>
      </c>
      <c r="J20" s="10">
        <f t="shared" si="0"/>
        <v>-2.5000000000000001E-2</v>
      </c>
      <c r="K20" s="10">
        <f t="shared" si="1"/>
        <v>0.14200301808178228</v>
      </c>
      <c r="L20" s="10">
        <f t="shared" si="2"/>
        <v>-0.36434542102028272</v>
      </c>
      <c r="M20" s="10">
        <f t="shared" si="3"/>
        <v>0.12231516512381652</v>
      </c>
      <c r="AE20" s="7"/>
      <c r="AF20" s="8"/>
      <c r="AG20" s="8"/>
      <c r="AH20" s="8"/>
      <c r="AJ20" s="11"/>
      <c r="AK20" s="11"/>
      <c r="AL20" s="11"/>
      <c r="AM20" s="10"/>
      <c r="AN20" s="10"/>
      <c r="AO20" s="10"/>
      <c r="AP20" s="10"/>
    </row>
    <row r="21" spans="1:42" x14ac:dyDescent="0.2">
      <c r="A21" s="7" t="s">
        <v>13</v>
      </c>
      <c r="B21" s="7">
        <v>40</v>
      </c>
      <c r="C21" s="8">
        <v>224646</v>
      </c>
      <c r="D21" s="8">
        <v>11389</v>
      </c>
      <c r="E21" s="8">
        <v>236035</v>
      </c>
      <c r="F21" s="7">
        <v>39</v>
      </c>
      <c r="G21" s="9">
        <f>'[1]Dec 2019'!H42</f>
        <v>206641.47999999995</v>
      </c>
      <c r="H21" s="9">
        <f>'[1]Dec 2019'!I42</f>
        <v>4761.5400000000009</v>
      </c>
      <c r="I21" s="9">
        <f>'[1]Dec 2019'!K42</f>
        <v>298135.48</v>
      </c>
      <c r="J21" s="10">
        <f t="shared" si="0"/>
        <v>-2.5000000000000001E-2</v>
      </c>
      <c r="K21" s="10">
        <f t="shared" si="1"/>
        <v>-8.0146185554160976E-2</v>
      </c>
      <c r="L21" s="10">
        <f t="shared" si="2"/>
        <v>-0.58191763982790401</v>
      </c>
      <c r="M21" s="10">
        <f t="shared" si="3"/>
        <v>0.2630986082572499</v>
      </c>
      <c r="AE21" s="7"/>
      <c r="AF21" s="8"/>
      <c r="AG21" s="8"/>
      <c r="AH21" s="8"/>
      <c r="AJ21" s="11"/>
      <c r="AK21" s="11"/>
      <c r="AL21" s="11"/>
      <c r="AM21" s="10"/>
      <c r="AN21" s="10"/>
      <c r="AO21" s="10"/>
      <c r="AP21" s="10"/>
    </row>
    <row r="22" spans="1:42" x14ac:dyDescent="0.2">
      <c r="A22" s="12" t="s">
        <v>2</v>
      </c>
      <c r="B22" s="12"/>
      <c r="C22" s="13">
        <f>SUM(C10:C21)</f>
        <v>2650176</v>
      </c>
      <c r="D22" s="13">
        <f t="shared" ref="D22:E22" si="4">SUM(D10:D21)</f>
        <v>134358</v>
      </c>
      <c r="E22" s="13">
        <f t="shared" si="4"/>
        <v>2784534</v>
      </c>
      <c r="F22" s="12"/>
      <c r="G22" s="14">
        <f>SUM(G10:G21)</f>
        <v>2651242.0300000003</v>
      </c>
      <c r="H22" s="14">
        <f t="shared" ref="H22:I22" si="5">SUM(H10:H21)</f>
        <v>146464.65000000002</v>
      </c>
      <c r="I22" s="14">
        <f t="shared" si="5"/>
        <v>2942871.51</v>
      </c>
      <c r="J22" s="10"/>
      <c r="K22" s="10">
        <f>(G22-C22)/C22</f>
        <v>4.0224875630911333E-4</v>
      </c>
      <c r="L22" s="10">
        <f>(H22-D22)/D22</f>
        <v>9.0107399633814311E-2</v>
      </c>
      <c r="M22" s="10">
        <f>(I22-E22)/E22</f>
        <v>5.6863198653706426E-2</v>
      </c>
      <c r="AD22" s="12"/>
      <c r="AE22" s="12"/>
      <c r="AF22" s="15"/>
      <c r="AG22" s="15"/>
      <c r="AH22" s="15"/>
      <c r="AI22" s="12"/>
      <c r="AJ22" s="15"/>
      <c r="AK22" s="15"/>
      <c r="AL22" s="15"/>
      <c r="AM22" s="10"/>
      <c r="AN22" s="10"/>
      <c r="AO22" s="10"/>
      <c r="AP22" s="10"/>
    </row>
    <row r="23" spans="1:42" x14ac:dyDescent="0.2">
      <c r="G23" s="9"/>
      <c r="H23" s="9"/>
      <c r="I23" s="9"/>
      <c r="J23" s="10"/>
      <c r="K23" s="10"/>
      <c r="L23" s="10"/>
      <c r="M23" s="10"/>
      <c r="AJ23" s="11"/>
      <c r="AK23" s="11"/>
      <c r="AL23" s="11"/>
      <c r="AM23" s="10"/>
      <c r="AN23" s="10"/>
      <c r="AO23" s="10"/>
      <c r="AP23" s="10"/>
    </row>
    <row r="24" spans="1:42" x14ac:dyDescent="0.2">
      <c r="A24" s="5" t="s">
        <v>21</v>
      </c>
      <c r="B24" s="5"/>
      <c r="C24" s="5"/>
      <c r="D24" s="5"/>
      <c r="E24" s="5"/>
      <c r="F24" s="5"/>
      <c r="G24" s="9"/>
      <c r="H24" s="9"/>
      <c r="I24" s="9"/>
      <c r="J24" s="10"/>
      <c r="K24" s="10"/>
      <c r="L24" s="10"/>
      <c r="M24" s="10"/>
      <c r="AD24" s="5"/>
      <c r="AE24" s="5"/>
      <c r="AF24" s="5"/>
      <c r="AG24" s="5"/>
      <c r="AH24" s="5"/>
      <c r="AI24" s="5"/>
      <c r="AJ24" s="11"/>
      <c r="AK24" s="11"/>
      <c r="AL24" s="11"/>
      <c r="AM24" s="10"/>
      <c r="AN24" s="10"/>
      <c r="AO24" s="10"/>
      <c r="AP24" s="10"/>
    </row>
    <row r="25" spans="1:42" x14ac:dyDescent="0.2">
      <c r="A25" s="7" t="s">
        <v>14</v>
      </c>
      <c r="B25" s="7">
        <v>32</v>
      </c>
      <c r="C25" s="16">
        <v>188680</v>
      </c>
      <c r="D25" s="16">
        <v>97113</v>
      </c>
      <c r="E25" s="16">
        <f>+C25+D25</f>
        <v>285793</v>
      </c>
      <c r="F25" s="7">
        <v>31</v>
      </c>
      <c r="G25" s="17">
        <f>'[1]Jan 2019'!I75</f>
        <v>172503.84999999995</v>
      </c>
      <c r="H25" s="17">
        <f>'[1]Jan 2019'!J75</f>
        <v>37123.789999999994</v>
      </c>
      <c r="I25" s="17">
        <f>'[1]Jan 2019'!L75</f>
        <v>209627.64</v>
      </c>
      <c r="J25" s="10">
        <f t="shared" ref="J25:J36" si="6">(F25-B25)/B25</f>
        <v>-3.125E-2</v>
      </c>
      <c r="K25" s="10">
        <f t="shared" ref="K25:K36" si="7">(G25-C25)/C25</f>
        <v>-8.5733252066992005E-2</v>
      </c>
      <c r="L25" s="10">
        <f t="shared" ref="L25:L36" si="8">(H25-D25)/D25</f>
        <v>-0.61772584514946516</v>
      </c>
      <c r="M25" s="10">
        <f t="shared" ref="M25:M36" si="9">(I25-E25)/E25</f>
        <v>-0.26650533777944174</v>
      </c>
      <c r="AE25" s="7"/>
      <c r="AF25" s="16"/>
      <c r="AG25" s="16"/>
      <c r="AH25" s="16"/>
      <c r="AJ25" s="11"/>
      <c r="AK25" s="11"/>
      <c r="AL25" s="11"/>
      <c r="AM25" s="10"/>
      <c r="AN25" s="10"/>
      <c r="AO25" s="10"/>
      <c r="AP25" s="10"/>
    </row>
    <row r="26" spans="1:42" x14ac:dyDescent="0.2">
      <c r="A26" s="7" t="s">
        <v>3</v>
      </c>
      <c r="B26" s="7">
        <v>32</v>
      </c>
      <c r="C26" s="16">
        <v>188680</v>
      </c>
      <c r="D26" s="16">
        <v>97113</v>
      </c>
      <c r="E26" s="16">
        <f t="shared" ref="E26:E36" si="10">+C26+D26</f>
        <v>285793</v>
      </c>
      <c r="F26" s="7">
        <v>31</v>
      </c>
      <c r="G26" s="17">
        <f>'[1]Feb 2019'!H74</f>
        <v>170861.08999999997</v>
      </c>
      <c r="H26" s="17">
        <f>'[1]Feb 2019'!I74</f>
        <v>53233.310000000005</v>
      </c>
      <c r="I26" s="17">
        <f>'[1]Feb 2019'!K74</f>
        <v>224094.40000000002</v>
      </c>
      <c r="J26" s="10">
        <f t="shared" si="6"/>
        <v>-3.125E-2</v>
      </c>
      <c r="K26" s="10">
        <f t="shared" si="7"/>
        <v>-9.4439845240619213E-2</v>
      </c>
      <c r="L26" s="10">
        <f t="shared" si="8"/>
        <v>-0.45184156601072972</v>
      </c>
      <c r="M26" s="10">
        <f t="shared" si="9"/>
        <v>-0.21588562351072271</v>
      </c>
      <c r="AE26" s="7"/>
      <c r="AF26" s="16"/>
      <c r="AG26" s="16"/>
      <c r="AH26" s="16"/>
      <c r="AJ26" s="11"/>
      <c r="AK26" s="11"/>
      <c r="AL26" s="11"/>
      <c r="AM26" s="10"/>
      <c r="AN26" s="10"/>
      <c r="AO26" s="10"/>
      <c r="AP26" s="10"/>
    </row>
    <row r="27" spans="1:42" x14ac:dyDescent="0.2">
      <c r="A27" s="7" t="s">
        <v>4</v>
      </c>
      <c r="B27" s="7">
        <v>32</v>
      </c>
      <c r="C27" s="16">
        <v>188680</v>
      </c>
      <c r="D27" s="16">
        <v>97113</v>
      </c>
      <c r="E27" s="16">
        <f t="shared" si="10"/>
        <v>285793</v>
      </c>
      <c r="F27" s="7">
        <v>31</v>
      </c>
      <c r="G27" s="17">
        <f>'[1]March 2019'!I76</f>
        <v>197666.97</v>
      </c>
      <c r="H27" s="17">
        <f>'[1]March 2019'!J76</f>
        <v>120185.80999999997</v>
      </c>
      <c r="I27" s="17">
        <f>'[1]March 2019'!L76</f>
        <v>322743.95000000007</v>
      </c>
      <c r="J27" s="10">
        <f t="shared" si="6"/>
        <v>-3.125E-2</v>
      </c>
      <c r="K27" s="10">
        <f t="shared" si="7"/>
        <v>4.76307504769981E-2</v>
      </c>
      <c r="L27" s="10">
        <f t="shared" si="8"/>
        <v>0.23758724372638029</v>
      </c>
      <c r="M27" s="10">
        <f t="shared" si="9"/>
        <v>0.12929270485981137</v>
      </c>
      <c r="AE27" s="7"/>
      <c r="AF27" s="16"/>
      <c r="AG27" s="16"/>
      <c r="AH27" s="16"/>
      <c r="AJ27" s="11"/>
      <c r="AK27" s="11"/>
      <c r="AL27" s="11"/>
      <c r="AM27" s="10"/>
      <c r="AN27" s="10"/>
      <c r="AO27" s="10"/>
      <c r="AP27" s="10"/>
    </row>
    <row r="28" spans="1:42" x14ac:dyDescent="0.2">
      <c r="A28" s="7" t="s">
        <v>5</v>
      </c>
      <c r="B28" s="7">
        <v>32</v>
      </c>
      <c r="C28" s="16">
        <v>188680</v>
      </c>
      <c r="D28" s="16">
        <v>97113</v>
      </c>
      <c r="E28" s="16">
        <f t="shared" si="10"/>
        <v>285793</v>
      </c>
      <c r="F28" s="7">
        <v>30</v>
      </c>
      <c r="G28" s="17">
        <f>'[1]April 2019'!H75</f>
        <v>167123.53999999989</v>
      </c>
      <c r="H28" s="17">
        <f>'[1]April 2019'!I75</f>
        <v>44379.420000000006</v>
      </c>
      <c r="I28" s="17">
        <f>'[1]April 2019'!K75</f>
        <v>211502.95999999996</v>
      </c>
      <c r="J28" s="10">
        <f t="shared" si="6"/>
        <v>-6.25E-2</v>
      </c>
      <c r="K28" s="10">
        <f t="shared" si="7"/>
        <v>-0.11424878100487655</v>
      </c>
      <c r="L28" s="10">
        <f t="shared" si="8"/>
        <v>-0.54301257298199002</v>
      </c>
      <c r="M28" s="10">
        <f t="shared" si="9"/>
        <v>-0.2599435255587087</v>
      </c>
      <c r="AE28" s="7"/>
      <c r="AF28" s="16"/>
      <c r="AG28" s="16"/>
      <c r="AH28" s="16"/>
      <c r="AJ28" s="11"/>
      <c r="AK28" s="11"/>
      <c r="AL28" s="11"/>
      <c r="AM28" s="10"/>
      <c r="AN28" s="10"/>
      <c r="AO28" s="10"/>
      <c r="AP28" s="10"/>
    </row>
    <row r="29" spans="1:42" x14ac:dyDescent="0.2">
      <c r="A29" s="7" t="s">
        <v>6</v>
      </c>
      <c r="B29" s="7">
        <v>32</v>
      </c>
      <c r="C29" s="16">
        <v>188680</v>
      </c>
      <c r="D29" s="16">
        <v>97113</v>
      </c>
      <c r="E29" s="16">
        <f t="shared" si="10"/>
        <v>285793</v>
      </c>
      <c r="F29" s="7">
        <v>31</v>
      </c>
      <c r="G29" s="17">
        <f>'[1]May 2019'!H76</f>
        <v>211045.19</v>
      </c>
      <c r="H29" s="17">
        <f>'[1]May 2019'!I76</f>
        <v>66371.600000000006</v>
      </c>
      <c r="I29" s="17">
        <f>'[1]May 2019'!K76</f>
        <v>277416.78999999992</v>
      </c>
      <c r="J29" s="10">
        <f t="shared" si="6"/>
        <v>-3.125E-2</v>
      </c>
      <c r="K29" s="10">
        <f t="shared" si="7"/>
        <v>0.11853503285986858</v>
      </c>
      <c r="L29" s="10">
        <f t="shared" si="8"/>
        <v>-0.31655288169452078</v>
      </c>
      <c r="M29" s="10">
        <f t="shared" si="9"/>
        <v>-2.9308660464042433E-2</v>
      </c>
      <c r="AE29" s="7"/>
      <c r="AF29" s="16"/>
      <c r="AG29" s="16"/>
      <c r="AH29" s="16"/>
      <c r="AJ29" s="11"/>
      <c r="AK29" s="11"/>
      <c r="AL29" s="11"/>
      <c r="AM29" s="10"/>
      <c r="AN29" s="10"/>
      <c r="AO29" s="10"/>
      <c r="AP29" s="10"/>
    </row>
    <row r="30" spans="1:42" x14ac:dyDescent="0.2">
      <c r="A30" s="7" t="s">
        <v>7</v>
      </c>
      <c r="B30" s="7">
        <v>32</v>
      </c>
      <c r="C30" s="16">
        <v>188680</v>
      </c>
      <c r="D30" s="16">
        <v>97113</v>
      </c>
      <c r="E30" s="16">
        <f t="shared" si="10"/>
        <v>285793</v>
      </c>
      <c r="F30" s="7">
        <v>33</v>
      </c>
      <c r="G30" s="17">
        <f>'[1]June 2019'!H81</f>
        <v>171277.72999999998</v>
      </c>
      <c r="H30" s="17">
        <f>'[1]June 2019'!I81</f>
        <v>91442.040000000023</v>
      </c>
      <c r="I30" s="17">
        <f>'[1]June 2019'!K81</f>
        <v>262719.77000000008</v>
      </c>
      <c r="J30" s="10">
        <f t="shared" si="6"/>
        <v>3.125E-2</v>
      </c>
      <c r="K30" s="10">
        <f t="shared" si="7"/>
        <v>-9.2231662073351803E-2</v>
      </c>
      <c r="L30" s="10">
        <f t="shared" si="8"/>
        <v>-5.8395477433505066E-2</v>
      </c>
      <c r="M30" s="10">
        <f t="shared" si="9"/>
        <v>-8.0734062765707784E-2</v>
      </c>
      <c r="AE30" s="7"/>
      <c r="AF30" s="16"/>
      <c r="AG30" s="16"/>
      <c r="AH30" s="16"/>
      <c r="AJ30" s="11"/>
      <c r="AK30" s="11"/>
      <c r="AL30" s="11"/>
      <c r="AM30" s="10"/>
      <c r="AN30" s="10"/>
      <c r="AO30" s="10"/>
      <c r="AP30" s="10"/>
    </row>
    <row r="31" spans="1:42" x14ac:dyDescent="0.2">
      <c r="A31" s="7" t="s">
        <v>8</v>
      </c>
      <c r="B31" s="7">
        <v>32</v>
      </c>
      <c r="C31" s="16">
        <v>188680</v>
      </c>
      <c r="D31" s="16">
        <v>97113</v>
      </c>
      <c r="E31" s="16">
        <f t="shared" si="10"/>
        <v>285793</v>
      </c>
      <c r="F31" s="7">
        <v>34</v>
      </c>
      <c r="G31" s="17">
        <f>'[1]July 2019'!H82</f>
        <v>161623.29999999999</v>
      </c>
      <c r="H31" s="17">
        <f>'[1]July 2019'!I82</f>
        <v>196134.56000000003</v>
      </c>
      <c r="I31" s="17">
        <f>'[1]July 2019'!K82</f>
        <v>357757.86</v>
      </c>
      <c r="J31" s="10">
        <f t="shared" si="6"/>
        <v>6.25E-2</v>
      </c>
      <c r="K31" s="10">
        <f t="shared" si="7"/>
        <v>-0.14339993640025447</v>
      </c>
      <c r="L31" s="10">
        <f t="shared" si="8"/>
        <v>1.0196529815781619</v>
      </c>
      <c r="M31" s="10">
        <f t="shared" si="9"/>
        <v>0.25180763699600756</v>
      </c>
      <c r="AE31" s="7"/>
      <c r="AF31" s="16"/>
      <c r="AG31" s="16"/>
      <c r="AH31" s="16"/>
      <c r="AJ31" s="11"/>
      <c r="AK31" s="11"/>
      <c r="AL31" s="11"/>
      <c r="AM31" s="10"/>
      <c r="AN31" s="10"/>
      <c r="AO31" s="10"/>
      <c r="AP31" s="10"/>
    </row>
    <row r="32" spans="1:42" x14ac:dyDescent="0.2">
      <c r="A32" s="7" t="s">
        <v>9</v>
      </c>
      <c r="B32" s="7">
        <v>32</v>
      </c>
      <c r="C32" s="16">
        <v>188680</v>
      </c>
      <c r="D32" s="16">
        <v>97113</v>
      </c>
      <c r="E32" s="16">
        <f t="shared" si="10"/>
        <v>285793</v>
      </c>
      <c r="F32" s="7">
        <v>34</v>
      </c>
      <c r="G32" s="17">
        <f>'[1]August 2019'!H84</f>
        <v>217916.02999999997</v>
      </c>
      <c r="H32" s="17">
        <f>'[1]August 2019'!I84</f>
        <v>99355.71</v>
      </c>
      <c r="I32" s="17">
        <f>'[1]August 2019'!K84</f>
        <v>317271.74000000005</v>
      </c>
      <c r="J32" s="10">
        <f t="shared" si="6"/>
        <v>6.25E-2</v>
      </c>
      <c r="K32" s="10">
        <f t="shared" si="7"/>
        <v>0.15495033919864304</v>
      </c>
      <c r="L32" s="10">
        <f t="shared" si="8"/>
        <v>2.3093818541287021E-2</v>
      </c>
      <c r="M32" s="10">
        <f t="shared" si="9"/>
        <v>0.1101452449850068</v>
      </c>
      <c r="AE32" s="7"/>
      <c r="AF32" s="16"/>
      <c r="AG32" s="16"/>
      <c r="AH32" s="16"/>
      <c r="AJ32" s="11"/>
      <c r="AK32" s="11"/>
      <c r="AL32" s="11"/>
      <c r="AM32" s="10"/>
      <c r="AN32" s="10"/>
      <c r="AO32" s="10"/>
      <c r="AP32" s="10"/>
    </row>
    <row r="33" spans="1:48" x14ac:dyDescent="0.2">
      <c r="A33" s="7" t="s">
        <v>10</v>
      </c>
      <c r="B33" s="7">
        <v>32</v>
      </c>
      <c r="C33" s="16">
        <v>188680</v>
      </c>
      <c r="D33" s="16">
        <v>97113</v>
      </c>
      <c r="E33" s="16">
        <f t="shared" si="10"/>
        <v>285793</v>
      </c>
      <c r="F33" s="7">
        <v>33</v>
      </c>
      <c r="G33" s="17">
        <f>'[1]Sept 2019'!H82</f>
        <v>182003.59999999992</v>
      </c>
      <c r="H33" s="17">
        <f>'[1]Sept 2019'!I82</f>
        <v>75922.710000000006</v>
      </c>
      <c r="I33" s="17">
        <f>'[1]Sept 2019'!K82</f>
        <v>257926.31</v>
      </c>
      <c r="J33" s="10">
        <f t="shared" si="6"/>
        <v>3.125E-2</v>
      </c>
      <c r="K33" s="10">
        <f t="shared" si="7"/>
        <v>-3.5384778460886591E-2</v>
      </c>
      <c r="L33" s="10">
        <f t="shared" si="8"/>
        <v>-0.21820240338574642</v>
      </c>
      <c r="M33" s="10">
        <f t="shared" si="9"/>
        <v>-9.7506551944939179E-2</v>
      </c>
      <c r="AE33" s="7"/>
      <c r="AF33" s="16"/>
      <c r="AG33" s="16"/>
      <c r="AH33" s="16"/>
      <c r="AJ33" s="11"/>
      <c r="AK33" s="11"/>
      <c r="AL33" s="11"/>
      <c r="AM33" s="10"/>
      <c r="AN33" s="10"/>
      <c r="AO33" s="10"/>
      <c r="AP33" s="10"/>
    </row>
    <row r="34" spans="1:48" x14ac:dyDescent="0.2">
      <c r="A34" s="7" t="s">
        <v>11</v>
      </c>
      <c r="B34" s="7">
        <v>32</v>
      </c>
      <c r="C34" s="16">
        <v>188680</v>
      </c>
      <c r="D34" s="16">
        <v>97113</v>
      </c>
      <c r="E34" s="16">
        <f t="shared" si="10"/>
        <v>285793</v>
      </c>
      <c r="F34" s="7">
        <v>32</v>
      </c>
      <c r="G34" s="17">
        <f>'[1]October 2019'!H80</f>
        <v>176539.34999999998</v>
      </c>
      <c r="H34" s="17">
        <f>'[1]October 2019'!I80</f>
        <v>66040.430000000008</v>
      </c>
      <c r="I34" s="17">
        <f>'[1]October 2019'!K80</f>
        <v>244031.38</v>
      </c>
      <c r="J34" s="10">
        <f t="shared" si="6"/>
        <v>0</v>
      </c>
      <c r="K34" s="10">
        <f t="shared" si="7"/>
        <v>-6.434518761924965E-2</v>
      </c>
      <c r="L34" s="10">
        <f t="shared" si="8"/>
        <v>-0.31996303275565569</v>
      </c>
      <c r="M34" s="10">
        <f t="shared" si="9"/>
        <v>-0.14612541244887031</v>
      </c>
      <c r="AE34" s="7"/>
      <c r="AF34" s="16"/>
      <c r="AG34" s="16"/>
      <c r="AH34" s="16"/>
      <c r="AJ34" s="11"/>
      <c r="AK34" s="11"/>
      <c r="AL34" s="11"/>
      <c r="AM34" s="10"/>
      <c r="AN34" s="10"/>
      <c r="AO34" s="10"/>
      <c r="AP34" s="10"/>
    </row>
    <row r="35" spans="1:48" x14ac:dyDescent="0.2">
      <c r="A35" s="7" t="s">
        <v>12</v>
      </c>
      <c r="B35" s="7">
        <v>32</v>
      </c>
      <c r="C35" s="16">
        <v>195284</v>
      </c>
      <c r="D35" s="16">
        <v>99056</v>
      </c>
      <c r="E35" s="16">
        <f t="shared" si="10"/>
        <v>294340</v>
      </c>
      <c r="F35" s="7">
        <v>31</v>
      </c>
      <c r="G35" s="17">
        <f>'[1]Nov 2019'!H78</f>
        <v>216168.99999999997</v>
      </c>
      <c r="H35" s="17">
        <f>'[1]Nov 2019'!I78</f>
        <v>86647.64</v>
      </c>
      <c r="I35" s="17">
        <f>'[1]Nov 2019'!K78</f>
        <v>302816.64000000001</v>
      </c>
      <c r="J35" s="10">
        <f t="shared" si="6"/>
        <v>-3.125E-2</v>
      </c>
      <c r="K35" s="10">
        <f t="shared" si="7"/>
        <v>0.10694680567788437</v>
      </c>
      <c r="L35" s="10">
        <f t="shared" si="8"/>
        <v>-0.12526611209820709</v>
      </c>
      <c r="M35" s="10">
        <f t="shared" si="9"/>
        <v>2.879880410409735E-2</v>
      </c>
      <c r="AE35" s="7"/>
      <c r="AF35" s="16"/>
      <c r="AG35" s="16"/>
      <c r="AH35" s="16"/>
      <c r="AJ35" s="11"/>
      <c r="AK35" s="11"/>
      <c r="AL35" s="11"/>
      <c r="AM35" s="10"/>
      <c r="AN35" s="10"/>
      <c r="AO35" s="10"/>
      <c r="AP35" s="10"/>
    </row>
    <row r="36" spans="1:48" x14ac:dyDescent="0.2">
      <c r="A36" s="7" t="s">
        <v>13</v>
      </c>
      <c r="B36" s="7">
        <v>32</v>
      </c>
      <c r="C36" s="16">
        <v>195284</v>
      </c>
      <c r="D36" s="16">
        <v>99056</v>
      </c>
      <c r="E36" s="16">
        <f t="shared" si="10"/>
        <v>294340</v>
      </c>
      <c r="F36" s="7">
        <v>31</v>
      </c>
      <c r="G36" s="17">
        <f>'[1]Dec 2019'!H78</f>
        <v>175062.81000000006</v>
      </c>
      <c r="H36" s="17">
        <f>'[1]Dec 2019'!I78</f>
        <v>69936.55</v>
      </c>
      <c r="I36" s="17">
        <f>'[1]Dec 2019'!K78</f>
        <v>281520.73000000004</v>
      </c>
      <c r="J36" s="10">
        <f t="shared" si="6"/>
        <v>-3.125E-2</v>
      </c>
      <c r="K36" s="10">
        <f t="shared" si="7"/>
        <v>-0.10354760246615158</v>
      </c>
      <c r="L36" s="10">
        <f t="shared" si="8"/>
        <v>-0.29396957276691971</v>
      </c>
      <c r="M36" s="10">
        <f t="shared" si="9"/>
        <v>-4.3552592240266225E-2</v>
      </c>
      <c r="AE36" s="7"/>
      <c r="AF36" s="16"/>
      <c r="AG36" s="16"/>
      <c r="AH36" s="16"/>
      <c r="AJ36" s="11"/>
      <c r="AK36" s="11"/>
      <c r="AL36" s="11"/>
      <c r="AM36" s="10"/>
      <c r="AN36" s="10"/>
      <c r="AO36" s="10"/>
      <c r="AP36" s="10"/>
    </row>
    <row r="37" spans="1:48" x14ac:dyDescent="0.2">
      <c r="A37" s="12" t="s">
        <v>2</v>
      </c>
      <c r="B37" s="12"/>
      <c r="C37" s="13">
        <f>SUM(C25:C36)</f>
        <v>2277368</v>
      </c>
      <c r="D37" s="13">
        <f t="shared" ref="D37:E37" si="11">SUM(D25:D36)</f>
        <v>1169242</v>
      </c>
      <c r="E37" s="13">
        <f t="shared" si="11"/>
        <v>3446610</v>
      </c>
      <c r="F37" s="12"/>
      <c r="G37" s="18">
        <f>SUM(G25:G36)</f>
        <v>2219792.46</v>
      </c>
      <c r="H37" s="18">
        <f t="shared" ref="H37:I37" si="12">SUM(H25:H36)</f>
        <v>1006773.5700000001</v>
      </c>
      <c r="I37" s="18">
        <f t="shared" si="12"/>
        <v>3269430.1700000004</v>
      </c>
      <c r="J37" s="10"/>
      <c r="K37" s="10">
        <f>(G37-C37)/C37</f>
        <v>-2.5281614565586256E-2</v>
      </c>
      <c r="L37" s="10">
        <f>(H37-D37)/D37</f>
        <v>-0.13895192783016683</v>
      </c>
      <c r="M37" s="10">
        <f>(I37-E37)/E37</f>
        <v>-5.1406985414653703E-2</v>
      </c>
      <c r="AD37" s="12"/>
      <c r="AE37" s="12"/>
      <c r="AF37" s="13"/>
      <c r="AG37" s="13"/>
      <c r="AH37" s="13"/>
      <c r="AI37" s="12"/>
      <c r="AJ37" s="15"/>
      <c r="AK37" s="15"/>
      <c r="AL37" s="15"/>
      <c r="AM37" s="10"/>
      <c r="AN37" s="10"/>
      <c r="AO37" s="10"/>
      <c r="AP37" s="10"/>
    </row>
    <row r="38" spans="1:48" x14ac:dyDescent="0.2">
      <c r="V38" s="19"/>
      <c r="W38" s="19"/>
      <c r="X38" s="19"/>
      <c r="Y38" s="19"/>
      <c r="Z38" s="19"/>
      <c r="AA38" s="19"/>
      <c r="AT38" s="11"/>
      <c r="AU38" s="11"/>
      <c r="AV38" s="11"/>
    </row>
    <row r="39" spans="1:48" ht="20.25" x14ac:dyDescent="0.3">
      <c r="A39" s="21">
        <v>2018</v>
      </c>
      <c r="B39" s="3"/>
      <c r="C39" s="3"/>
      <c r="D39" s="3"/>
      <c r="E39" s="3"/>
    </row>
    <row r="40" spans="1:48" ht="18.75" customHeight="1" x14ac:dyDescent="0.2">
      <c r="A40" s="5"/>
      <c r="B40" s="6" t="s">
        <v>19</v>
      </c>
      <c r="C40" s="6"/>
      <c r="D40" s="6"/>
      <c r="E40" s="6"/>
      <c r="F40" s="6" t="s">
        <v>17</v>
      </c>
      <c r="G40" s="6"/>
      <c r="H40" s="6"/>
      <c r="I40" s="6"/>
      <c r="J40" s="6" t="s">
        <v>18</v>
      </c>
      <c r="K40" s="6"/>
      <c r="L40" s="6"/>
      <c r="M40" s="6"/>
    </row>
    <row r="41" spans="1:48" ht="48" customHeight="1" x14ac:dyDescent="0.2">
      <c r="A41" s="5" t="s">
        <v>20</v>
      </c>
      <c r="B41" s="1" t="s">
        <v>15</v>
      </c>
      <c r="C41" s="1" t="s">
        <v>0</v>
      </c>
      <c r="D41" s="1" t="s">
        <v>1</v>
      </c>
      <c r="E41" s="1" t="s">
        <v>2</v>
      </c>
      <c r="F41" s="1" t="s">
        <v>15</v>
      </c>
      <c r="G41" s="1" t="s">
        <v>0</v>
      </c>
      <c r="H41" s="1" t="s">
        <v>1</v>
      </c>
      <c r="I41" s="1" t="s">
        <v>2</v>
      </c>
      <c r="J41" s="1" t="s">
        <v>15</v>
      </c>
      <c r="K41" s="1" t="s">
        <v>0</v>
      </c>
      <c r="L41" s="1" t="s">
        <v>1</v>
      </c>
      <c r="M41" s="1" t="s">
        <v>2</v>
      </c>
    </row>
    <row r="42" spans="1:48" x14ac:dyDescent="0.2">
      <c r="A42" s="4" t="s">
        <v>14</v>
      </c>
      <c r="B42" s="7">
        <v>40</v>
      </c>
      <c r="C42" s="16">
        <v>210538.5</v>
      </c>
      <c r="D42" s="16">
        <v>10673.88</v>
      </c>
      <c r="E42" s="16">
        <v>221212.38</v>
      </c>
      <c r="F42" s="4">
        <v>33</v>
      </c>
      <c r="G42" s="11">
        <v>155610.50999999998</v>
      </c>
      <c r="H42" s="11">
        <v>6207.99</v>
      </c>
      <c r="I42" s="11">
        <v>168489.33000000002</v>
      </c>
      <c r="J42" s="10">
        <f t="shared" ref="J42:J53" si="13">(F42-B42)/B42</f>
        <v>-0.17499999999999999</v>
      </c>
      <c r="K42" s="10">
        <f t="shared" ref="K42:K53" si="14">(G42-C42)/C42</f>
        <v>-0.26089285332611384</v>
      </c>
      <c r="L42" s="10">
        <f t="shared" ref="L42:L53" si="15">(H42-D42)/D42</f>
        <v>-0.41839424838952655</v>
      </c>
      <c r="M42" s="10">
        <f t="shared" ref="M42:M53" si="16">(I42-E42)/E42</f>
        <v>-0.23833679652106265</v>
      </c>
    </row>
    <row r="43" spans="1:48" x14ac:dyDescent="0.2">
      <c r="A43" s="4" t="s">
        <v>3</v>
      </c>
      <c r="B43" s="7">
        <v>40</v>
      </c>
      <c r="C43" s="16">
        <v>210538.5</v>
      </c>
      <c r="D43" s="16">
        <v>10673.88</v>
      </c>
      <c r="E43" s="16">
        <v>221212.38</v>
      </c>
      <c r="F43" s="4">
        <v>33</v>
      </c>
      <c r="G43" s="11">
        <v>152118.65</v>
      </c>
      <c r="H43" s="11">
        <v>12572.419999999998</v>
      </c>
      <c r="I43" s="11">
        <v>167511.9</v>
      </c>
      <c r="J43" s="10">
        <f t="shared" si="13"/>
        <v>-0.17499999999999999</v>
      </c>
      <c r="K43" s="10">
        <f t="shared" si="14"/>
        <v>-0.27747822844752862</v>
      </c>
      <c r="L43" s="10">
        <f t="shared" si="15"/>
        <v>0.17786784187193402</v>
      </c>
      <c r="M43" s="10">
        <f t="shared" si="16"/>
        <v>-0.24275531053008881</v>
      </c>
    </row>
    <row r="44" spans="1:48" x14ac:dyDescent="0.2">
      <c r="A44" s="4" t="s">
        <v>4</v>
      </c>
      <c r="B44" s="7">
        <v>40</v>
      </c>
      <c r="C44" s="16">
        <v>210538.5</v>
      </c>
      <c r="D44" s="16">
        <v>10673.88</v>
      </c>
      <c r="E44" s="16">
        <v>221212.38</v>
      </c>
      <c r="F44" s="4">
        <v>33</v>
      </c>
      <c r="G44" s="11">
        <v>190736.34</v>
      </c>
      <c r="H44" s="11">
        <v>13893.210000000001</v>
      </c>
      <c r="I44" s="11">
        <v>211595.81999999995</v>
      </c>
      <c r="J44" s="10">
        <f t="shared" si="13"/>
        <v>-0.17499999999999999</v>
      </c>
      <c r="K44" s="10">
        <f t="shared" si="14"/>
        <v>-9.4054816577490596E-2</v>
      </c>
      <c r="L44" s="10">
        <f t="shared" si="15"/>
        <v>0.30160822493788592</v>
      </c>
      <c r="M44" s="10">
        <f t="shared" si="16"/>
        <v>-4.3472069691578998E-2</v>
      </c>
    </row>
    <row r="45" spans="1:48" x14ac:dyDescent="0.2">
      <c r="A45" s="4" t="s">
        <v>5</v>
      </c>
      <c r="B45" s="7">
        <v>40</v>
      </c>
      <c r="C45" s="16">
        <v>210538.5</v>
      </c>
      <c r="D45" s="16">
        <v>10673.88</v>
      </c>
      <c r="E45" s="16">
        <v>221212.38</v>
      </c>
      <c r="F45" s="4">
        <v>32</v>
      </c>
      <c r="G45" s="11">
        <v>150666.07999999999</v>
      </c>
      <c r="H45" s="11">
        <v>10111.210000000001</v>
      </c>
      <c r="I45" s="11">
        <v>163848.12000000002</v>
      </c>
      <c r="J45" s="10">
        <f t="shared" si="13"/>
        <v>-0.2</v>
      </c>
      <c r="K45" s="10">
        <f t="shared" si="14"/>
        <v>-0.28437753665006643</v>
      </c>
      <c r="L45" s="10">
        <f t="shared" si="15"/>
        <v>-5.271466420832896E-2</v>
      </c>
      <c r="M45" s="10">
        <f t="shared" si="16"/>
        <v>-0.25931758430518209</v>
      </c>
    </row>
    <row r="46" spans="1:48" x14ac:dyDescent="0.2">
      <c r="A46" s="4" t="s">
        <v>6</v>
      </c>
      <c r="B46" s="7">
        <v>40</v>
      </c>
      <c r="C46" s="16">
        <v>210538.5</v>
      </c>
      <c r="D46" s="16">
        <v>10673.88</v>
      </c>
      <c r="E46" s="16">
        <v>221212.38</v>
      </c>
      <c r="F46" s="4">
        <v>34</v>
      </c>
      <c r="G46" s="11">
        <v>163255.21000000002</v>
      </c>
      <c r="H46" s="11">
        <v>12322.500000000002</v>
      </c>
      <c r="I46" s="11">
        <v>186038.93</v>
      </c>
      <c r="J46" s="10">
        <f t="shared" si="13"/>
        <v>-0.15</v>
      </c>
      <c r="K46" s="10">
        <f t="shared" si="14"/>
        <v>-0.22458262978030136</v>
      </c>
      <c r="L46" s="10">
        <f t="shared" si="15"/>
        <v>0.1544536757018069</v>
      </c>
      <c r="M46" s="10">
        <f t="shared" si="16"/>
        <v>-0.15900308111146405</v>
      </c>
    </row>
    <row r="47" spans="1:48" x14ac:dyDescent="0.2">
      <c r="A47" s="4" t="s">
        <v>7</v>
      </c>
      <c r="B47" s="7">
        <v>40</v>
      </c>
      <c r="C47" s="16">
        <v>210538.5</v>
      </c>
      <c r="D47" s="16">
        <v>10673.88</v>
      </c>
      <c r="E47" s="16">
        <v>221212.38</v>
      </c>
      <c r="F47" s="4">
        <v>33</v>
      </c>
      <c r="G47" s="11">
        <v>202328.00999999995</v>
      </c>
      <c r="H47" s="11">
        <v>13864</v>
      </c>
      <c r="I47" s="11">
        <v>223030.62999999998</v>
      </c>
      <c r="J47" s="10">
        <f t="shared" si="13"/>
        <v>-0.17499999999999999</v>
      </c>
      <c r="K47" s="10">
        <f t="shared" si="14"/>
        <v>-3.8997570515606643E-2</v>
      </c>
      <c r="L47" s="10">
        <f t="shared" si="15"/>
        <v>0.29887163805476558</v>
      </c>
      <c r="M47" s="10">
        <f t="shared" si="16"/>
        <v>8.2194766857079642E-3</v>
      </c>
    </row>
    <row r="48" spans="1:48" x14ac:dyDescent="0.2">
      <c r="A48" s="4" t="s">
        <v>8</v>
      </c>
      <c r="B48" s="7">
        <v>40</v>
      </c>
      <c r="C48" s="16">
        <v>217906.62</v>
      </c>
      <c r="D48" s="16">
        <v>11047.33</v>
      </c>
      <c r="E48" s="16">
        <v>228953.94999999998</v>
      </c>
      <c r="F48" s="4">
        <v>33</v>
      </c>
      <c r="G48" s="11">
        <v>162894.17000000004</v>
      </c>
      <c r="H48" s="11">
        <v>18033.779999999992</v>
      </c>
      <c r="I48" s="11">
        <v>183998.78000000006</v>
      </c>
      <c r="J48" s="10">
        <f t="shared" si="13"/>
        <v>-0.17499999999999999</v>
      </c>
      <c r="K48" s="10">
        <f t="shared" si="14"/>
        <v>-0.25245882846514694</v>
      </c>
      <c r="L48" s="10">
        <f t="shared" si="15"/>
        <v>0.63241072729790748</v>
      </c>
      <c r="M48" s="10">
        <f t="shared" si="16"/>
        <v>-0.19635027043647829</v>
      </c>
    </row>
    <row r="49" spans="1:13" x14ac:dyDescent="0.2">
      <c r="A49" s="4" t="s">
        <v>9</v>
      </c>
      <c r="B49" s="7">
        <v>40</v>
      </c>
      <c r="C49" s="16">
        <v>217906.62</v>
      </c>
      <c r="D49" s="16">
        <v>11047.33</v>
      </c>
      <c r="E49" s="16">
        <v>228953.94999999998</v>
      </c>
      <c r="F49" s="4">
        <v>33</v>
      </c>
      <c r="G49" s="11">
        <v>208171.14</v>
      </c>
      <c r="H49" s="11">
        <v>17063.800000000007</v>
      </c>
      <c r="I49" s="11">
        <v>228755.77</v>
      </c>
      <c r="J49" s="10">
        <f t="shared" si="13"/>
        <v>-0.17499999999999999</v>
      </c>
      <c r="K49" s="10">
        <f t="shared" si="14"/>
        <v>-4.4677302598700223E-2</v>
      </c>
      <c r="L49" s="10">
        <f t="shared" si="15"/>
        <v>0.54460851626592188</v>
      </c>
      <c r="M49" s="10">
        <f t="shared" si="16"/>
        <v>-8.6558890990958239E-4</v>
      </c>
    </row>
    <row r="50" spans="1:13" x14ac:dyDescent="0.2">
      <c r="A50" s="4" t="s">
        <v>10</v>
      </c>
      <c r="B50" s="7">
        <v>40</v>
      </c>
      <c r="C50" s="16">
        <v>217906.62</v>
      </c>
      <c r="D50" s="16">
        <v>11047.33</v>
      </c>
      <c r="E50" s="16">
        <v>228953.94999999998</v>
      </c>
      <c r="F50" s="4">
        <v>34</v>
      </c>
      <c r="G50" s="11">
        <v>166344.26</v>
      </c>
      <c r="H50" s="11">
        <v>11866.629999999997</v>
      </c>
      <c r="I50" s="11">
        <v>181281.72000000006</v>
      </c>
      <c r="J50" s="10">
        <f t="shared" si="13"/>
        <v>-0.15</v>
      </c>
      <c r="K50" s="10">
        <f t="shared" si="14"/>
        <v>-0.23662594555410932</v>
      </c>
      <c r="L50" s="10">
        <f t="shared" si="15"/>
        <v>7.4162716240032428E-2</v>
      </c>
      <c r="M50" s="10">
        <f t="shared" si="16"/>
        <v>-0.20821754767716358</v>
      </c>
    </row>
    <row r="51" spans="1:13" x14ac:dyDescent="0.2">
      <c r="A51" s="4" t="s">
        <v>11</v>
      </c>
      <c r="B51" s="7">
        <v>40</v>
      </c>
      <c r="C51" s="16">
        <v>217906.62</v>
      </c>
      <c r="D51" s="16">
        <v>11047.33</v>
      </c>
      <c r="E51" s="16">
        <v>228953.94999999998</v>
      </c>
      <c r="F51" s="4">
        <v>35</v>
      </c>
      <c r="G51" s="11">
        <v>194751.69</v>
      </c>
      <c r="H51" s="11">
        <v>14757.33</v>
      </c>
      <c r="I51" s="11">
        <v>229541.58</v>
      </c>
      <c r="J51" s="10">
        <f t="shared" si="13"/>
        <v>-0.125</v>
      </c>
      <c r="K51" s="10">
        <f t="shared" si="14"/>
        <v>-0.10626079189333483</v>
      </c>
      <c r="L51" s="10">
        <f t="shared" si="15"/>
        <v>0.33582775204506427</v>
      </c>
      <c r="M51" s="10">
        <f t="shared" si="16"/>
        <v>2.566585988143051E-3</v>
      </c>
    </row>
    <row r="52" spans="1:13" x14ac:dyDescent="0.2">
      <c r="A52" s="4" t="s">
        <v>12</v>
      </c>
      <c r="B52" s="7">
        <v>40</v>
      </c>
      <c r="C52" s="16">
        <v>217906.62</v>
      </c>
      <c r="D52" s="16">
        <v>11047.33</v>
      </c>
      <c r="E52" s="16">
        <v>228953.94999999998</v>
      </c>
      <c r="F52" s="4">
        <v>35</v>
      </c>
      <c r="G52" s="11">
        <v>227371.14</v>
      </c>
      <c r="H52" s="11">
        <v>15044.15</v>
      </c>
      <c r="I52" s="11">
        <v>244540.29</v>
      </c>
      <c r="J52" s="10">
        <f t="shared" si="13"/>
        <v>-0.125</v>
      </c>
      <c r="K52" s="10">
        <f t="shared" si="14"/>
        <v>4.3433834180898308E-2</v>
      </c>
      <c r="L52" s="10">
        <f t="shared" si="15"/>
        <v>0.36179058650370721</v>
      </c>
      <c r="M52" s="10">
        <f t="shared" si="16"/>
        <v>6.807630966838539E-2</v>
      </c>
    </row>
    <row r="53" spans="1:13" x14ac:dyDescent="0.2">
      <c r="A53" s="4" t="s">
        <v>13</v>
      </c>
      <c r="B53" s="7">
        <v>40</v>
      </c>
      <c r="C53" s="16">
        <v>217906.62</v>
      </c>
      <c r="D53" s="16">
        <v>11047.33</v>
      </c>
      <c r="E53" s="16">
        <v>228953.94999999998</v>
      </c>
      <c r="F53" s="4">
        <v>35</v>
      </c>
      <c r="G53" s="11">
        <v>183850.72000000003</v>
      </c>
      <c r="H53" s="11">
        <v>17745.569999999996</v>
      </c>
      <c r="I53" s="11">
        <v>297632.16000000003</v>
      </c>
      <c r="J53" s="10">
        <f t="shared" si="13"/>
        <v>-0.125</v>
      </c>
      <c r="K53" s="10">
        <f t="shared" si="14"/>
        <v>-0.156286669950642</v>
      </c>
      <c r="L53" s="10">
        <f t="shared" si="15"/>
        <v>0.60632207058176013</v>
      </c>
      <c r="M53" s="10">
        <f t="shared" si="16"/>
        <v>0.29996516766799636</v>
      </c>
    </row>
    <row r="54" spans="1:13" x14ac:dyDescent="0.2">
      <c r="A54" s="12" t="s">
        <v>2</v>
      </c>
      <c r="B54" s="12"/>
      <c r="C54" s="13">
        <f>SUM(C42:C53)</f>
        <v>2570670.7200000007</v>
      </c>
      <c r="D54" s="13">
        <f t="shared" ref="D54:E54" si="17">SUM(D42:D53)</f>
        <v>130327.26</v>
      </c>
      <c r="E54" s="13">
        <f t="shared" si="17"/>
        <v>2700997.98</v>
      </c>
      <c r="F54" s="12"/>
      <c r="G54" s="15">
        <f>SUM(G42:G53)</f>
        <v>2158097.9200000004</v>
      </c>
      <c r="H54" s="15">
        <f t="shared" ref="H54:I54" si="18">SUM(H42:H53)</f>
        <v>163482.59</v>
      </c>
      <c r="I54" s="15">
        <f t="shared" si="18"/>
        <v>2486265.0299999998</v>
      </c>
      <c r="J54" s="10"/>
      <c r="K54" s="10">
        <f>(G54-C54)/C54</f>
        <v>-0.16049227806196828</v>
      </c>
      <c r="L54" s="10">
        <f>(H54-D54)/D54</f>
        <v>0.25440057590407411</v>
      </c>
      <c r="M54" s="10">
        <f>(I54-E54)/E54</f>
        <v>-7.9501336761458888E-2</v>
      </c>
    </row>
    <row r="55" spans="1:13" x14ac:dyDescent="0.2">
      <c r="G55" s="11"/>
      <c r="H55" s="11"/>
      <c r="I55" s="11"/>
      <c r="J55" s="10"/>
      <c r="K55" s="10"/>
      <c r="L55" s="10"/>
      <c r="M55" s="10"/>
    </row>
    <row r="56" spans="1:13" x14ac:dyDescent="0.2">
      <c r="A56" s="5" t="s">
        <v>21</v>
      </c>
      <c r="B56" s="5"/>
      <c r="C56" s="5"/>
      <c r="D56" s="5"/>
      <c r="E56" s="5"/>
      <c r="F56" s="5"/>
      <c r="G56" s="11"/>
      <c r="H56" s="11"/>
      <c r="I56" s="11"/>
      <c r="J56" s="10"/>
      <c r="K56" s="10"/>
      <c r="L56" s="10"/>
      <c r="M56" s="10"/>
    </row>
    <row r="57" spans="1:13" x14ac:dyDescent="0.2">
      <c r="A57" s="4" t="s">
        <v>14</v>
      </c>
      <c r="B57" s="7">
        <v>32</v>
      </c>
      <c r="C57" s="8">
        <v>183019.6</v>
      </c>
      <c r="D57" s="8">
        <v>94199.61</v>
      </c>
      <c r="E57" s="8">
        <v>277219.21000000002</v>
      </c>
      <c r="F57" s="4">
        <v>32</v>
      </c>
      <c r="G57" s="11">
        <v>169465.01999999996</v>
      </c>
      <c r="H57" s="11">
        <v>45317.08</v>
      </c>
      <c r="I57" s="11">
        <v>214782.10000000006</v>
      </c>
      <c r="J57" s="10">
        <f t="shared" ref="J57:J68" si="19">(F57-B57)/B57</f>
        <v>0</v>
      </c>
      <c r="K57" s="10">
        <f t="shared" ref="K57:K68" si="20">(G57-C57)/C57</f>
        <v>-7.4060810973251193E-2</v>
      </c>
      <c r="L57" s="10">
        <f t="shared" ref="L57:L68" si="21">(H57-D57)/D57</f>
        <v>-0.51892497219468314</v>
      </c>
      <c r="M57" s="10">
        <f t="shared" ref="M57:M68" si="22">(I57-E57)/E57</f>
        <v>-0.22522649133874939</v>
      </c>
    </row>
    <row r="58" spans="1:13" x14ac:dyDescent="0.2">
      <c r="A58" s="4" t="s">
        <v>3</v>
      </c>
      <c r="B58" s="7">
        <v>32</v>
      </c>
      <c r="C58" s="8">
        <v>183019.6</v>
      </c>
      <c r="D58" s="8">
        <v>94199.61</v>
      </c>
      <c r="E58" s="8">
        <v>277219.21000000002</v>
      </c>
      <c r="F58" s="4">
        <v>33</v>
      </c>
      <c r="G58" s="11">
        <v>173064.02000000002</v>
      </c>
      <c r="H58" s="11">
        <v>48686.500000000007</v>
      </c>
      <c r="I58" s="11">
        <v>221750.52000000008</v>
      </c>
      <c r="J58" s="10">
        <f t="shared" si="19"/>
        <v>3.125E-2</v>
      </c>
      <c r="K58" s="10">
        <f t="shared" si="20"/>
        <v>-5.4396250456235216E-2</v>
      </c>
      <c r="L58" s="10">
        <f t="shared" si="21"/>
        <v>-0.48315603429780646</v>
      </c>
      <c r="M58" s="10">
        <f t="shared" si="22"/>
        <v>-0.20008963303805657</v>
      </c>
    </row>
    <row r="59" spans="1:13" x14ac:dyDescent="0.2">
      <c r="A59" s="4" t="s">
        <v>4</v>
      </c>
      <c r="B59" s="7">
        <v>32</v>
      </c>
      <c r="C59" s="8">
        <v>183019.6</v>
      </c>
      <c r="D59" s="8">
        <v>94199.61</v>
      </c>
      <c r="E59" s="8">
        <v>277219.21000000002</v>
      </c>
      <c r="F59" s="4">
        <v>33</v>
      </c>
      <c r="G59" s="11">
        <v>210902.83000000005</v>
      </c>
      <c r="H59" s="11">
        <v>96309.90999999996</v>
      </c>
      <c r="I59" s="11">
        <v>307212.74</v>
      </c>
      <c r="J59" s="10">
        <f t="shared" si="19"/>
        <v>3.125E-2</v>
      </c>
      <c r="K59" s="10">
        <f t="shared" si="20"/>
        <v>0.15235105966792648</v>
      </c>
      <c r="L59" s="10">
        <f t="shared" si="21"/>
        <v>2.2402428205381734E-2</v>
      </c>
      <c r="M59" s="10">
        <f t="shared" si="22"/>
        <v>0.10819426979825809</v>
      </c>
    </row>
    <row r="60" spans="1:13" x14ac:dyDescent="0.2">
      <c r="A60" s="4" t="s">
        <v>5</v>
      </c>
      <c r="B60" s="7">
        <v>32</v>
      </c>
      <c r="C60" s="8">
        <v>183019.6</v>
      </c>
      <c r="D60" s="8">
        <v>94199.61</v>
      </c>
      <c r="E60" s="8">
        <v>277219.21000000002</v>
      </c>
      <c r="F60" s="4">
        <v>33</v>
      </c>
      <c r="G60" s="11">
        <v>169800.31</v>
      </c>
      <c r="H60" s="11">
        <v>60018.990000000005</v>
      </c>
      <c r="I60" s="11">
        <v>229819.3</v>
      </c>
      <c r="J60" s="10">
        <f t="shared" si="19"/>
        <v>3.125E-2</v>
      </c>
      <c r="K60" s="10">
        <f t="shared" si="20"/>
        <v>-7.2228821393992823E-2</v>
      </c>
      <c r="L60" s="10">
        <f t="shared" si="21"/>
        <v>-0.36285309461472287</v>
      </c>
      <c r="M60" s="10">
        <f t="shared" si="22"/>
        <v>-0.17098349713932173</v>
      </c>
    </row>
    <row r="61" spans="1:13" x14ac:dyDescent="0.2">
      <c r="A61" s="4" t="s">
        <v>6</v>
      </c>
      <c r="B61" s="7">
        <v>32</v>
      </c>
      <c r="C61" s="8">
        <v>183019.6</v>
      </c>
      <c r="D61" s="8">
        <v>94199.61</v>
      </c>
      <c r="E61" s="8">
        <v>277219.21000000002</v>
      </c>
      <c r="F61" s="4">
        <v>33</v>
      </c>
      <c r="G61" s="11">
        <v>176845.47</v>
      </c>
      <c r="H61" s="11">
        <v>83519.850000000006</v>
      </c>
      <c r="I61" s="11">
        <v>274400.49</v>
      </c>
      <c r="J61" s="10">
        <f t="shared" si="19"/>
        <v>3.125E-2</v>
      </c>
      <c r="K61" s="10">
        <f t="shared" si="20"/>
        <v>-3.373480217419339E-2</v>
      </c>
      <c r="L61" s="10">
        <f t="shared" si="21"/>
        <v>-0.11337371778927742</v>
      </c>
      <c r="M61" s="10">
        <f t="shared" si="22"/>
        <v>-1.0167837935906499E-2</v>
      </c>
    </row>
    <row r="62" spans="1:13" x14ac:dyDescent="0.2">
      <c r="A62" s="4" t="s">
        <v>7</v>
      </c>
      <c r="B62" s="7">
        <v>32</v>
      </c>
      <c r="C62" s="8">
        <v>183019.6</v>
      </c>
      <c r="D62" s="8">
        <v>94199.61</v>
      </c>
      <c r="E62" s="8">
        <v>277219.21000000002</v>
      </c>
      <c r="F62" s="4">
        <v>31</v>
      </c>
      <c r="G62" s="11">
        <v>198068.67</v>
      </c>
      <c r="H62" s="11">
        <v>104936.27999999997</v>
      </c>
      <c r="I62" s="11">
        <v>303004.95000000007</v>
      </c>
      <c r="J62" s="10">
        <f t="shared" si="19"/>
        <v>-3.125E-2</v>
      </c>
      <c r="K62" s="10">
        <f t="shared" si="20"/>
        <v>8.222654841339401E-2</v>
      </c>
      <c r="L62" s="10">
        <f t="shared" si="21"/>
        <v>0.11397786041789312</v>
      </c>
      <c r="M62" s="10">
        <f t="shared" si="22"/>
        <v>9.3015704070435981E-2</v>
      </c>
    </row>
    <row r="63" spans="1:13" x14ac:dyDescent="0.2">
      <c r="A63" s="4" t="s">
        <v>8</v>
      </c>
      <c r="B63" s="7">
        <v>32</v>
      </c>
      <c r="C63" s="8">
        <v>183019.6</v>
      </c>
      <c r="D63" s="8">
        <v>94199.61</v>
      </c>
      <c r="E63" s="8">
        <v>277219.21000000002</v>
      </c>
      <c r="F63" s="4">
        <v>31</v>
      </c>
      <c r="G63" s="11">
        <v>150874.00999999998</v>
      </c>
      <c r="H63" s="11">
        <v>140304.97</v>
      </c>
      <c r="I63" s="11">
        <v>291178.98000000004</v>
      </c>
      <c r="J63" s="10">
        <f t="shared" si="19"/>
        <v>-3.125E-2</v>
      </c>
      <c r="K63" s="10">
        <f t="shared" si="20"/>
        <v>-0.17564015001671965</v>
      </c>
      <c r="L63" s="10">
        <f t="shared" si="21"/>
        <v>0.48944321531692114</v>
      </c>
      <c r="M63" s="10">
        <f t="shared" si="22"/>
        <v>5.0356430926991019E-2</v>
      </c>
    </row>
    <row r="64" spans="1:13" x14ac:dyDescent="0.2">
      <c r="A64" s="4" t="s">
        <v>9</v>
      </c>
      <c r="B64" s="7">
        <v>32</v>
      </c>
      <c r="C64" s="8">
        <v>183019.6</v>
      </c>
      <c r="D64" s="8">
        <v>94199.61</v>
      </c>
      <c r="E64" s="8">
        <v>277219.21000000002</v>
      </c>
      <c r="F64" s="4">
        <v>31</v>
      </c>
      <c r="G64" s="11">
        <v>196415.12999999998</v>
      </c>
      <c r="H64" s="11">
        <v>89321.43</v>
      </c>
      <c r="I64" s="11">
        <v>285736.56</v>
      </c>
      <c r="J64" s="10">
        <f t="shared" si="19"/>
        <v>-3.125E-2</v>
      </c>
      <c r="K64" s="10">
        <f t="shared" si="20"/>
        <v>7.319177836690699E-2</v>
      </c>
      <c r="L64" s="10">
        <f t="shared" si="21"/>
        <v>-5.1785564717306234E-2</v>
      </c>
      <c r="M64" s="10">
        <f t="shared" si="22"/>
        <v>3.0724241656990423E-2</v>
      </c>
    </row>
    <row r="65" spans="1:13" x14ac:dyDescent="0.2">
      <c r="A65" s="4" t="s">
        <v>10</v>
      </c>
      <c r="B65" s="7">
        <v>32</v>
      </c>
      <c r="C65" s="8">
        <v>183019.6</v>
      </c>
      <c r="D65" s="8">
        <v>94199.61</v>
      </c>
      <c r="E65" s="8">
        <v>277219.21000000002</v>
      </c>
      <c r="F65" s="4">
        <v>31</v>
      </c>
      <c r="G65" s="11">
        <v>161539.37999999998</v>
      </c>
      <c r="H65" s="11">
        <v>62918.62</v>
      </c>
      <c r="I65" s="11">
        <v>224457.99999999997</v>
      </c>
      <c r="J65" s="10">
        <f t="shared" si="19"/>
        <v>-3.125E-2</v>
      </c>
      <c r="K65" s="10">
        <f t="shared" si="20"/>
        <v>-0.11736568105273987</v>
      </c>
      <c r="L65" s="10">
        <f t="shared" si="21"/>
        <v>-0.33207133235477299</v>
      </c>
      <c r="M65" s="10">
        <f t="shared" si="22"/>
        <v>-0.19032306599531845</v>
      </c>
    </row>
    <row r="66" spans="1:13" x14ac:dyDescent="0.2">
      <c r="A66" s="4" t="s">
        <v>11</v>
      </c>
      <c r="B66" s="7">
        <v>32</v>
      </c>
      <c r="C66" s="8">
        <v>183019.6</v>
      </c>
      <c r="D66" s="8">
        <v>94199.61</v>
      </c>
      <c r="E66" s="8">
        <v>277219.21000000002</v>
      </c>
      <c r="F66" s="4">
        <v>31</v>
      </c>
      <c r="G66" s="11">
        <v>162110.05999999997</v>
      </c>
      <c r="H66" s="11">
        <v>84612.3</v>
      </c>
      <c r="I66" s="11">
        <v>246722.35999999996</v>
      </c>
      <c r="J66" s="10">
        <f t="shared" si="19"/>
        <v>-3.125E-2</v>
      </c>
      <c r="K66" s="10">
        <f t="shared" si="20"/>
        <v>-0.11424754507167559</v>
      </c>
      <c r="L66" s="10">
        <f t="shared" si="21"/>
        <v>-0.10177653601750578</v>
      </c>
      <c r="M66" s="10">
        <f t="shared" si="22"/>
        <v>-0.11000987269244458</v>
      </c>
    </row>
    <row r="67" spans="1:13" x14ac:dyDescent="0.2">
      <c r="A67" s="4" t="s">
        <v>12</v>
      </c>
      <c r="B67" s="7">
        <v>32</v>
      </c>
      <c r="C67" s="8">
        <v>189425.47999999998</v>
      </c>
      <c r="D67" s="8">
        <v>96084.319999999992</v>
      </c>
      <c r="E67" s="8">
        <v>285509.8</v>
      </c>
      <c r="F67" s="4">
        <v>31</v>
      </c>
      <c r="G67" s="11">
        <v>210487.33000000002</v>
      </c>
      <c r="H67" s="11">
        <v>65249.939999999995</v>
      </c>
      <c r="I67" s="11">
        <v>275737.26999999996</v>
      </c>
      <c r="J67" s="10">
        <f t="shared" si="19"/>
        <v>-3.125E-2</v>
      </c>
      <c r="K67" s="10">
        <f t="shared" si="20"/>
        <v>0.11118805136457903</v>
      </c>
      <c r="L67" s="10">
        <f t="shared" si="21"/>
        <v>-0.32090959274104247</v>
      </c>
      <c r="M67" s="10">
        <f t="shared" si="22"/>
        <v>-3.4228352231692322E-2</v>
      </c>
    </row>
    <row r="68" spans="1:13" x14ac:dyDescent="0.2">
      <c r="A68" s="4" t="s">
        <v>13</v>
      </c>
      <c r="B68" s="7">
        <v>32</v>
      </c>
      <c r="C68" s="8">
        <v>189425.47999999998</v>
      </c>
      <c r="D68" s="8">
        <v>96084.319999999992</v>
      </c>
      <c r="E68" s="8">
        <v>285509.8</v>
      </c>
      <c r="F68" s="4">
        <v>31</v>
      </c>
      <c r="G68" s="11">
        <v>171910.36999999994</v>
      </c>
      <c r="H68" s="11">
        <v>45802.790000000008</v>
      </c>
      <c r="I68" s="11">
        <v>262605.40999999997</v>
      </c>
      <c r="J68" s="10">
        <f t="shared" si="19"/>
        <v>-3.125E-2</v>
      </c>
      <c r="K68" s="10">
        <f t="shared" si="20"/>
        <v>-9.2464382299572614E-2</v>
      </c>
      <c r="L68" s="10">
        <f t="shared" si="21"/>
        <v>-0.52330630013304968</v>
      </c>
      <c r="M68" s="10">
        <f t="shared" si="22"/>
        <v>-8.0222780443963804E-2</v>
      </c>
    </row>
    <row r="69" spans="1:13" x14ac:dyDescent="0.2">
      <c r="A69" s="12" t="s">
        <v>2</v>
      </c>
      <c r="B69" s="12"/>
      <c r="C69" s="15">
        <f>SUM(C57:C68)</f>
        <v>2209046.9600000004</v>
      </c>
      <c r="D69" s="15">
        <f t="shared" ref="D69:E69" si="23">SUM(D57:D68)</f>
        <v>1134164.74</v>
      </c>
      <c r="E69" s="15">
        <f t="shared" si="23"/>
        <v>3343211.6999999997</v>
      </c>
      <c r="F69" s="12"/>
      <c r="G69" s="15">
        <f>SUM(G57:G68)</f>
        <v>2151482.5999999996</v>
      </c>
      <c r="H69" s="15">
        <f t="shared" ref="H69:I69" si="24">SUM(H57:H68)</f>
        <v>926998.66</v>
      </c>
      <c r="I69" s="15">
        <f t="shared" si="24"/>
        <v>3137408.68</v>
      </c>
      <c r="J69" s="10"/>
      <c r="K69" s="10">
        <f>(G69-C69)/C69</f>
        <v>-2.6058459164671081E-2</v>
      </c>
      <c r="L69" s="10">
        <f>(H69-D69)/D69</f>
        <v>-0.18265960199044801</v>
      </c>
      <c r="M69" s="10">
        <f>(I69-E69)/E69</f>
        <v>-6.1558476838304788E-2</v>
      </c>
    </row>
    <row r="73" spans="1:13" ht="20.25" x14ac:dyDescent="0.3">
      <c r="A73" s="21">
        <v>2017</v>
      </c>
      <c r="B73" s="3"/>
      <c r="C73" s="3"/>
      <c r="D73" s="3"/>
      <c r="E73" s="3"/>
    </row>
    <row r="74" spans="1:13" ht="18.75" customHeight="1" x14ac:dyDescent="0.2">
      <c r="A74" s="5"/>
      <c r="B74" s="6" t="s">
        <v>19</v>
      </c>
      <c r="C74" s="6"/>
      <c r="D74" s="6"/>
      <c r="E74" s="6"/>
      <c r="F74" s="6" t="s">
        <v>17</v>
      </c>
      <c r="G74" s="6"/>
      <c r="H74" s="6"/>
      <c r="I74" s="6"/>
      <c r="J74" s="6" t="s">
        <v>18</v>
      </c>
      <c r="K74" s="6"/>
      <c r="L74" s="6"/>
      <c r="M74" s="6"/>
    </row>
    <row r="75" spans="1:13" ht="48.75" customHeight="1" x14ac:dyDescent="0.2">
      <c r="A75" s="5" t="s">
        <v>20</v>
      </c>
      <c r="B75" s="1" t="s">
        <v>15</v>
      </c>
      <c r="C75" s="1" t="s">
        <v>0</v>
      </c>
      <c r="D75" s="1" t="s">
        <v>1</v>
      </c>
      <c r="E75" s="1" t="s">
        <v>2</v>
      </c>
      <c r="F75" s="1" t="s">
        <v>15</v>
      </c>
      <c r="G75" s="1" t="s">
        <v>0</v>
      </c>
      <c r="H75" s="1" t="s">
        <v>1</v>
      </c>
      <c r="I75" s="1" t="s">
        <v>2</v>
      </c>
      <c r="J75" s="1" t="s">
        <v>15</v>
      </c>
      <c r="K75" s="1" t="s">
        <v>0</v>
      </c>
      <c r="L75" s="1" t="s">
        <v>1</v>
      </c>
      <c r="M75" s="1" t="s">
        <v>2</v>
      </c>
    </row>
    <row r="76" spans="1:13" x14ac:dyDescent="0.2">
      <c r="A76" s="4" t="s">
        <v>14</v>
      </c>
      <c r="B76" s="7">
        <v>40</v>
      </c>
      <c r="C76" s="8">
        <v>204222.345</v>
      </c>
      <c r="D76" s="8">
        <v>10353.663599999998</v>
      </c>
      <c r="E76" s="8">
        <v>214576.0086</v>
      </c>
      <c r="F76" s="4">
        <v>33</v>
      </c>
      <c r="G76" s="11">
        <v>145126.21000000002</v>
      </c>
      <c r="H76" s="11">
        <v>6448.24</v>
      </c>
      <c r="I76" s="11">
        <v>154520.28</v>
      </c>
      <c r="J76" s="10">
        <f t="shared" ref="J76:J87" si="25">(F76-B76)/B76</f>
        <v>-0.17499999999999999</v>
      </c>
      <c r="K76" s="10">
        <f t="shared" ref="K76:K87" si="26">(G76-C76)/C76</f>
        <v>-0.28937154257042724</v>
      </c>
      <c r="L76" s="10">
        <f t="shared" ref="L76:L87" si="27">(H76-D76)/D76</f>
        <v>-0.37720209491836293</v>
      </c>
      <c r="M76" s="10">
        <f t="shared" ref="M76:M87" si="28">(I76-E76)/E76</f>
        <v>-0.27988091022772432</v>
      </c>
    </row>
    <row r="77" spans="1:13" x14ac:dyDescent="0.2">
      <c r="A77" s="4" t="s">
        <v>3</v>
      </c>
      <c r="B77" s="7">
        <v>40</v>
      </c>
      <c r="C77" s="8">
        <v>204222.345</v>
      </c>
      <c r="D77" s="8">
        <v>10353.663599999998</v>
      </c>
      <c r="E77" s="8">
        <v>214576.0086</v>
      </c>
      <c r="F77" s="4">
        <v>33</v>
      </c>
      <c r="G77" s="11">
        <v>142780.64000000004</v>
      </c>
      <c r="H77" s="11">
        <v>13777.849999999999</v>
      </c>
      <c r="I77" s="11">
        <v>159629.32</v>
      </c>
      <c r="J77" s="10">
        <f t="shared" si="25"/>
        <v>-0.17499999999999999</v>
      </c>
      <c r="K77" s="10">
        <f t="shared" si="26"/>
        <v>-0.30085691651420393</v>
      </c>
      <c r="L77" s="10">
        <f t="shared" si="27"/>
        <v>0.33072219962796562</v>
      </c>
      <c r="M77" s="10">
        <f t="shared" si="28"/>
        <v>-0.25607097903674958</v>
      </c>
    </row>
    <row r="78" spans="1:13" x14ac:dyDescent="0.2">
      <c r="A78" s="4" t="s">
        <v>4</v>
      </c>
      <c r="B78" s="7">
        <v>40</v>
      </c>
      <c r="C78" s="8">
        <v>204222.345</v>
      </c>
      <c r="D78" s="8">
        <v>10353.663599999998</v>
      </c>
      <c r="E78" s="8">
        <v>214576.0086</v>
      </c>
      <c r="F78" s="4">
        <v>33</v>
      </c>
      <c r="G78" s="11">
        <v>178385.41</v>
      </c>
      <c r="H78" s="11">
        <v>18876.030000000002</v>
      </c>
      <c r="I78" s="11">
        <v>200782.27000000005</v>
      </c>
      <c r="J78" s="10">
        <f t="shared" si="25"/>
        <v>-0.17499999999999999</v>
      </c>
      <c r="K78" s="10">
        <f t="shared" si="26"/>
        <v>-0.12651375147024191</v>
      </c>
      <c r="L78" s="10">
        <f t="shared" si="27"/>
        <v>0.82312568084595739</v>
      </c>
      <c r="M78" s="10">
        <f t="shared" si="28"/>
        <v>-6.4283694575163017E-2</v>
      </c>
    </row>
    <row r="79" spans="1:13" x14ac:dyDescent="0.2">
      <c r="A79" s="4" t="s">
        <v>5</v>
      </c>
      <c r="B79" s="7">
        <v>40</v>
      </c>
      <c r="C79" s="8">
        <v>204222.345</v>
      </c>
      <c r="D79" s="8">
        <v>10353.663599999998</v>
      </c>
      <c r="E79" s="8">
        <v>214576.0086</v>
      </c>
      <c r="F79" s="4">
        <v>33</v>
      </c>
      <c r="G79" s="11">
        <v>146080.63000000003</v>
      </c>
      <c r="H79" s="11">
        <v>8558.07</v>
      </c>
      <c r="I79" s="11">
        <v>157459.53000000003</v>
      </c>
      <c r="J79" s="10">
        <f t="shared" si="25"/>
        <v>-0.17499999999999999</v>
      </c>
      <c r="K79" s="10">
        <f t="shared" si="26"/>
        <v>-0.28469810685995189</v>
      </c>
      <c r="L79" s="10">
        <f t="shared" si="27"/>
        <v>-0.17342591660018766</v>
      </c>
      <c r="M79" s="10">
        <f t="shared" si="28"/>
        <v>-0.26618296692466287</v>
      </c>
    </row>
    <row r="80" spans="1:13" x14ac:dyDescent="0.2">
      <c r="A80" s="4" t="s">
        <v>6</v>
      </c>
      <c r="B80" s="7">
        <v>40</v>
      </c>
      <c r="C80" s="8">
        <v>204222.345</v>
      </c>
      <c r="D80" s="8">
        <v>10353.663599999998</v>
      </c>
      <c r="E80" s="8">
        <v>214576.0086</v>
      </c>
      <c r="F80" s="4">
        <v>33</v>
      </c>
      <c r="G80" s="11">
        <v>144955.63000000003</v>
      </c>
      <c r="H80" s="11">
        <v>9581.7700000000023</v>
      </c>
      <c r="I80" s="11">
        <v>157608.23000000001</v>
      </c>
      <c r="J80" s="10">
        <f t="shared" si="25"/>
        <v>-0.17499999999999999</v>
      </c>
      <c r="K80" s="10">
        <f t="shared" si="26"/>
        <v>-0.29020680866239179</v>
      </c>
      <c r="L80" s="10">
        <f t="shared" si="27"/>
        <v>-7.4552702291775824E-2</v>
      </c>
      <c r="M80" s="10">
        <f t="shared" si="28"/>
        <v>-0.2654899723957303</v>
      </c>
    </row>
    <row r="81" spans="1:13" x14ac:dyDescent="0.2">
      <c r="A81" s="4" t="s">
        <v>7</v>
      </c>
      <c r="B81" s="7">
        <v>40</v>
      </c>
      <c r="C81" s="8">
        <v>204222.345</v>
      </c>
      <c r="D81" s="8">
        <v>10353.663599999998</v>
      </c>
      <c r="E81" s="8">
        <v>214576.0086</v>
      </c>
      <c r="F81" s="4">
        <v>33</v>
      </c>
      <c r="G81" s="11">
        <v>181922.23999999996</v>
      </c>
      <c r="H81" s="11">
        <v>11179.750000000005</v>
      </c>
      <c r="I81" s="11">
        <v>196622.81999999998</v>
      </c>
      <c r="J81" s="10">
        <f t="shared" si="25"/>
        <v>-0.17499999999999999</v>
      </c>
      <c r="K81" s="10">
        <f t="shared" si="26"/>
        <v>-0.10919522542942126</v>
      </c>
      <c r="L81" s="10">
        <f t="shared" si="27"/>
        <v>7.9786868872193953E-2</v>
      </c>
      <c r="M81" s="10">
        <f t="shared" si="28"/>
        <v>-8.3668200919271005E-2</v>
      </c>
    </row>
    <row r="82" spans="1:13" x14ac:dyDescent="0.2">
      <c r="A82" s="4" t="s">
        <v>8</v>
      </c>
      <c r="B82" s="7">
        <v>40</v>
      </c>
      <c r="C82" s="8">
        <v>211369.42139999999</v>
      </c>
      <c r="D82" s="8">
        <v>10715.910099999999</v>
      </c>
      <c r="E82" s="8">
        <v>222085.3315</v>
      </c>
      <c r="F82" s="4">
        <v>33</v>
      </c>
      <c r="G82" s="11">
        <v>149205.9</v>
      </c>
      <c r="H82" s="11">
        <v>7226.6500000000005</v>
      </c>
      <c r="I82" s="11">
        <v>159503.37999999998</v>
      </c>
      <c r="J82" s="10">
        <f t="shared" si="25"/>
        <v>-0.17499999999999999</v>
      </c>
      <c r="K82" s="10">
        <f t="shared" si="26"/>
        <v>-0.294098933460959</v>
      </c>
      <c r="L82" s="10">
        <f t="shared" si="27"/>
        <v>-0.32561490974061075</v>
      </c>
      <c r="M82" s="10">
        <f t="shared" si="28"/>
        <v>-0.28179236817358205</v>
      </c>
    </row>
    <row r="83" spans="1:13" x14ac:dyDescent="0.2">
      <c r="A83" s="4" t="s">
        <v>9</v>
      </c>
      <c r="B83" s="7">
        <v>40</v>
      </c>
      <c r="C83" s="8">
        <v>211369.42139999999</v>
      </c>
      <c r="D83" s="8">
        <v>10715.910099999999</v>
      </c>
      <c r="E83" s="8">
        <v>222085.3315</v>
      </c>
      <c r="F83" s="4">
        <v>33</v>
      </c>
      <c r="G83" s="11">
        <v>147319.51</v>
      </c>
      <c r="H83" s="11">
        <v>10345.290000000001</v>
      </c>
      <c r="I83" s="11">
        <v>160735.63000000003</v>
      </c>
      <c r="J83" s="10">
        <f t="shared" si="25"/>
        <v>-0.17499999999999999</v>
      </c>
      <c r="K83" s="10">
        <f t="shared" si="26"/>
        <v>-0.30302354510774088</v>
      </c>
      <c r="L83" s="10">
        <f t="shared" si="27"/>
        <v>-3.4585965778118864E-2</v>
      </c>
      <c r="M83" s="10">
        <f t="shared" si="28"/>
        <v>-0.27624382522535024</v>
      </c>
    </row>
    <row r="84" spans="1:13" x14ac:dyDescent="0.2">
      <c r="A84" s="4" t="s">
        <v>10</v>
      </c>
      <c r="B84" s="7">
        <v>40</v>
      </c>
      <c r="C84" s="8">
        <v>211369.42139999999</v>
      </c>
      <c r="D84" s="8">
        <v>10715.910099999999</v>
      </c>
      <c r="E84" s="8">
        <v>222085.3315</v>
      </c>
      <c r="F84" s="4">
        <v>33</v>
      </c>
      <c r="G84" s="11">
        <v>186360.94999999995</v>
      </c>
      <c r="H84" s="11">
        <v>9005.8599999999988</v>
      </c>
      <c r="I84" s="11">
        <v>198887.63999999996</v>
      </c>
      <c r="J84" s="10">
        <f t="shared" si="25"/>
        <v>-0.17499999999999999</v>
      </c>
      <c r="K84" s="10">
        <f t="shared" si="26"/>
        <v>-0.11831641130659801</v>
      </c>
      <c r="L84" s="10">
        <f t="shared" si="27"/>
        <v>-0.15958048210949441</v>
      </c>
      <c r="M84" s="10">
        <f t="shared" si="28"/>
        <v>-0.1044539562487946</v>
      </c>
    </row>
    <row r="85" spans="1:13" x14ac:dyDescent="0.2">
      <c r="A85" s="4" t="s">
        <v>11</v>
      </c>
      <c r="B85" s="7">
        <v>40</v>
      </c>
      <c r="C85" s="8">
        <v>211369.42139999999</v>
      </c>
      <c r="D85" s="8">
        <v>10715.910099999999</v>
      </c>
      <c r="E85" s="8">
        <v>222085.3315</v>
      </c>
      <c r="F85" s="4">
        <v>33</v>
      </c>
      <c r="G85" s="11">
        <v>151432.65</v>
      </c>
      <c r="H85" s="11">
        <v>11471.520000000002</v>
      </c>
      <c r="I85" s="11">
        <v>165974.99999999997</v>
      </c>
      <c r="J85" s="10">
        <f t="shared" si="25"/>
        <v>-0.17499999999999999</v>
      </c>
      <c r="K85" s="10">
        <f t="shared" si="26"/>
        <v>-0.2835640605107887</v>
      </c>
      <c r="L85" s="10">
        <f t="shared" si="27"/>
        <v>7.051290025286823E-2</v>
      </c>
      <c r="M85" s="10">
        <f t="shared" si="28"/>
        <v>-0.25265212754494787</v>
      </c>
    </row>
    <row r="86" spans="1:13" x14ac:dyDescent="0.2">
      <c r="A86" s="4" t="s">
        <v>12</v>
      </c>
      <c r="B86" s="7">
        <v>40</v>
      </c>
      <c r="C86" s="8">
        <v>211369.42139999999</v>
      </c>
      <c r="D86" s="8">
        <v>10715.910099999999</v>
      </c>
      <c r="E86" s="8">
        <v>222085.3315</v>
      </c>
      <c r="F86" s="4">
        <v>33</v>
      </c>
      <c r="G86" s="11">
        <v>151876.75999999998</v>
      </c>
      <c r="H86" s="11">
        <v>10723.140000000001</v>
      </c>
      <c r="I86" s="11">
        <v>165670.72999999998</v>
      </c>
      <c r="J86" s="10">
        <f t="shared" si="25"/>
        <v>-0.17499999999999999</v>
      </c>
      <c r="K86" s="10">
        <f t="shared" si="26"/>
        <v>-0.28146295242685476</v>
      </c>
      <c r="L86" s="10">
        <f t="shared" si="27"/>
        <v>6.7468837761172433E-4</v>
      </c>
      <c r="M86" s="10">
        <f t="shared" si="28"/>
        <v>-0.25402218651257485</v>
      </c>
    </row>
    <row r="87" spans="1:13" x14ac:dyDescent="0.2">
      <c r="A87" s="4" t="s">
        <v>13</v>
      </c>
      <c r="B87" s="7">
        <v>40</v>
      </c>
      <c r="C87" s="8">
        <v>211369.42139999999</v>
      </c>
      <c r="D87" s="8">
        <v>10715.910099999999</v>
      </c>
      <c r="E87" s="8">
        <v>222085.3315</v>
      </c>
      <c r="F87" s="4">
        <v>33</v>
      </c>
      <c r="G87" s="11">
        <v>192806.63999999996</v>
      </c>
      <c r="H87" s="11">
        <v>12678.93</v>
      </c>
      <c r="I87" s="11">
        <v>291092.03000000009</v>
      </c>
      <c r="J87" s="10">
        <f t="shared" si="25"/>
        <v>-0.17499999999999999</v>
      </c>
      <c r="K87" s="10">
        <f t="shared" si="26"/>
        <v>-8.7821508319651562E-2</v>
      </c>
      <c r="L87" s="10">
        <f t="shared" si="27"/>
        <v>0.18318741774438752</v>
      </c>
      <c r="M87" s="10">
        <f t="shared" si="28"/>
        <v>0.31072155028843085</v>
      </c>
    </row>
    <row r="88" spans="1:13" x14ac:dyDescent="0.2">
      <c r="A88" s="12" t="s">
        <v>2</v>
      </c>
      <c r="B88" s="12"/>
      <c r="C88" s="15">
        <f>SUM(C76:C87)</f>
        <v>2493550.5983999996</v>
      </c>
      <c r="D88" s="15">
        <f t="shared" ref="D88" si="29">SUM(D76:D87)</f>
        <v>126417.44219999996</v>
      </c>
      <c r="E88" s="15">
        <f t="shared" ref="E88" si="30">SUM(E76:E87)</f>
        <v>2619968.0405999999</v>
      </c>
      <c r="F88" s="12"/>
      <c r="G88" s="15">
        <f>SUM(G76:G87)</f>
        <v>1918253.17</v>
      </c>
      <c r="H88" s="15">
        <f t="shared" ref="H88" si="31">SUM(H76:H87)</f>
        <v>129873.1</v>
      </c>
      <c r="I88" s="15">
        <f t="shared" ref="I88" si="32">SUM(I76:I87)</f>
        <v>2168486.86</v>
      </c>
      <c r="J88" s="10"/>
      <c r="K88" s="10">
        <f>(G88-C88)/C88</f>
        <v>-0.23071415866561618</v>
      </c>
      <c r="L88" s="10">
        <f>(H88-D88)/D88</f>
        <v>2.733529281926925E-2</v>
      </c>
      <c r="M88" s="10">
        <f>(I88-E88)/E88</f>
        <v>-0.17232316333775055</v>
      </c>
    </row>
    <row r="89" spans="1:13" x14ac:dyDescent="0.2">
      <c r="G89" s="11"/>
      <c r="H89" s="11"/>
      <c r="I89" s="11"/>
      <c r="J89" s="10"/>
      <c r="K89" s="10"/>
      <c r="L89" s="10"/>
      <c r="M89" s="10"/>
    </row>
    <row r="90" spans="1:13" x14ac:dyDescent="0.2">
      <c r="A90" s="5" t="s">
        <v>21</v>
      </c>
      <c r="B90" s="5"/>
      <c r="C90" s="5"/>
      <c r="D90" s="5"/>
      <c r="E90" s="5"/>
      <c r="F90" s="5"/>
      <c r="G90" s="11"/>
      <c r="H90" s="11"/>
      <c r="I90" s="11"/>
      <c r="J90" s="10"/>
      <c r="K90" s="10"/>
      <c r="L90" s="10"/>
      <c r="M90" s="10"/>
    </row>
    <row r="91" spans="1:13" x14ac:dyDescent="0.2">
      <c r="A91" s="4" t="s">
        <v>14</v>
      </c>
      <c r="B91" s="7">
        <v>32</v>
      </c>
      <c r="C91" s="16">
        <v>177529.01199999999</v>
      </c>
      <c r="D91" s="16">
        <v>91373.621700000003</v>
      </c>
      <c r="E91" s="16">
        <v>268902.63370000001</v>
      </c>
      <c r="F91" s="4">
        <v>31</v>
      </c>
      <c r="G91" s="11">
        <v>160954.53999999995</v>
      </c>
      <c r="H91" s="11">
        <v>37667.839999999989</v>
      </c>
      <c r="I91" s="11">
        <v>198622.37999999998</v>
      </c>
      <c r="J91" s="10">
        <f t="shared" ref="J91:J102" si="33">(F91-B91)/B91</f>
        <v>-3.125E-2</v>
      </c>
      <c r="K91" s="10">
        <f t="shared" ref="K91:K102" si="34">(G91-C91)/C91</f>
        <v>-9.3362047212880564E-2</v>
      </c>
      <c r="L91" s="10">
        <f t="shared" ref="L91:L102" si="35">(H91-D91)/D91</f>
        <v>-0.58776023868604099</v>
      </c>
      <c r="M91" s="10">
        <f t="shared" ref="M91:M102" si="36">(I91-E91)/E91</f>
        <v>-0.26135948440879858</v>
      </c>
    </row>
    <row r="92" spans="1:13" x14ac:dyDescent="0.2">
      <c r="A92" s="4" t="s">
        <v>3</v>
      </c>
      <c r="B92" s="7">
        <v>32</v>
      </c>
      <c r="C92" s="16">
        <v>177529.01199999999</v>
      </c>
      <c r="D92" s="16">
        <v>91373.621700000003</v>
      </c>
      <c r="E92" s="16">
        <v>268902.63370000001</v>
      </c>
      <c r="F92" s="4">
        <v>30</v>
      </c>
      <c r="G92" s="11">
        <v>158659.77999999994</v>
      </c>
      <c r="H92" s="11">
        <v>34922.939999999995</v>
      </c>
      <c r="I92" s="11">
        <v>193582.72000000003</v>
      </c>
      <c r="J92" s="10">
        <f t="shared" si="33"/>
        <v>-6.25E-2</v>
      </c>
      <c r="K92" s="10">
        <f t="shared" si="34"/>
        <v>-0.10628815981919647</v>
      </c>
      <c r="L92" s="10">
        <f t="shared" si="35"/>
        <v>-0.61780063709568389</v>
      </c>
      <c r="M92" s="10">
        <f t="shared" si="36"/>
        <v>-0.28010106358433923</v>
      </c>
    </row>
    <row r="93" spans="1:13" x14ac:dyDescent="0.2">
      <c r="A93" s="4" t="s">
        <v>4</v>
      </c>
      <c r="B93" s="7">
        <v>32</v>
      </c>
      <c r="C93" s="16">
        <v>177529.01199999999</v>
      </c>
      <c r="D93" s="16">
        <v>91373.621700000003</v>
      </c>
      <c r="E93" s="16">
        <v>268902.63370000001</v>
      </c>
      <c r="F93" s="4">
        <v>30</v>
      </c>
      <c r="G93" s="11">
        <v>183206.12</v>
      </c>
      <c r="H93" s="11">
        <v>127244.2</v>
      </c>
      <c r="I93" s="11">
        <v>310450.32</v>
      </c>
      <c r="J93" s="10">
        <f t="shared" si="33"/>
        <v>-6.25E-2</v>
      </c>
      <c r="K93" s="10">
        <f t="shared" si="34"/>
        <v>3.1978480227220593E-2</v>
      </c>
      <c r="L93" s="10">
        <f t="shared" si="35"/>
        <v>0.39257038992906629</v>
      </c>
      <c r="M93" s="10">
        <f t="shared" si="36"/>
        <v>0.1545082907084967</v>
      </c>
    </row>
    <row r="94" spans="1:13" x14ac:dyDescent="0.2">
      <c r="A94" s="4" t="s">
        <v>5</v>
      </c>
      <c r="B94" s="7">
        <v>32</v>
      </c>
      <c r="C94" s="16">
        <v>177529.01199999999</v>
      </c>
      <c r="D94" s="16">
        <v>91373.621700000003</v>
      </c>
      <c r="E94" s="16">
        <v>268902.63370000001</v>
      </c>
      <c r="F94" s="4">
        <v>30</v>
      </c>
      <c r="G94" s="11">
        <v>155879.17000000001</v>
      </c>
      <c r="H94" s="11">
        <v>54004.179999999993</v>
      </c>
      <c r="I94" s="11">
        <v>209893.66999999998</v>
      </c>
      <c r="J94" s="10">
        <f t="shared" si="33"/>
        <v>-6.25E-2</v>
      </c>
      <c r="K94" s="10">
        <f t="shared" si="34"/>
        <v>-0.12195100821042128</v>
      </c>
      <c r="L94" s="10">
        <f t="shared" si="35"/>
        <v>-0.40897406718420587</v>
      </c>
      <c r="M94" s="10">
        <f t="shared" si="36"/>
        <v>-0.21944360636435084</v>
      </c>
    </row>
    <row r="95" spans="1:13" x14ac:dyDescent="0.2">
      <c r="A95" s="4" t="s">
        <v>6</v>
      </c>
      <c r="B95" s="7">
        <v>32</v>
      </c>
      <c r="C95" s="16">
        <v>177529.01199999999</v>
      </c>
      <c r="D95" s="16">
        <v>91373.621700000003</v>
      </c>
      <c r="E95" s="16">
        <v>268902.63370000001</v>
      </c>
      <c r="F95" s="4">
        <v>30</v>
      </c>
      <c r="G95" s="11">
        <v>148540.62999999998</v>
      </c>
      <c r="H95" s="11">
        <v>104976.42000000003</v>
      </c>
      <c r="I95" s="11">
        <v>253517.05</v>
      </c>
      <c r="J95" s="10">
        <f t="shared" si="33"/>
        <v>-6.25E-2</v>
      </c>
      <c r="K95" s="10">
        <f t="shared" si="34"/>
        <v>-0.16328813906765849</v>
      </c>
      <c r="L95" s="10">
        <f t="shared" si="35"/>
        <v>0.1488700792079912</v>
      </c>
      <c r="M95" s="10">
        <f t="shared" si="36"/>
        <v>-5.7216188210208734E-2</v>
      </c>
    </row>
    <row r="96" spans="1:13" x14ac:dyDescent="0.2">
      <c r="A96" s="4" t="s">
        <v>7</v>
      </c>
      <c r="B96" s="7">
        <v>32</v>
      </c>
      <c r="C96" s="16">
        <v>177529.01199999999</v>
      </c>
      <c r="D96" s="16">
        <v>91373.621700000003</v>
      </c>
      <c r="E96" s="16">
        <v>268902.63370000001</v>
      </c>
      <c r="F96" s="4">
        <v>30</v>
      </c>
      <c r="G96" s="11">
        <v>192019.95000000004</v>
      </c>
      <c r="H96" s="11">
        <v>99451.170000000027</v>
      </c>
      <c r="I96" s="11">
        <v>291471.11999999994</v>
      </c>
      <c r="J96" s="10">
        <f t="shared" si="33"/>
        <v>-6.25E-2</v>
      </c>
      <c r="K96" s="10">
        <f t="shared" si="34"/>
        <v>8.162574576824691E-2</v>
      </c>
      <c r="L96" s="10">
        <f t="shared" si="35"/>
        <v>8.8401314840298423E-2</v>
      </c>
      <c r="M96" s="10">
        <f t="shared" si="36"/>
        <v>8.3928096908036834E-2</v>
      </c>
    </row>
    <row r="97" spans="1:13" x14ac:dyDescent="0.2">
      <c r="A97" s="4" t="s">
        <v>8</v>
      </c>
      <c r="B97" s="7">
        <v>32</v>
      </c>
      <c r="C97" s="16">
        <v>177529.01199999999</v>
      </c>
      <c r="D97" s="16">
        <v>91373.621700000003</v>
      </c>
      <c r="E97" s="16">
        <v>268902.63370000001</v>
      </c>
      <c r="F97" s="4">
        <v>30</v>
      </c>
      <c r="G97" s="11">
        <v>157198.31000000003</v>
      </c>
      <c r="H97" s="11">
        <v>57394.530000000006</v>
      </c>
      <c r="I97" s="11">
        <v>214592.83999999997</v>
      </c>
      <c r="J97" s="10">
        <f t="shared" si="33"/>
        <v>-6.25E-2</v>
      </c>
      <c r="K97" s="10">
        <f t="shared" si="34"/>
        <v>-0.11452044807189014</v>
      </c>
      <c r="L97" s="10">
        <f t="shared" si="35"/>
        <v>-0.37186981393340124</v>
      </c>
      <c r="M97" s="10">
        <f t="shared" si="36"/>
        <v>-0.20196824758730519</v>
      </c>
    </row>
    <row r="98" spans="1:13" x14ac:dyDescent="0.2">
      <c r="A98" s="4" t="s">
        <v>9</v>
      </c>
      <c r="B98" s="7">
        <v>32</v>
      </c>
      <c r="C98" s="16">
        <v>177529.01199999999</v>
      </c>
      <c r="D98" s="16">
        <v>91373.621700000003</v>
      </c>
      <c r="E98" s="16">
        <v>268902.63370000001</v>
      </c>
      <c r="F98" s="4">
        <v>30</v>
      </c>
      <c r="G98" s="11">
        <v>156098.55000000002</v>
      </c>
      <c r="H98" s="11">
        <v>50135.179999999993</v>
      </c>
      <c r="I98" s="11">
        <v>206233.73</v>
      </c>
      <c r="J98" s="10">
        <f t="shared" si="33"/>
        <v>-6.25E-2</v>
      </c>
      <c r="K98" s="10">
        <f t="shared" si="34"/>
        <v>-0.12071526652781671</v>
      </c>
      <c r="L98" s="10">
        <f t="shared" si="35"/>
        <v>-0.45131670314431688</v>
      </c>
      <c r="M98" s="10">
        <f t="shared" si="36"/>
        <v>-0.23305425773522276</v>
      </c>
    </row>
    <row r="99" spans="1:13" x14ac:dyDescent="0.2">
      <c r="A99" s="4" t="s">
        <v>10</v>
      </c>
      <c r="B99" s="7">
        <v>32</v>
      </c>
      <c r="C99" s="16">
        <v>177529.01199999999</v>
      </c>
      <c r="D99" s="16">
        <v>91373.621700000003</v>
      </c>
      <c r="E99" s="16">
        <v>268902.63370000001</v>
      </c>
      <c r="F99" s="4">
        <v>30</v>
      </c>
      <c r="G99" s="11">
        <v>190235.40000000002</v>
      </c>
      <c r="H99" s="11">
        <v>95306.179999999978</v>
      </c>
      <c r="I99" s="11">
        <v>285541.58</v>
      </c>
      <c r="J99" s="10">
        <f t="shared" si="33"/>
        <v>-6.25E-2</v>
      </c>
      <c r="K99" s="10">
        <f t="shared" si="34"/>
        <v>7.1573585955629807E-2</v>
      </c>
      <c r="L99" s="10">
        <f t="shared" si="35"/>
        <v>4.3038222922928915E-2</v>
      </c>
      <c r="M99" s="10">
        <f t="shared" si="36"/>
        <v>6.1877215819920811E-2</v>
      </c>
    </row>
    <row r="100" spans="1:13" x14ac:dyDescent="0.2">
      <c r="A100" s="4" t="s">
        <v>11</v>
      </c>
      <c r="B100" s="7">
        <v>32</v>
      </c>
      <c r="C100" s="16">
        <v>177529.01199999999</v>
      </c>
      <c r="D100" s="16">
        <v>91373.621700000003</v>
      </c>
      <c r="E100" s="16">
        <v>268902.63370000001</v>
      </c>
      <c r="F100" s="4">
        <v>30</v>
      </c>
      <c r="G100" s="11">
        <v>162431.94999999998</v>
      </c>
      <c r="H100" s="11">
        <v>47706</v>
      </c>
      <c r="I100" s="11">
        <v>210137.94999999998</v>
      </c>
      <c r="J100" s="10">
        <f t="shared" si="33"/>
        <v>-6.25E-2</v>
      </c>
      <c r="K100" s="10">
        <f t="shared" si="34"/>
        <v>-8.5039970818966804E-2</v>
      </c>
      <c r="L100" s="10">
        <f t="shared" si="35"/>
        <v>-0.47790183739647041</v>
      </c>
      <c r="M100" s="10">
        <f t="shared" si="36"/>
        <v>-0.2185351734619326</v>
      </c>
    </row>
    <row r="101" spans="1:13" x14ac:dyDescent="0.2">
      <c r="A101" s="4" t="s">
        <v>12</v>
      </c>
      <c r="B101" s="7">
        <v>32</v>
      </c>
      <c r="C101" s="16">
        <v>183742.71559999997</v>
      </c>
      <c r="D101" s="16">
        <v>93201.790399999983</v>
      </c>
      <c r="E101" s="16">
        <v>276944.50599999994</v>
      </c>
      <c r="F101" s="4">
        <v>30</v>
      </c>
      <c r="G101" s="11">
        <v>163697.59999999995</v>
      </c>
      <c r="H101" s="11">
        <v>36468.279999999992</v>
      </c>
      <c r="I101" s="11">
        <v>200165.88</v>
      </c>
      <c r="J101" s="10">
        <f t="shared" si="33"/>
        <v>-6.25E-2</v>
      </c>
      <c r="K101" s="10">
        <f t="shared" si="34"/>
        <v>-0.10909338927828507</v>
      </c>
      <c r="L101" s="10">
        <f t="shared" si="35"/>
        <v>-0.60871695872486165</v>
      </c>
      <c r="M101" s="10">
        <f t="shared" si="36"/>
        <v>-0.27723469625355179</v>
      </c>
    </row>
    <row r="102" spans="1:13" x14ac:dyDescent="0.2">
      <c r="A102" s="4" t="s">
        <v>13</v>
      </c>
      <c r="B102" s="7">
        <v>32</v>
      </c>
      <c r="C102" s="16">
        <v>183742.71559999997</v>
      </c>
      <c r="D102" s="16">
        <v>93201.790399999983</v>
      </c>
      <c r="E102" s="16">
        <v>276944.50599999994</v>
      </c>
      <c r="F102" s="4">
        <v>33</v>
      </c>
      <c r="G102" s="11">
        <v>213344.29999999996</v>
      </c>
      <c r="H102" s="11">
        <v>56344.13</v>
      </c>
      <c r="I102" s="11">
        <v>315885.05999999994</v>
      </c>
      <c r="J102" s="10">
        <f t="shared" si="33"/>
        <v>3.125E-2</v>
      </c>
      <c r="K102" s="10">
        <f t="shared" si="34"/>
        <v>0.16110344458194129</v>
      </c>
      <c r="L102" s="10">
        <f t="shared" si="35"/>
        <v>-0.39546086230549488</v>
      </c>
      <c r="M102" s="10">
        <f t="shared" si="36"/>
        <v>0.14060778660111789</v>
      </c>
    </row>
    <row r="103" spans="1:13" x14ac:dyDescent="0.2">
      <c r="A103" s="12" t="s">
        <v>2</v>
      </c>
      <c r="B103" s="12"/>
      <c r="C103" s="13">
        <f>SUM(C91:C102)</f>
        <v>2142775.5512000001</v>
      </c>
      <c r="D103" s="13">
        <f t="shared" ref="D103" si="37">SUM(D91:D102)</f>
        <v>1100139.7978000001</v>
      </c>
      <c r="E103" s="13">
        <f t="shared" ref="E103" si="38">SUM(E91:E102)</f>
        <v>3242915.3490000009</v>
      </c>
      <c r="F103" s="12"/>
      <c r="G103" s="15">
        <f>SUM(G91:G102)</f>
        <v>2042266.3</v>
      </c>
      <c r="H103" s="15">
        <f t="shared" ref="H103" si="39">SUM(H91:H102)</f>
        <v>801621.05</v>
      </c>
      <c r="I103" s="15">
        <f t="shared" ref="I103" si="40">SUM(I91:I102)</f>
        <v>2890094.3</v>
      </c>
      <c r="J103" s="10"/>
      <c r="K103" s="10">
        <f>(G103-C103)/C103</f>
        <v>-4.6906103228456536E-2</v>
      </c>
      <c r="L103" s="10">
        <f>(H103-D103)/D103</f>
        <v>-0.27134619472630805</v>
      </c>
      <c r="M103" s="10">
        <f>(I103-E103)/E103</f>
        <v>-0.10879748961341172</v>
      </c>
    </row>
    <row r="106" spans="1:13" ht="20.25" x14ac:dyDescent="0.3">
      <c r="A106" s="21">
        <v>2016</v>
      </c>
      <c r="B106" s="3"/>
      <c r="C106" s="3"/>
      <c r="D106" s="3"/>
      <c r="E106" s="3"/>
    </row>
    <row r="107" spans="1:13" ht="18.75" customHeight="1" x14ac:dyDescent="0.2">
      <c r="A107" s="5"/>
      <c r="B107" s="6" t="s">
        <v>19</v>
      </c>
      <c r="C107" s="6"/>
      <c r="D107" s="6"/>
      <c r="E107" s="6"/>
      <c r="F107" s="6" t="s">
        <v>17</v>
      </c>
      <c r="G107" s="6"/>
      <c r="H107" s="6"/>
      <c r="I107" s="6"/>
      <c r="J107" s="6" t="s">
        <v>18</v>
      </c>
      <c r="K107" s="6"/>
      <c r="L107" s="6"/>
      <c r="M107" s="6"/>
    </row>
    <row r="108" spans="1:13" ht="48.75" customHeight="1" x14ac:dyDescent="0.2">
      <c r="A108" s="5" t="s">
        <v>20</v>
      </c>
      <c r="B108" s="1" t="s">
        <v>15</v>
      </c>
      <c r="C108" s="1" t="s">
        <v>0</v>
      </c>
      <c r="D108" s="1" t="s">
        <v>1</v>
      </c>
      <c r="E108" s="1" t="s">
        <v>2</v>
      </c>
      <c r="F108" s="1" t="s">
        <v>15</v>
      </c>
      <c r="G108" s="1" t="s">
        <v>0</v>
      </c>
      <c r="H108" s="1" t="s">
        <v>1</v>
      </c>
      <c r="I108" s="1" t="s">
        <v>2</v>
      </c>
      <c r="J108" s="1" t="s">
        <v>15</v>
      </c>
      <c r="K108" s="1" t="s">
        <v>0</v>
      </c>
      <c r="L108" s="1" t="s">
        <v>1</v>
      </c>
      <c r="M108" s="1" t="s">
        <v>2</v>
      </c>
    </row>
    <row r="109" spans="1:13" x14ac:dyDescent="0.2">
      <c r="A109" s="4" t="s">
        <v>14</v>
      </c>
      <c r="B109" s="7">
        <v>40</v>
      </c>
      <c r="C109" s="8">
        <v>198095.67465</v>
      </c>
      <c r="D109" s="8">
        <v>10043.053691999998</v>
      </c>
      <c r="E109" s="8">
        <v>208138.72834199999</v>
      </c>
      <c r="F109" s="4">
        <v>40</v>
      </c>
      <c r="G109" s="11">
        <v>224158.86000000002</v>
      </c>
      <c r="H109" s="11">
        <v>13086.269999999999</v>
      </c>
      <c r="I109" s="11">
        <v>245562.70999999993</v>
      </c>
      <c r="J109" s="10">
        <f t="shared" ref="J109:J120" si="41">(F109-B109)/B109</f>
        <v>0</v>
      </c>
      <c r="K109" s="10">
        <f t="shared" ref="K109:K120" si="42">(G109-C109)/C109</f>
        <v>0.1315686745611637</v>
      </c>
      <c r="L109" s="10">
        <f t="shared" ref="L109:L120" si="43">(H109-D109)/D109</f>
        <v>0.30301703060933927</v>
      </c>
      <c r="M109" s="10">
        <f t="shared" ref="M109:M120" si="44">(I109-E109)/E109</f>
        <v>0.17980306671475046</v>
      </c>
    </row>
    <row r="110" spans="1:13" x14ac:dyDescent="0.2">
      <c r="A110" s="4" t="s">
        <v>3</v>
      </c>
      <c r="B110" s="7">
        <v>40</v>
      </c>
      <c r="C110" s="8">
        <v>198095.67465</v>
      </c>
      <c r="D110" s="8">
        <v>10043.053691999998</v>
      </c>
      <c r="E110" s="8">
        <v>208138.72834199999</v>
      </c>
      <c r="F110" s="4">
        <v>39</v>
      </c>
      <c r="G110" s="11">
        <v>168422.03999999998</v>
      </c>
      <c r="H110" s="11">
        <v>11641.709999999997</v>
      </c>
      <c r="I110" s="11">
        <v>183134.58</v>
      </c>
      <c r="J110" s="10">
        <f t="shared" si="41"/>
        <v>-2.5000000000000001E-2</v>
      </c>
      <c r="K110" s="10">
        <f t="shared" si="42"/>
        <v>-0.14979446018913883</v>
      </c>
      <c r="L110" s="10">
        <f t="shared" si="43"/>
        <v>0.15918030083553594</v>
      </c>
      <c r="M110" s="10">
        <f t="shared" si="44"/>
        <v>-0.12013212793783776</v>
      </c>
    </row>
    <row r="111" spans="1:13" x14ac:dyDescent="0.2">
      <c r="A111" s="4" t="s">
        <v>4</v>
      </c>
      <c r="B111" s="7">
        <v>40</v>
      </c>
      <c r="C111" s="8">
        <v>198095.67465</v>
      </c>
      <c r="D111" s="8">
        <v>10043.053691999998</v>
      </c>
      <c r="E111" s="8">
        <v>208138.72834199999</v>
      </c>
      <c r="F111" s="4">
        <v>39</v>
      </c>
      <c r="G111" s="11">
        <v>168961.43</v>
      </c>
      <c r="H111" s="11">
        <v>9480.9599999999991</v>
      </c>
      <c r="I111" s="11">
        <v>181513.22000000003</v>
      </c>
      <c r="J111" s="10">
        <f t="shared" si="41"/>
        <v>-2.5000000000000001E-2</v>
      </c>
      <c r="K111" s="10">
        <f t="shared" si="42"/>
        <v>-0.14707158397817147</v>
      </c>
      <c r="L111" s="10">
        <f t="shared" si="43"/>
        <v>-5.5968404554856251E-2</v>
      </c>
      <c r="M111" s="10">
        <f t="shared" si="44"/>
        <v>-0.12792193242504421</v>
      </c>
    </row>
    <row r="112" spans="1:13" x14ac:dyDescent="0.2">
      <c r="A112" s="4" t="s">
        <v>5</v>
      </c>
      <c r="B112" s="7">
        <v>40</v>
      </c>
      <c r="C112" s="8">
        <v>198095.67465</v>
      </c>
      <c r="D112" s="8">
        <v>10043.053691999998</v>
      </c>
      <c r="E112" s="8">
        <v>208138.72834199999</v>
      </c>
      <c r="F112" s="4">
        <v>39</v>
      </c>
      <c r="G112" s="11">
        <v>212674.58000000002</v>
      </c>
      <c r="H112" s="11">
        <v>11711.179999999998</v>
      </c>
      <c r="I112" s="11">
        <v>227906.59</v>
      </c>
      <c r="J112" s="10">
        <f t="shared" si="41"/>
        <v>-2.5000000000000001E-2</v>
      </c>
      <c r="K112" s="10">
        <f t="shared" si="42"/>
        <v>7.3595273474589287E-2</v>
      </c>
      <c r="L112" s="10">
        <f t="shared" si="43"/>
        <v>0.16609751965468245</v>
      </c>
      <c r="M112" s="10">
        <f t="shared" si="44"/>
        <v>9.4974451969932039E-2</v>
      </c>
    </row>
    <row r="113" spans="1:13" x14ac:dyDescent="0.2">
      <c r="A113" s="4" t="s">
        <v>6</v>
      </c>
      <c r="B113" s="7">
        <v>40</v>
      </c>
      <c r="C113" s="8">
        <v>198095.67465</v>
      </c>
      <c r="D113" s="8">
        <v>10043.053691999998</v>
      </c>
      <c r="E113" s="8">
        <v>208138.72834199999</v>
      </c>
      <c r="F113" s="4">
        <v>39</v>
      </c>
      <c r="G113" s="11">
        <v>165781.21000000002</v>
      </c>
      <c r="H113" s="11">
        <v>11210.259999999998</v>
      </c>
      <c r="I113" s="11">
        <v>180062.30000000008</v>
      </c>
      <c r="J113" s="10">
        <f t="shared" si="41"/>
        <v>-2.5000000000000001E-2</v>
      </c>
      <c r="K113" s="10">
        <f t="shared" si="42"/>
        <v>-0.16312554379137212</v>
      </c>
      <c r="L113" s="10">
        <f t="shared" si="43"/>
        <v>0.11622025967358544</v>
      </c>
      <c r="M113" s="10">
        <f t="shared" si="44"/>
        <v>-0.13489285999608183</v>
      </c>
    </row>
    <row r="114" spans="1:13" x14ac:dyDescent="0.2">
      <c r="A114" s="4" t="s">
        <v>7</v>
      </c>
      <c r="B114" s="7">
        <v>40</v>
      </c>
      <c r="C114" s="8">
        <v>198095.67465</v>
      </c>
      <c r="D114" s="8">
        <v>10043.053691999998</v>
      </c>
      <c r="E114" s="8">
        <v>208138.72834199999</v>
      </c>
      <c r="F114" s="4">
        <v>38</v>
      </c>
      <c r="G114" s="11">
        <v>170676.54</v>
      </c>
      <c r="H114" s="11">
        <v>9551.880000000001</v>
      </c>
      <c r="I114" s="11">
        <v>183299.25</v>
      </c>
      <c r="J114" s="10">
        <f t="shared" si="41"/>
        <v>-0.05</v>
      </c>
      <c r="K114" s="10">
        <f t="shared" si="42"/>
        <v>-0.13841359584677834</v>
      </c>
      <c r="L114" s="10">
        <f t="shared" si="43"/>
        <v>-4.890680733801625E-2</v>
      </c>
      <c r="M114" s="10">
        <f t="shared" si="44"/>
        <v>-0.11934097291680083</v>
      </c>
    </row>
    <row r="115" spans="1:13" x14ac:dyDescent="0.2">
      <c r="A115" s="4" t="s">
        <v>8</v>
      </c>
      <c r="B115" s="7">
        <v>40</v>
      </c>
      <c r="C115" s="8">
        <v>205028.338758</v>
      </c>
      <c r="D115" s="8">
        <v>10394.432796999999</v>
      </c>
      <c r="E115" s="8">
        <v>215422.77155499998</v>
      </c>
      <c r="F115" s="4">
        <v>36</v>
      </c>
      <c r="G115" s="11">
        <v>220507.35999999996</v>
      </c>
      <c r="H115" s="11">
        <v>20607.18</v>
      </c>
      <c r="I115" s="11">
        <v>246568.59000000003</v>
      </c>
      <c r="J115" s="10">
        <f t="shared" si="41"/>
        <v>-0.1</v>
      </c>
      <c r="K115" s="10">
        <f t="shared" si="42"/>
        <v>7.5496984152372368E-2</v>
      </c>
      <c r="L115" s="10">
        <f t="shared" si="43"/>
        <v>0.98252087463084703</v>
      </c>
      <c r="M115" s="10">
        <f t="shared" si="44"/>
        <v>0.14457997276786566</v>
      </c>
    </row>
    <row r="116" spans="1:13" x14ac:dyDescent="0.2">
      <c r="A116" s="4" t="s">
        <v>9</v>
      </c>
      <c r="B116" s="7">
        <v>40</v>
      </c>
      <c r="C116" s="8">
        <v>205028.338758</v>
      </c>
      <c r="D116" s="8">
        <v>10394.432796999999</v>
      </c>
      <c r="E116" s="8">
        <v>215422.77155499998</v>
      </c>
      <c r="F116" s="4">
        <v>34</v>
      </c>
      <c r="G116" s="11">
        <v>152618.93000000002</v>
      </c>
      <c r="H116" s="11">
        <v>13889.910000000002</v>
      </c>
      <c r="I116" s="11">
        <v>169579.67</v>
      </c>
      <c r="J116" s="10">
        <f t="shared" si="41"/>
        <v>-0.15</v>
      </c>
      <c r="K116" s="10">
        <f t="shared" si="42"/>
        <v>-0.25562031607669655</v>
      </c>
      <c r="L116" s="10">
        <f t="shared" si="43"/>
        <v>0.33628359250240697</v>
      </c>
      <c r="M116" s="10">
        <f t="shared" si="44"/>
        <v>-0.21280527227501428</v>
      </c>
    </row>
    <row r="117" spans="1:13" x14ac:dyDescent="0.2">
      <c r="A117" s="4" t="s">
        <v>10</v>
      </c>
      <c r="B117" s="7">
        <v>40</v>
      </c>
      <c r="C117" s="8">
        <v>205028.338758</v>
      </c>
      <c r="D117" s="8">
        <v>10394.432796999999</v>
      </c>
      <c r="E117" s="8">
        <v>215422.77155499998</v>
      </c>
      <c r="F117" s="4">
        <v>34</v>
      </c>
      <c r="G117" s="11">
        <v>182110.39999999997</v>
      </c>
      <c r="H117" s="11">
        <v>13347.289999999999</v>
      </c>
      <c r="I117" s="11">
        <v>206678.51999999996</v>
      </c>
      <c r="J117" s="10">
        <f t="shared" si="41"/>
        <v>-0.15</v>
      </c>
      <c r="K117" s="10">
        <f t="shared" si="42"/>
        <v>-0.1117793710705067</v>
      </c>
      <c r="L117" s="10">
        <f t="shared" si="43"/>
        <v>0.28408064784951437</v>
      </c>
      <c r="M117" s="10">
        <f t="shared" si="44"/>
        <v>-4.0591119926091532E-2</v>
      </c>
    </row>
    <row r="118" spans="1:13" x14ac:dyDescent="0.2">
      <c r="A118" s="4" t="s">
        <v>11</v>
      </c>
      <c r="B118" s="7">
        <v>40</v>
      </c>
      <c r="C118" s="8">
        <v>205028.338758</v>
      </c>
      <c r="D118" s="8">
        <v>10394.432796999999</v>
      </c>
      <c r="E118" s="8">
        <v>215422.77155499998</v>
      </c>
      <c r="F118" s="4">
        <v>34</v>
      </c>
      <c r="G118" s="11">
        <v>144856.75000000006</v>
      </c>
      <c r="H118" s="11">
        <v>15143.569999999998</v>
      </c>
      <c r="I118" s="11">
        <v>163071.15000000002</v>
      </c>
      <c r="J118" s="10">
        <f t="shared" si="41"/>
        <v>-0.15</v>
      </c>
      <c r="K118" s="10">
        <f t="shared" si="42"/>
        <v>-0.29347937520491718</v>
      </c>
      <c r="L118" s="10">
        <f t="shared" si="43"/>
        <v>0.45689238612141259</v>
      </c>
      <c r="M118" s="10">
        <f t="shared" si="44"/>
        <v>-0.24301804854290426</v>
      </c>
    </row>
    <row r="119" spans="1:13" x14ac:dyDescent="0.2">
      <c r="A119" s="4" t="s">
        <v>12</v>
      </c>
      <c r="B119" s="7">
        <v>40</v>
      </c>
      <c r="C119" s="8">
        <v>205028.338758</v>
      </c>
      <c r="D119" s="8">
        <v>10394.432796999999</v>
      </c>
      <c r="E119" s="8">
        <v>215422.77155499998</v>
      </c>
      <c r="F119" s="4">
        <v>34</v>
      </c>
      <c r="G119" s="11">
        <v>146892.84000000005</v>
      </c>
      <c r="H119" s="11">
        <v>11675.679999999998</v>
      </c>
      <c r="I119" s="11">
        <v>198169.35999999996</v>
      </c>
      <c r="J119" s="10">
        <f t="shared" si="41"/>
        <v>-0.15</v>
      </c>
      <c r="K119" s="10">
        <f t="shared" si="42"/>
        <v>-0.28354860167217522</v>
      </c>
      <c r="L119" s="10">
        <f t="shared" si="43"/>
        <v>0.12326283001894894</v>
      </c>
      <c r="M119" s="10">
        <f t="shared" si="44"/>
        <v>-8.0090936675164939E-2</v>
      </c>
    </row>
    <row r="120" spans="1:13" x14ac:dyDescent="0.2">
      <c r="A120" s="4" t="s">
        <v>13</v>
      </c>
      <c r="B120" s="7">
        <v>40</v>
      </c>
      <c r="C120" s="8">
        <v>205028.338758</v>
      </c>
      <c r="D120" s="8">
        <v>10394.432796999999</v>
      </c>
      <c r="E120" s="8">
        <v>215422.77155499998</v>
      </c>
      <c r="F120" s="4">
        <v>34</v>
      </c>
      <c r="G120" s="11">
        <v>184276.71</v>
      </c>
      <c r="H120" s="11">
        <v>10361.369999999999</v>
      </c>
      <c r="I120" s="11">
        <v>238458.77000000008</v>
      </c>
      <c r="J120" s="10">
        <f t="shared" si="41"/>
        <v>-0.15</v>
      </c>
      <c r="K120" s="10">
        <f t="shared" si="42"/>
        <v>-0.10121346582480807</v>
      </c>
      <c r="L120" s="10">
        <f t="shared" si="43"/>
        <v>-3.1808178133147349E-3</v>
      </c>
      <c r="M120" s="10">
        <f t="shared" si="44"/>
        <v>0.10693390619161507</v>
      </c>
    </row>
    <row r="121" spans="1:13" x14ac:dyDescent="0.2">
      <c r="A121" s="12" t="s">
        <v>2</v>
      </c>
      <c r="B121" s="12"/>
      <c r="C121" s="15">
        <f>SUM(C109:C120)</f>
        <v>2418744.0804479998</v>
      </c>
      <c r="D121" s="15">
        <f t="shared" ref="D121:E121" si="45">SUM(D109:D120)</f>
        <v>122624.918934</v>
      </c>
      <c r="E121" s="15">
        <f t="shared" si="45"/>
        <v>2541368.9993819995</v>
      </c>
      <c r="F121" s="12"/>
      <c r="G121" s="15">
        <f>SUM(G109:G120)</f>
        <v>2141937.65</v>
      </c>
      <c r="H121" s="15">
        <f t="shared" ref="H121:I121" si="46">SUM(H109:H120)</f>
        <v>151707.25999999998</v>
      </c>
      <c r="I121" s="15">
        <f t="shared" si="46"/>
        <v>2424004.71</v>
      </c>
      <c r="J121" s="10"/>
      <c r="K121" s="10">
        <f>(G121-C121)/C121</f>
        <v>-0.1144422151502402</v>
      </c>
      <c r="L121" s="10">
        <f>(H121-D121)/D121</f>
        <v>0.23716501767192091</v>
      </c>
      <c r="M121" s="10">
        <f>(I121-E121)/E121</f>
        <v>-4.6181522404082104E-2</v>
      </c>
    </row>
    <row r="122" spans="1:13" x14ac:dyDescent="0.2">
      <c r="G122" s="11"/>
      <c r="H122" s="11"/>
      <c r="I122" s="11"/>
      <c r="J122" s="10"/>
      <c r="K122" s="10"/>
      <c r="L122" s="10"/>
      <c r="M122" s="10"/>
    </row>
    <row r="123" spans="1:13" x14ac:dyDescent="0.2">
      <c r="A123" s="5" t="s">
        <v>21</v>
      </c>
      <c r="B123" s="5"/>
      <c r="C123" s="5"/>
      <c r="D123" s="5"/>
      <c r="E123" s="5"/>
      <c r="F123" s="5"/>
      <c r="G123" s="11"/>
      <c r="H123" s="11"/>
      <c r="I123" s="11"/>
      <c r="J123" s="10"/>
      <c r="K123" s="10"/>
      <c r="L123" s="10"/>
      <c r="M123" s="10"/>
    </row>
    <row r="124" spans="1:13" x14ac:dyDescent="0.2">
      <c r="A124" s="4" t="s">
        <v>14</v>
      </c>
      <c r="B124" s="7">
        <v>32</v>
      </c>
      <c r="C124" s="8">
        <v>172203.14163999999</v>
      </c>
      <c r="D124" s="8">
        <v>88632.413048999995</v>
      </c>
      <c r="E124" s="8">
        <v>260835.55468899998</v>
      </c>
      <c r="F124" s="4">
        <v>31</v>
      </c>
      <c r="G124" s="11">
        <v>197384.91999999998</v>
      </c>
      <c r="H124" s="11">
        <v>66537.81</v>
      </c>
      <c r="I124" s="11">
        <v>263922.73</v>
      </c>
      <c r="J124" s="10">
        <f t="shared" ref="J124:J135" si="47">(F124-B124)/B124</f>
        <v>-3.125E-2</v>
      </c>
      <c r="K124" s="10">
        <f t="shared" ref="K124:K135" si="48">(G124-C124)/C124</f>
        <v>0.14623297879572877</v>
      </c>
      <c r="L124" s="10">
        <f t="shared" ref="L124:L135" si="49">(H124-D124)/D124</f>
        <v>-0.24928355540523425</v>
      </c>
      <c r="M124" s="10">
        <f t="shared" ref="M124:M135" si="50">(I124-E124)/E124</f>
        <v>1.1835715091375893E-2</v>
      </c>
    </row>
    <row r="125" spans="1:13" x14ac:dyDescent="0.2">
      <c r="A125" s="4" t="s">
        <v>3</v>
      </c>
      <c r="B125" s="7">
        <v>32</v>
      </c>
      <c r="C125" s="8">
        <v>172203.14163999999</v>
      </c>
      <c r="D125" s="8">
        <v>88632.413048999995</v>
      </c>
      <c r="E125" s="8">
        <v>260835.55468899998</v>
      </c>
      <c r="F125" s="4">
        <v>31</v>
      </c>
      <c r="G125" s="11">
        <v>157488.57000000004</v>
      </c>
      <c r="H125" s="11">
        <v>35155.319999999992</v>
      </c>
      <c r="I125" s="11">
        <v>192643.88999999998</v>
      </c>
      <c r="J125" s="10">
        <f t="shared" si="47"/>
        <v>-3.125E-2</v>
      </c>
      <c r="K125" s="10">
        <f t="shared" si="48"/>
        <v>-8.5448915158363142E-2</v>
      </c>
      <c r="L125" s="10">
        <f t="shared" si="49"/>
        <v>-0.60335819830873216</v>
      </c>
      <c r="M125" s="10">
        <f t="shared" si="50"/>
        <v>-0.26143546561474884</v>
      </c>
    </row>
    <row r="126" spans="1:13" x14ac:dyDescent="0.2">
      <c r="A126" s="4" t="s">
        <v>4</v>
      </c>
      <c r="B126" s="7">
        <v>32</v>
      </c>
      <c r="C126" s="8">
        <v>172203.14163999999</v>
      </c>
      <c r="D126" s="8">
        <v>88632.413048999995</v>
      </c>
      <c r="E126" s="8">
        <v>260835.55468899998</v>
      </c>
      <c r="F126" s="4">
        <v>31</v>
      </c>
      <c r="G126" s="11">
        <v>151968.29999999999</v>
      </c>
      <c r="H126" s="11">
        <v>41807.200000000004</v>
      </c>
      <c r="I126" s="11">
        <v>193775.5</v>
      </c>
      <c r="J126" s="10">
        <f t="shared" si="47"/>
        <v>-3.125E-2</v>
      </c>
      <c r="K126" s="10">
        <f t="shared" si="48"/>
        <v>-0.11750564738419252</v>
      </c>
      <c r="L126" s="10">
        <f t="shared" si="49"/>
        <v>-0.52830800198470174</v>
      </c>
      <c r="M126" s="10">
        <f t="shared" si="50"/>
        <v>-0.25709706166767476</v>
      </c>
    </row>
    <row r="127" spans="1:13" x14ac:dyDescent="0.2">
      <c r="A127" s="4" t="s">
        <v>5</v>
      </c>
      <c r="B127" s="7">
        <v>32</v>
      </c>
      <c r="C127" s="8">
        <v>172203.14163999999</v>
      </c>
      <c r="D127" s="8">
        <v>88632.413048999995</v>
      </c>
      <c r="E127" s="8">
        <v>260835.55468899998</v>
      </c>
      <c r="F127" s="4">
        <v>31</v>
      </c>
      <c r="G127" s="11">
        <v>190009.11999999997</v>
      </c>
      <c r="H127" s="11">
        <v>63197.66</v>
      </c>
      <c r="I127" s="11">
        <v>253206.78000000006</v>
      </c>
      <c r="J127" s="10">
        <f t="shared" si="47"/>
        <v>-3.125E-2</v>
      </c>
      <c r="K127" s="10">
        <f t="shared" si="48"/>
        <v>0.10340100761474111</v>
      </c>
      <c r="L127" s="10">
        <f t="shared" si="49"/>
        <v>-0.28696897866177368</v>
      </c>
      <c r="M127" s="10">
        <f t="shared" si="50"/>
        <v>-2.9247449405798539E-2</v>
      </c>
    </row>
    <row r="128" spans="1:13" x14ac:dyDescent="0.2">
      <c r="A128" s="4" t="s">
        <v>6</v>
      </c>
      <c r="B128" s="7">
        <v>32</v>
      </c>
      <c r="C128" s="8">
        <v>172203.14163999999</v>
      </c>
      <c r="D128" s="8">
        <v>88632.413048999995</v>
      </c>
      <c r="E128" s="8">
        <v>260835.55468899998</v>
      </c>
      <c r="F128" s="4">
        <v>31</v>
      </c>
      <c r="G128" s="11">
        <v>155462.15999999995</v>
      </c>
      <c r="H128" s="11">
        <v>34163.15</v>
      </c>
      <c r="I128" s="11">
        <v>189625.31</v>
      </c>
      <c r="J128" s="10">
        <f t="shared" si="47"/>
        <v>-3.125E-2</v>
      </c>
      <c r="K128" s="10">
        <f t="shared" si="48"/>
        <v>-9.7216470504341734E-2</v>
      </c>
      <c r="L128" s="10">
        <f t="shared" si="49"/>
        <v>-0.61455241006342598</v>
      </c>
      <c r="M128" s="10">
        <f t="shared" si="50"/>
        <v>-0.2730081977278962</v>
      </c>
    </row>
    <row r="129" spans="1:13" x14ac:dyDescent="0.2">
      <c r="A129" s="4" t="s">
        <v>7</v>
      </c>
      <c r="B129" s="7">
        <v>32</v>
      </c>
      <c r="C129" s="8">
        <v>172203.14163999999</v>
      </c>
      <c r="D129" s="8">
        <v>88632.413048999995</v>
      </c>
      <c r="E129" s="8">
        <v>260835.55468899998</v>
      </c>
      <c r="F129" s="4">
        <v>31</v>
      </c>
      <c r="G129" s="11">
        <v>146455.78999999998</v>
      </c>
      <c r="H129" s="11">
        <v>75601.81</v>
      </c>
      <c r="I129" s="11">
        <v>222057.59999999995</v>
      </c>
      <c r="J129" s="10">
        <f t="shared" si="47"/>
        <v>-3.125E-2</v>
      </c>
      <c r="K129" s="10">
        <f t="shared" si="48"/>
        <v>-0.14951731655294795</v>
      </c>
      <c r="L129" s="10">
        <f t="shared" si="49"/>
        <v>-0.14701848455593883</v>
      </c>
      <c r="M129" s="10">
        <f t="shared" si="50"/>
        <v>-0.14866820873111355</v>
      </c>
    </row>
    <row r="130" spans="1:13" x14ac:dyDescent="0.2">
      <c r="A130" s="4" t="s">
        <v>8</v>
      </c>
      <c r="B130" s="7">
        <v>32</v>
      </c>
      <c r="C130" s="8">
        <v>172203.14163999999</v>
      </c>
      <c r="D130" s="8">
        <v>88632.413048999995</v>
      </c>
      <c r="E130" s="8">
        <v>260835.55468899998</v>
      </c>
      <c r="F130" s="4">
        <v>30</v>
      </c>
      <c r="G130" s="11">
        <v>169840.39000000007</v>
      </c>
      <c r="H130" s="11">
        <v>181207.72000000003</v>
      </c>
      <c r="I130" s="11">
        <v>351048.10999999993</v>
      </c>
      <c r="J130" s="10">
        <f t="shared" si="47"/>
        <v>-6.25E-2</v>
      </c>
      <c r="K130" s="10">
        <f t="shared" si="48"/>
        <v>-1.3720723196440722E-2</v>
      </c>
      <c r="L130" s="10">
        <f t="shared" si="49"/>
        <v>1.044485913971678</v>
      </c>
      <c r="M130" s="10">
        <f t="shared" si="50"/>
        <v>0.34585988638919407</v>
      </c>
    </row>
    <row r="131" spans="1:13" x14ac:dyDescent="0.2">
      <c r="A131" s="4" t="s">
        <v>9</v>
      </c>
      <c r="B131" s="7">
        <v>32</v>
      </c>
      <c r="C131" s="8">
        <v>172203.14163999999</v>
      </c>
      <c r="D131" s="8">
        <v>88632.413048999995</v>
      </c>
      <c r="E131" s="8">
        <v>260835.55468899998</v>
      </c>
      <c r="F131" s="4">
        <v>30</v>
      </c>
      <c r="G131" s="11">
        <v>144628.00000000003</v>
      </c>
      <c r="H131" s="11">
        <v>80759.699999999983</v>
      </c>
      <c r="I131" s="11">
        <v>225387.69999999998</v>
      </c>
      <c r="J131" s="10">
        <f t="shared" si="47"/>
        <v>-6.25E-2</v>
      </c>
      <c r="K131" s="10">
        <f t="shared" si="48"/>
        <v>-0.16013146669325748</v>
      </c>
      <c r="L131" s="10">
        <f t="shared" si="49"/>
        <v>-8.8824311312021051E-2</v>
      </c>
      <c r="M131" s="10">
        <f t="shared" si="50"/>
        <v>-0.13590116091061766</v>
      </c>
    </row>
    <row r="132" spans="1:13" x14ac:dyDescent="0.2">
      <c r="A132" s="4" t="s">
        <v>10</v>
      </c>
      <c r="B132" s="7">
        <v>32</v>
      </c>
      <c r="C132" s="8">
        <v>172203.14163999999</v>
      </c>
      <c r="D132" s="8">
        <v>88632.413048999995</v>
      </c>
      <c r="E132" s="8">
        <v>260835.55468899998</v>
      </c>
      <c r="F132" s="4">
        <v>30</v>
      </c>
      <c r="G132" s="11">
        <v>192093.57</v>
      </c>
      <c r="H132" s="11">
        <v>55293.320000000007</v>
      </c>
      <c r="I132" s="11">
        <v>247386.89</v>
      </c>
      <c r="J132" s="10">
        <f t="shared" si="47"/>
        <v>-6.25E-2</v>
      </c>
      <c r="K132" s="10">
        <f t="shared" si="48"/>
        <v>0.11550560675357503</v>
      </c>
      <c r="L132" s="10">
        <f t="shared" si="49"/>
        <v>-0.37615012276116905</v>
      </c>
      <c r="M132" s="10">
        <f t="shared" si="50"/>
        <v>-5.1559936700482069E-2</v>
      </c>
    </row>
    <row r="133" spans="1:13" x14ac:dyDescent="0.2">
      <c r="A133" s="4" t="s">
        <v>11</v>
      </c>
      <c r="B133" s="7">
        <v>32</v>
      </c>
      <c r="C133" s="8">
        <v>172203.14163999999</v>
      </c>
      <c r="D133" s="8">
        <v>88632.413048999995</v>
      </c>
      <c r="E133" s="8">
        <v>260835.55468899998</v>
      </c>
      <c r="F133" s="4">
        <v>30</v>
      </c>
      <c r="G133" s="11">
        <v>143877.15</v>
      </c>
      <c r="H133" s="11">
        <v>90809.44</v>
      </c>
      <c r="I133" s="11">
        <v>234686.59000000003</v>
      </c>
      <c r="J133" s="10">
        <f t="shared" si="47"/>
        <v>-6.25E-2</v>
      </c>
      <c r="K133" s="10">
        <f t="shared" si="48"/>
        <v>-0.16449172396179051</v>
      </c>
      <c r="L133" s="10">
        <f t="shared" si="49"/>
        <v>2.4562424468760072E-2</v>
      </c>
      <c r="M133" s="10">
        <f t="shared" si="50"/>
        <v>-0.1002507680372714</v>
      </c>
    </row>
    <row r="134" spans="1:13" x14ac:dyDescent="0.2">
      <c r="A134" s="4" t="s">
        <v>12</v>
      </c>
      <c r="B134" s="7">
        <v>32</v>
      </c>
      <c r="C134" s="8">
        <v>178230.43413199997</v>
      </c>
      <c r="D134" s="8">
        <v>90405.736687999975</v>
      </c>
      <c r="E134" s="8">
        <v>268636.17081999994</v>
      </c>
      <c r="F134" s="4">
        <v>30</v>
      </c>
      <c r="G134" s="11">
        <v>156327.46000000005</v>
      </c>
      <c r="H134" s="11">
        <v>37208.719999999994</v>
      </c>
      <c r="I134" s="11">
        <v>193536.18000000002</v>
      </c>
      <c r="J134" s="10">
        <f t="shared" si="47"/>
        <v>-6.25E-2</v>
      </c>
      <c r="K134" s="10">
        <f t="shared" si="48"/>
        <v>-0.12289132458589123</v>
      </c>
      <c r="L134" s="10">
        <f t="shared" si="49"/>
        <v>-0.588425233141882</v>
      </c>
      <c r="M134" s="10">
        <f t="shared" si="50"/>
        <v>-0.27956023416638404</v>
      </c>
    </row>
    <row r="135" spans="1:13" x14ac:dyDescent="0.2">
      <c r="A135" s="4" t="s">
        <v>13</v>
      </c>
      <c r="B135" s="7">
        <v>32</v>
      </c>
      <c r="C135" s="8">
        <v>178230.43413199997</v>
      </c>
      <c r="D135" s="8">
        <v>90405.736687999975</v>
      </c>
      <c r="E135" s="8">
        <v>268636.17081999994</v>
      </c>
      <c r="F135" s="4">
        <v>30</v>
      </c>
      <c r="G135" s="11">
        <v>198952.18000000008</v>
      </c>
      <c r="H135" s="11">
        <v>53727.989999999991</v>
      </c>
      <c r="I135" s="11">
        <v>302781.25999999995</v>
      </c>
      <c r="J135" s="10">
        <f t="shared" si="47"/>
        <v>-6.25E-2</v>
      </c>
      <c r="K135" s="10">
        <f t="shared" si="48"/>
        <v>0.1162637905749211</v>
      </c>
      <c r="L135" s="10">
        <f t="shared" si="49"/>
        <v>-0.4057015409827241</v>
      </c>
      <c r="M135" s="10">
        <f t="shared" si="50"/>
        <v>0.1271053301414089</v>
      </c>
    </row>
    <row r="136" spans="1:13" x14ac:dyDescent="0.2">
      <c r="A136" s="12" t="s">
        <v>2</v>
      </c>
      <c r="B136" s="12"/>
      <c r="C136" s="15">
        <f>SUM(C124:C135)</f>
        <v>2078492.2846640002</v>
      </c>
      <c r="D136" s="15">
        <f t="shared" ref="D136:E136" si="51">SUM(D124:D135)</f>
        <v>1067135.6038659997</v>
      </c>
      <c r="E136" s="15">
        <f t="shared" si="51"/>
        <v>3145627.8885299996</v>
      </c>
      <c r="F136" s="12"/>
      <c r="G136" s="15">
        <f>SUM(G124:G135)</f>
        <v>2004487.61</v>
      </c>
      <c r="H136" s="15">
        <f t="shared" ref="H136:I136" si="52">SUM(H124:H135)</f>
        <v>815469.83999999985</v>
      </c>
      <c r="I136" s="15">
        <f t="shared" si="52"/>
        <v>2870058.5399999996</v>
      </c>
      <c r="J136" s="10"/>
      <c r="K136" s="10">
        <f>(G136-C136)/C136</f>
        <v>-3.5604979248678482E-2</v>
      </c>
      <c r="L136" s="10">
        <f>(H136-D136)/D136</f>
        <v>-0.23583297469812614</v>
      </c>
      <c r="M136" s="10">
        <f>(I136-E136)/E136</f>
        <v>-8.7603924651996221E-2</v>
      </c>
    </row>
  </sheetData>
  <mergeCells count="16">
    <mergeCell ref="J1:M1"/>
    <mergeCell ref="J107:M107"/>
    <mergeCell ref="B74:E74"/>
    <mergeCell ref="F74:I74"/>
    <mergeCell ref="J74:M74"/>
    <mergeCell ref="AI8:AL8"/>
    <mergeCell ref="B107:E107"/>
    <mergeCell ref="F107:I107"/>
    <mergeCell ref="J8:M8"/>
    <mergeCell ref="J40:M40"/>
    <mergeCell ref="AM8:AP8"/>
    <mergeCell ref="B8:E8"/>
    <mergeCell ref="F8:I8"/>
    <mergeCell ref="B40:E40"/>
    <mergeCell ref="F40:I40"/>
    <mergeCell ref="AE8:AH8"/>
  </mergeCells>
  <pageMargins left="0.7" right="0.7" top="0.75" bottom="0.75" header="0.3" footer="0.3"/>
  <pageSetup scale="71" orientation="landscape" r:id="rId1"/>
  <rowBreaks count="3" manualBreakCount="3">
    <brk id="38" max="13" man="1"/>
    <brk id="72" max="16383" man="1"/>
    <brk id="105" max="13" man="1"/>
  </rowBreaks>
  <colBreaks count="1" manualBreakCount="1">
    <brk id="14" max="1048575" man="1"/>
  </colBreaks>
  <ignoredErrors>
    <ignoredError sqref="G10:I37 C22:E22 C37:E37 AF38:AH38 J10:M21 J25:M36 K22:M22 K37:M37 J42:M54 C54:I54 J57:M69 C69:I69 J76:M103 C88:I88 C103:I103 J109:M136 C121:I121 C136:I1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H</vt:lpstr>
      <vt:lpstr>'Schedule H'!Print_Area</vt:lpstr>
      <vt:lpstr>'Schedule 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Blackwell</dc:creator>
  <cp:lastModifiedBy>Jeff Williams</cp:lastModifiedBy>
  <cp:lastPrinted>2021-10-24T21:27:14Z</cp:lastPrinted>
  <dcterms:created xsi:type="dcterms:W3CDTF">2021-10-23T11:36:25Z</dcterms:created>
  <dcterms:modified xsi:type="dcterms:W3CDTF">2021-10-24T21:28:32Z</dcterms:modified>
</cp:coreProperties>
</file>