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13_ncr:1_{3B8EC608-783E-4B0A-845A-D81B27B826E4}" xr6:coauthVersionLast="47" xr6:coauthVersionMax="47" xr10:uidLastSave="{00000000-0000-0000-0000-000000000000}"/>
  <bookViews>
    <workbookView xWindow="-120" yWindow="-120" windowWidth="29040" windowHeight="15840" xr2:uid="{7BC7AC82-DF0B-42B1-8E5A-15E2E67C243F}"/>
  </bookViews>
  <sheets>
    <sheet name="A1" sheetId="1" r:id="rId1"/>
    <sheet name="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E25" i="2"/>
  <c r="D25" i="2"/>
  <c r="F23" i="2"/>
  <c r="E23" i="2"/>
  <c r="D23" i="2"/>
  <c r="E22" i="2"/>
  <c r="F22" i="2"/>
  <c r="D22" i="2"/>
  <c r="C10" i="2"/>
  <c r="C11" i="2"/>
  <c r="C12" i="2"/>
  <c r="C13" i="2"/>
  <c r="C14" i="2"/>
  <c r="C15" i="2"/>
  <c r="C16" i="2"/>
  <c r="C17" i="2"/>
  <c r="C18" i="2"/>
  <c r="C19" i="2"/>
  <c r="C20" i="2"/>
  <c r="C21" i="2"/>
  <c r="C9" i="2"/>
  <c r="M12" i="1"/>
  <c r="N11" i="1" s="1"/>
  <c r="K12" i="1"/>
  <c r="L11" i="1" s="1"/>
  <c r="I12" i="1"/>
  <c r="J10" i="1" s="1"/>
  <c r="G12" i="1"/>
  <c r="H9" i="1" s="1"/>
  <c r="E12" i="1"/>
  <c r="F11" i="1" s="1"/>
  <c r="H11" i="1"/>
  <c r="D11" i="1"/>
  <c r="C12" i="1"/>
  <c r="D10" i="1" s="1"/>
  <c r="F9" i="1"/>
  <c r="H10" i="1"/>
  <c r="D9" i="1"/>
  <c r="C22" i="2" l="1"/>
  <c r="C23" i="2"/>
  <c r="D24" i="2" s="1"/>
  <c r="F10" i="1"/>
  <c r="L10" i="1"/>
  <c r="N10" i="1"/>
  <c r="J11" i="1"/>
  <c r="N9" i="1"/>
  <c r="L9" i="1"/>
  <c r="J9" i="1"/>
  <c r="F24" i="2" l="1"/>
  <c r="E24" i="2"/>
</calcChain>
</file>

<file path=xl/sharedStrings.xml><?xml version="1.0" encoding="utf-8"?>
<sst xmlns="http://schemas.openxmlformats.org/spreadsheetml/2006/main" count="57" uniqueCount="41">
  <si>
    <t>Jackson Purchase Energy Corporation</t>
  </si>
  <si>
    <t>Case No. 2021-00358</t>
  </si>
  <si>
    <t>Calculation of Average Capital Structure</t>
  </si>
  <si>
    <t>Line NO.</t>
  </si>
  <si>
    <t>Type of Capital</t>
  </si>
  <si>
    <t>Amount</t>
  </si>
  <si>
    <t>Ratio</t>
  </si>
  <si>
    <t>Long-Term Debt</t>
  </si>
  <si>
    <t>Equity</t>
  </si>
  <si>
    <t>Total Capitalization</t>
  </si>
  <si>
    <t>"000's Omitted"</t>
  </si>
  <si>
    <t>Schedule A1</t>
  </si>
  <si>
    <t>June 2021</t>
  </si>
  <si>
    <t>Short-Term Debt (LOC's)</t>
  </si>
  <si>
    <t>Schedule A2</t>
  </si>
  <si>
    <t>Line No.</t>
  </si>
  <si>
    <t>Item</t>
  </si>
  <si>
    <t>Total Capital</t>
  </si>
  <si>
    <t>Short-Term Debt</t>
  </si>
  <si>
    <t>(a)</t>
  </si>
  <si>
    <t>(b)</t>
  </si>
  <si>
    <t>(d)</t>
  </si>
  <si>
    <t>(e)</t>
  </si>
  <si>
    <t>(c)</t>
  </si>
  <si>
    <t>Beginning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</si>
  <si>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</si>
  <si>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</si>
  <si>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</si>
  <si>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</si>
  <si>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</si>
  <si>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</si>
  <si>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</si>
  <si>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</si>
  <si>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</si>
  <si>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</si>
  <si>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</si>
  <si>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</si>
  <si>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(L1 through L13)</t>
  </si>
  <si>
    <t>Average Capitalization Ratios</t>
  </si>
  <si>
    <t>End-of-period Capitalization Ratios</t>
  </si>
  <si>
    <t>Average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</si>
</sst>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3" applyNumberFormat="1" applyFont="1"/>
    <xf numFmtId="165" fontId="0" fillId="0" borderId="0" xfId="1" applyNumberFormat="1" applyFont="1"/>
    <xf numFmtId="166" fontId="0" fillId="0" borderId="0" xfId="2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66" fontId="0" fillId="0" borderId="0" xfId="2" applyNumberFormat="1" applyFont="1" applyBorder="1"/>
    <xf numFmtId="164" fontId="0" fillId="0" borderId="0" xfId="3" applyNumberFormat="1" applyFont="1" applyBorder="1"/>
    <xf numFmtId="165" fontId="0" fillId="0" borderId="0" xfId="1" applyNumberFormat="1" applyFont="1" applyBorder="1"/>
    <xf numFmtId="0" fontId="2" fillId="0" borderId="0" xfId="0" applyFont="1" applyBorder="1" applyAlignment="1"/>
    <xf numFmtId="0" fontId="2" fillId="0" borderId="0" xfId="0" quotePrefix="1" applyFont="1" applyBorder="1" applyAlignment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178D-4310-41EE-8825-07267E8C38B8}">
  <dimension ref="A1:N12"/>
  <sheetViews>
    <sheetView tabSelected="1" zoomScaleNormal="100" workbookViewId="0">
      <selection activeCell="M12" sqref="M12"/>
    </sheetView>
  </sheetViews>
  <sheetFormatPr defaultRowHeight="15" x14ac:dyDescent="0.25"/>
  <cols>
    <col min="2" max="2" width="23.85546875" customWidth="1"/>
    <col min="3" max="14" width="10.85546875" customWidth="1"/>
  </cols>
  <sheetData>
    <row r="1" spans="1:14" x14ac:dyDescent="0.25">
      <c r="A1" s="2" t="s">
        <v>0</v>
      </c>
      <c r="M1" s="12" t="s">
        <v>11</v>
      </c>
      <c r="N1" s="12"/>
    </row>
    <row r="2" spans="1:14" x14ac:dyDescent="0.25">
      <c r="A2" s="2" t="s">
        <v>1</v>
      </c>
    </row>
    <row r="3" spans="1:14" x14ac:dyDescent="0.25">
      <c r="A3" s="2" t="s">
        <v>2</v>
      </c>
    </row>
    <row r="4" spans="1:14" x14ac:dyDescent="0.25">
      <c r="A4" s="2" t="s">
        <v>10</v>
      </c>
    </row>
    <row r="7" spans="1:14" x14ac:dyDescent="0.25">
      <c r="A7" s="8"/>
      <c r="B7" s="9"/>
      <c r="C7" s="13">
        <v>2016</v>
      </c>
      <c r="D7" s="14"/>
      <c r="E7" s="13">
        <v>2017</v>
      </c>
      <c r="F7" s="14"/>
      <c r="G7" s="13">
        <v>2018</v>
      </c>
      <c r="H7" s="14"/>
      <c r="I7" s="13">
        <v>2019</v>
      </c>
      <c r="J7" s="14"/>
      <c r="K7" s="13">
        <v>2020</v>
      </c>
      <c r="L7" s="14"/>
      <c r="M7" s="15" t="s">
        <v>12</v>
      </c>
      <c r="N7" s="14"/>
    </row>
    <row r="8" spans="1:14" x14ac:dyDescent="0.25">
      <c r="A8" s="10" t="s">
        <v>3</v>
      </c>
      <c r="B8" s="11" t="s">
        <v>4</v>
      </c>
      <c r="C8" s="6" t="s">
        <v>5</v>
      </c>
      <c r="D8" s="7" t="s">
        <v>6</v>
      </c>
      <c r="E8" s="6" t="s">
        <v>5</v>
      </c>
      <c r="F8" s="7" t="s">
        <v>6</v>
      </c>
      <c r="G8" s="6" t="s">
        <v>5</v>
      </c>
      <c r="H8" s="7" t="s">
        <v>6</v>
      </c>
      <c r="I8" s="6" t="s">
        <v>5</v>
      </c>
      <c r="J8" s="7" t="s">
        <v>6</v>
      </c>
      <c r="K8" s="6" t="s">
        <v>5</v>
      </c>
      <c r="L8" s="7" t="s">
        <v>6</v>
      </c>
      <c r="M8" s="6" t="s">
        <v>5</v>
      </c>
      <c r="N8" s="7" t="s">
        <v>6</v>
      </c>
    </row>
    <row r="9" spans="1:14" x14ac:dyDescent="0.25">
      <c r="A9" s="1">
        <v>1</v>
      </c>
      <c r="B9" t="s">
        <v>7</v>
      </c>
      <c r="C9" s="5">
        <v>51646</v>
      </c>
      <c r="D9" s="3">
        <f>+C9/C12</f>
        <v>0.52223592937893093</v>
      </c>
      <c r="E9" s="5">
        <v>48569</v>
      </c>
      <c r="F9" s="3">
        <f>+E9/E12</f>
        <v>0.49575380218434212</v>
      </c>
      <c r="G9" s="5">
        <v>45896</v>
      </c>
      <c r="H9" s="3">
        <f>+G9/G12</f>
        <v>0.45798449302984645</v>
      </c>
      <c r="I9" s="5">
        <v>42799</v>
      </c>
      <c r="J9" s="3">
        <f>+I9/I12</f>
        <v>0.42079441549503488</v>
      </c>
      <c r="K9" s="5">
        <v>60970</v>
      </c>
      <c r="L9" s="3">
        <f>+K9/K12</f>
        <v>0.52738108624761049</v>
      </c>
      <c r="M9" s="5">
        <v>59829</v>
      </c>
      <c r="N9" s="3">
        <f>+M9/M12</f>
        <v>0.48580244407454021</v>
      </c>
    </row>
    <row r="10" spans="1:14" x14ac:dyDescent="0.25">
      <c r="A10" s="1">
        <v>2</v>
      </c>
      <c r="B10" t="s">
        <v>8</v>
      </c>
      <c r="C10" s="4">
        <v>47248</v>
      </c>
      <c r="D10" s="3">
        <f>+C10/C12</f>
        <v>0.47776407062106901</v>
      </c>
      <c r="E10" s="4">
        <v>48201</v>
      </c>
      <c r="F10" s="3">
        <f>+E10/E12</f>
        <v>0.49199755027049097</v>
      </c>
      <c r="G10" s="4">
        <v>49317</v>
      </c>
      <c r="H10" s="3">
        <f>+G10/G12</f>
        <v>0.49212178060730644</v>
      </c>
      <c r="I10" s="4">
        <v>50511</v>
      </c>
      <c r="J10" s="3">
        <f>+I10/I12</f>
        <v>0.49661783502113854</v>
      </c>
      <c r="K10" s="4">
        <v>51639</v>
      </c>
      <c r="L10" s="3">
        <f>+K10/K12</f>
        <v>0.4466693769516214</v>
      </c>
      <c r="M10" s="4">
        <v>50726</v>
      </c>
      <c r="N10" s="3">
        <f>+M10/M12</f>
        <v>0.41188745889326461</v>
      </c>
    </row>
    <row r="11" spans="1:14" x14ac:dyDescent="0.25">
      <c r="A11" s="1">
        <v>3</v>
      </c>
      <c r="B11" t="s">
        <v>13</v>
      </c>
      <c r="C11" s="4">
        <v>0</v>
      </c>
      <c r="D11" s="3">
        <f>+C11/C12</f>
        <v>0</v>
      </c>
      <c r="E11" s="4">
        <v>1200</v>
      </c>
      <c r="F11" s="3">
        <f>+E11/E12</f>
        <v>1.2248647545166887E-2</v>
      </c>
      <c r="G11" s="4">
        <v>5000</v>
      </c>
      <c r="H11" s="3">
        <f>+G11/G12</f>
        <v>4.9893726362847134E-2</v>
      </c>
      <c r="I11" s="4">
        <v>8400</v>
      </c>
      <c r="J11" s="3">
        <f>+I11/I12</f>
        <v>8.2587749483826564E-2</v>
      </c>
      <c r="K11" s="4">
        <v>3000</v>
      </c>
      <c r="L11" s="3">
        <f>+K11/K12</f>
        <v>2.5949536800768107E-2</v>
      </c>
      <c r="M11" s="4">
        <v>12600</v>
      </c>
      <c r="N11" s="3">
        <f>+M11/M12</f>
        <v>0.10231009703219521</v>
      </c>
    </row>
    <row r="12" spans="1:14" x14ac:dyDescent="0.25">
      <c r="A12" s="1">
        <v>4</v>
      </c>
      <c r="B12" t="s">
        <v>9</v>
      </c>
      <c r="C12" s="5">
        <f>+SUM(C9:C11)</f>
        <v>98894</v>
      </c>
      <c r="E12" s="5">
        <f>+SUM(E9:E11)</f>
        <v>97970</v>
      </c>
      <c r="G12" s="5">
        <f>+SUM(G9:G11)</f>
        <v>100213</v>
      </c>
      <c r="I12" s="5">
        <f>+SUM(I9:I11)</f>
        <v>101710</v>
      </c>
      <c r="K12" s="5">
        <f>+SUM(K9:K11)</f>
        <v>115609</v>
      </c>
      <c r="M12" s="5">
        <f>+SUM(M9:M11)</f>
        <v>123155</v>
      </c>
    </row>
  </sheetData>
  <mergeCells count="7">
    <mergeCell ref="M1:N1"/>
    <mergeCell ref="C7:D7"/>
    <mergeCell ref="E7:F7"/>
    <mergeCell ref="G7:H7"/>
    <mergeCell ref="I7:J7"/>
    <mergeCell ref="K7:L7"/>
    <mergeCell ref="M7:N7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C8C5D-701D-4047-AB9F-5C20C69E85EF}">
  <dimension ref="A1:N25"/>
  <sheetViews>
    <sheetView zoomScaleNormal="100" workbookViewId="0">
      <selection activeCell="I17" sqref="I17"/>
    </sheetView>
  </sheetViews>
  <sheetFormatPr defaultRowHeight="15" x14ac:dyDescent="0.25"/>
  <cols>
    <col min="2" max="2" width="36.5703125" customWidth="1"/>
    <col min="3" max="6" width="16.85546875" customWidth="1"/>
    <col min="7" max="14" width="10.85546875" customWidth="1"/>
  </cols>
  <sheetData>
    <row r="1" spans="1:14" x14ac:dyDescent="0.25">
      <c r="A1" s="2" t="s">
        <v>0</v>
      </c>
      <c r="E1" s="12" t="s">
        <v>14</v>
      </c>
      <c r="F1" s="12"/>
    </row>
    <row r="2" spans="1:14" x14ac:dyDescent="0.25">
      <c r="A2" s="2" t="s">
        <v>1</v>
      </c>
    </row>
    <row r="3" spans="1:14" x14ac:dyDescent="0.25">
      <c r="A3" s="2" t="s">
        <v>2</v>
      </c>
    </row>
    <row r="4" spans="1:14" x14ac:dyDescent="0.25">
      <c r="A4" s="2" t="s">
        <v>10</v>
      </c>
    </row>
    <row r="6" spans="1:14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8"/>
      <c r="B7" s="25" t="s">
        <v>16</v>
      </c>
      <c r="C7" s="25" t="s">
        <v>17</v>
      </c>
      <c r="D7" s="25" t="s">
        <v>7</v>
      </c>
      <c r="E7" s="25" t="s">
        <v>18</v>
      </c>
      <c r="F7" s="26" t="s">
        <v>8</v>
      </c>
      <c r="G7" s="23"/>
      <c r="H7" s="23"/>
      <c r="I7" s="23"/>
      <c r="J7" s="23"/>
      <c r="K7" s="23"/>
      <c r="L7" s="23"/>
      <c r="M7" s="24"/>
      <c r="N7" s="23"/>
    </row>
    <row r="8" spans="1:14" x14ac:dyDescent="0.25">
      <c r="A8" s="16" t="s">
        <v>15</v>
      </c>
      <c r="B8" s="27" t="s">
        <v>19</v>
      </c>
      <c r="C8" s="27" t="s">
        <v>20</v>
      </c>
      <c r="D8" s="27" t="s">
        <v>23</v>
      </c>
      <c r="E8" s="27" t="s">
        <v>21</v>
      </c>
      <c r="F8" s="17" t="s">
        <v>22</v>
      </c>
      <c r="G8" s="19"/>
      <c r="H8" s="19"/>
      <c r="I8" s="19"/>
      <c r="J8" s="19"/>
      <c r="K8" s="19"/>
      <c r="L8" s="19"/>
      <c r="M8" s="19"/>
      <c r="N8" s="19"/>
    </row>
    <row r="9" spans="1:14" x14ac:dyDescent="0.25">
      <c r="A9" s="1">
        <v>1</v>
      </c>
      <c r="B9" s="18" t="s">
        <v>24</v>
      </c>
      <c r="C9" s="20">
        <f>+SUM(D9:F9)</f>
        <v>101710</v>
      </c>
      <c r="D9" s="20">
        <v>42799</v>
      </c>
      <c r="E9" s="20">
        <v>8400</v>
      </c>
      <c r="F9" s="20">
        <v>50511</v>
      </c>
      <c r="G9" s="20"/>
      <c r="H9" s="21"/>
      <c r="I9" s="20"/>
      <c r="J9" s="21"/>
      <c r="K9" s="20"/>
      <c r="L9" s="21"/>
      <c r="M9" s="20"/>
      <c r="N9" s="21"/>
    </row>
    <row r="10" spans="1:14" x14ac:dyDescent="0.25">
      <c r="A10" s="1">
        <v>2</v>
      </c>
      <c r="B10" s="28" t="s">
        <v>25</v>
      </c>
      <c r="C10" s="22">
        <f t="shared" ref="C10:C23" si="0">+SUM(D10:F10)</f>
        <v>105357</v>
      </c>
      <c r="D10" s="22">
        <v>42635</v>
      </c>
      <c r="E10" s="22">
        <v>12100</v>
      </c>
      <c r="F10" s="22">
        <v>50622</v>
      </c>
      <c r="G10" s="22"/>
      <c r="H10" s="21"/>
      <c r="I10" s="22"/>
      <c r="J10" s="21"/>
      <c r="K10" s="22"/>
      <c r="L10" s="21"/>
      <c r="M10" s="22"/>
      <c r="N10" s="21"/>
    </row>
    <row r="11" spans="1:14" x14ac:dyDescent="0.25">
      <c r="A11" s="1">
        <v>3</v>
      </c>
      <c r="B11" s="28" t="s">
        <v>26</v>
      </c>
      <c r="C11" s="22">
        <f t="shared" si="0"/>
        <v>105298</v>
      </c>
      <c r="D11" s="22">
        <v>42470</v>
      </c>
      <c r="E11" s="22">
        <v>12100</v>
      </c>
      <c r="F11" s="22">
        <v>50728</v>
      </c>
      <c r="G11" s="22"/>
      <c r="H11" s="21"/>
      <c r="I11" s="22"/>
      <c r="J11" s="21"/>
      <c r="K11" s="22"/>
      <c r="L11" s="21"/>
      <c r="M11" s="22"/>
      <c r="N11" s="21"/>
    </row>
    <row r="12" spans="1:14" x14ac:dyDescent="0.25">
      <c r="A12" s="1">
        <v>4</v>
      </c>
      <c r="B12" s="28" t="s">
        <v>27</v>
      </c>
      <c r="C12" s="22">
        <f t="shared" si="0"/>
        <v>104912</v>
      </c>
      <c r="D12" s="22">
        <v>42053</v>
      </c>
      <c r="E12" s="22">
        <v>12100</v>
      </c>
      <c r="F12" s="22">
        <v>50759</v>
      </c>
      <c r="G12" s="20"/>
      <c r="H12" s="18"/>
      <c r="I12" s="20"/>
      <c r="J12" s="18"/>
      <c r="K12" s="20"/>
      <c r="L12" s="18"/>
      <c r="M12" s="20"/>
      <c r="N12" s="18"/>
    </row>
    <row r="13" spans="1:14" x14ac:dyDescent="0.25">
      <c r="A13" s="29">
        <v>5</v>
      </c>
      <c r="B13" s="28" t="s">
        <v>28</v>
      </c>
      <c r="C13" s="22">
        <f t="shared" si="0"/>
        <v>104876</v>
      </c>
      <c r="D13" s="22">
        <v>43508</v>
      </c>
      <c r="E13" s="22">
        <v>10772</v>
      </c>
      <c r="F13" s="22">
        <v>50596</v>
      </c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29">
        <v>6</v>
      </c>
      <c r="B14" s="28" t="s">
        <v>29</v>
      </c>
      <c r="C14" s="22">
        <f t="shared" si="0"/>
        <v>104245</v>
      </c>
      <c r="D14" s="22">
        <v>43341</v>
      </c>
      <c r="E14" s="22">
        <v>10864</v>
      </c>
      <c r="F14" s="22">
        <v>50040</v>
      </c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29">
        <v>7</v>
      </c>
      <c r="B15" s="28" t="s">
        <v>30</v>
      </c>
      <c r="C15" s="22">
        <f t="shared" si="0"/>
        <v>105101</v>
      </c>
      <c r="D15" s="22">
        <v>42922</v>
      </c>
      <c r="E15" s="22">
        <v>12232</v>
      </c>
      <c r="F15" s="22">
        <v>49947</v>
      </c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29">
        <v>8</v>
      </c>
      <c r="B16" s="28" t="s">
        <v>31</v>
      </c>
      <c r="C16" s="22">
        <f t="shared" si="0"/>
        <v>106260</v>
      </c>
      <c r="D16" s="22">
        <v>42754</v>
      </c>
      <c r="E16" s="22">
        <v>13532</v>
      </c>
      <c r="F16" s="22">
        <v>49974</v>
      </c>
      <c r="G16" s="18"/>
      <c r="H16" s="18"/>
      <c r="I16" s="18"/>
      <c r="J16" s="18"/>
      <c r="K16" s="18"/>
      <c r="L16" s="18"/>
      <c r="M16" s="18"/>
      <c r="N16" s="18"/>
    </row>
    <row r="17" spans="1:6" x14ac:dyDescent="0.25">
      <c r="A17" s="29">
        <v>9</v>
      </c>
      <c r="B17" s="28" t="s">
        <v>32</v>
      </c>
      <c r="C17" s="22">
        <f t="shared" si="0"/>
        <v>108528</v>
      </c>
      <c r="D17" s="4">
        <v>42585</v>
      </c>
      <c r="E17" s="4">
        <v>15657</v>
      </c>
      <c r="F17" s="4">
        <v>50286</v>
      </c>
    </row>
    <row r="18" spans="1:6" x14ac:dyDescent="0.25">
      <c r="A18" s="29">
        <v>10</v>
      </c>
      <c r="B18" s="28" t="s">
        <v>33</v>
      </c>
      <c r="C18" s="22">
        <f t="shared" si="0"/>
        <v>109376</v>
      </c>
      <c r="D18" s="4">
        <v>42249</v>
      </c>
      <c r="E18" s="4">
        <v>16789</v>
      </c>
      <c r="F18" s="4">
        <v>50338</v>
      </c>
    </row>
    <row r="19" spans="1:6" x14ac:dyDescent="0.25">
      <c r="A19" s="29">
        <v>11</v>
      </c>
      <c r="B19" s="28" t="s">
        <v>34</v>
      </c>
      <c r="C19" s="22">
        <f t="shared" si="0"/>
        <v>110975</v>
      </c>
      <c r="D19" s="4">
        <v>40487</v>
      </c>
      <c r="E19" s="4">
        <v>18720</v>
      </c>
      <c r="F19" s="4">
        <v>51768</v>
      </c>
    </row>
    <row r="20" spans="1:6" x14ac:dyDescent="0.25">
      <c r="A20" s="29">
        <v>12</v>
      </c>
      <c r="B20" s="28" t="s">
        <v>35</v>
      </c>
      <c r="C20" s="22">
        <f t="shared" si="0"/>
        <v>114324</v>
      </c>
      <c r="D20" s="4">
        <v>61251</v>
      </c>
      <c r="E20" s="4">
        <v>1500</v>
      </c>
      <c r="F20" s="4">
        <v>51573</v>
      </c>
    </row>
    <row r="21" spans="1:6" x14ac:dyDescent="0.25">
      <c r="A21" s="29">
        <v>13</v>
      </c>
      <c r="B21" s="28" t="s">
        <v>36</v>
      </c>
      <c r="C21" s="22">
        <f t="shared" si="0"/>
        <v>115609</v>
      </c>
      <c r="D21" s="4">
        <v>60970</v>
      </c>
      <c r="E21" s="4">
        <v>3000</v>
      </c>
      <c r="F21" s="4">
        <v>51639</v>
      </c>
    </row>
    <row r="22" spans="1:6" x14ac:dyDescent="0.25">
      <c r="A22" s="29">
        <v>14</v>
      </c>
      <c r="B22" s="28" t="s">
        <v>37</v>
      </c>
      <c r="C22" s="20">
        <f t="shared" si="0"/>
        <v>1396571</v>
      </c>
      <c r="D22" s="5">
        <f>+SUM(D9:D21)</f>
        <v>590024</v>
      </c>
      <c r="E22" s="5">
        <f t="shared" ref="E22:F22" si="1">+SUM(E9:E21)</f>
        <v>147766</v>
      </c>
      <c r="F22" s="5">
        <f t="shared" si="1"/>
        <v>658781</v>
      </c>
    </row>
    <row r="23" spans="1:6" x14ac:dyDescent="0.25">
      <c r="A23" s="29">
        <v>15</v>
      </c>
      <c r="B23" s="28" t="s">
        <v>40</v>
      </c>
      <c r="C23" s="20">
        <f t="shared" si="0"/>
        <v>107428.53846153847</v>
      </c>
      <c r="D23" s="30">
        <f>AVERAGE(D9:D21)</f>
        <v>45386.461538461539</v>
      </c>
      <c r="E23" s="30">
        <f>AVERAGE(E9:E21)</f>
        <v>11366.615384615385</v>
      </c>
      <c r="F23" s="30">
        <f>AVERAGE(F9:F21)</f>
        <v>50675.461538461539</v>
      </c>
    </row>
    <row r="24" spans="1:6" x14ac:dyDescent="0.25">
      <c r="A24" s="29">
        <v>16</v>
      </c>
      <c r="B24" s="28" t="s">
        <v>38</v>
      </c>
      <c r="D24" s="3">
        <f>+D23/C23</f>
        <v>0.42248048971373453</v>
      </c>
      <c r="E24" s="3">
        <f>+E23/C23</f>
        <v>0.1058062926983304</v>
      </c>
      <c r="F24" s="3">
        <f>+F23/C23</f>
        <v>0.471713217587935</v>
      </c>
    </row>
    <row r="25" spans="1:6" x14ac:dyDescent="0.25">
      <c r="A25" s="29">
        <v>17</v>
      </c>
      <c r="B25" s="28" t="s">
        <v>39</v>
      </c>
      <c r="D25" s="3">
        <f>+D21/C21</f>
        <v>0.52738108624761049</v>
      </c>
      <c r="E25" s="3">
        <f>+E21/C21</f>
        <v>2.5949536800768107E-2</v>
      </c>
      <c r="F25" s="3">
        <f>+F21/C21</f>
        <v>0.4466693769516214</v>
      </c>
    </row>
  </sheetData>
  <mergeCells count="1">
    <mergeCell ref="E1:F1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Jeff Williams</cp:lastModifiedBy>
  <cp:lastPrinted>2021-10-19T14:36:12Z</cp:lastPrinted>
  <dcterms:created xsi:type="dcterms:W3CDTF">2021-10-19T13:15:57Z</dcterms:created>
  <dcterms:modified xsi:type="dcterms:W3CDTF">2021-10-19T16:21:00Z</dcterms:modified>
</cp:coreProperties>
</file>