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C\Rate Case\Rate Case 2021\Data Requests\PSC 1\"/>
    </mc:Choice>
  </mc:AlternateContent>
  <xr:revisionPtr revIDLastSave="0" documentId="8_{7C6C4B46-1E78-4D8E-8094-35FADF393D35}" xr6:coauthVersionLast="47" xr6:coauthVersionMax="47" xr10:uidLastSave="{00000000-0000-0000-0000-000000000000}"/>
  <bookViews>
    <workbookView xWindow="-28920" yWindow="-120" windowWidth="29040" windowHeight="15840" xr2:uid="{560FC412-8F96-4823-A5A2-ADE3F2899C78}"/>
  </bookViews>
  <sheets>
    <sheet name="(6a) Schedule C1" sheetId="1" r:id="rId1"/>
    <sheet name="(6b) Schedule C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B14" i="3"/>
  <c r="G10" i="1"/>
  <c r="I10" i="1"/>
  <c r="E10" i="1"/>
  <c r="F10" i="1" s="1"/>
  <c r="B15" i="3"/>
  <c r="I9" i="1"/>
  <c r="D10" i="3"/>
  <c r="G9" i="1"/>
  <c r="E9" i="1"/>
  <c r="F9" i="1" s="1"/>
  <c r="C15" i="3" l="1"/>
  <c r="F14" i="3"/>
  <c r="F15" i="3" s="1"/>
  <c r="F16" i="3" s="1"/>
  <c r="D14" i="3"/>
  <c r="E14" i="3" s="1"/>
  <c r="E15" i="3" s="1"/>
  <c r="D15" i="3"/>
</calcChain>
</file>

<file path=xl/sharedStrings.xml><?xml version="1.0" encoding="utf-8"?>
<sst xmlns="http://schemas.openxmlformats.org/spreadsheetml/2006/main" count="33" uniqueCount="30">
  <si>
    <t>Project No.</t>
  </si>
  <si>
    <t>Annual Actual Cost</t>
  </si>
  <si>
    <t>Annual Original Budget</t>
  </si>
  <si>
    <t>Variance In Dollars</t>
  </si>
  <si>
    <t>Variance As Percent</t>
  </si>
  <si>
    <t>Percent Of Budget</t>
  </si>
  <si>
    <t>Date Original Budget Start</t>
  </si>
  <si>
    <t>Date Actual Start</t>
  </si>
  <si>
    <t>Date Actual End</t>
  </si>
  <si>
    <t>Jackson Purchase Energy Corporation</t>
  </si>
  <si>
    <t>Case No. 2021-00358</t>
  </si>
  <si>
    <t>Construction Projects</t>
  </si>
  <si>
    <t>For Five Years Ended December 31, 2020</t>
  </si>
  <si>
    <t>Schedule C1</t>
  </si>
  <si>
    <t>Kansas Substation Rebuild</t>
  </si>
  <si>
    <t>Schedule C2</t>
  </si>
  <si>
    <t xml:space="preserve">Calculation of Capital Construction Project Slippage Factor </t>
  </si>
  <si>
    <t>Source:  Schedule 10a - Construction Projects</t>
  </si>
  <si>
    <t>Year</t>
  </si>
  <si>
    <t>Slippage Factor</t>
  </si>
  <si>
    <t>Project          Title/Description</t>
  </si>
  <si>
    <t>Annual       Actual            Cost</t>
  </si>
  <si>
    <t>Variance         In            Dollars</t>
  </si>
  <si>
    <t>Total          Actual          Project           Cost</t>
  </si>
  <si>
    <t>Vaiance           In             Dollars</t>
  </si>
  <si>
    <t>Date Original Budget     End</t>
  </si>
  <si>
    <t>Annual Original           Budget</t>
  </si>
  <si>
    <t>Totals</t>
  </si>
  <si>
    <t>Five Year Average Slippage Factor (Mathematic Average of the Yearly Slippage Factors / 5 years)</t>
  </si>
  <si>
    <t>Construction of New Headquarters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</si>
</sst>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9" fontId="0" fillId="0" borderId="0" xfId="2" applyFont="1"/>
    <xf numFmtId="14" fontId="0" fillId="0" borderId="0" xfId="0" applyNumberFormat="1"/>
    <xf numFmtId="44" fontId="0" fillId="0" borderId="0" xfId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9" fontId="0" fillId="0" borderId="1" xfId="2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4" fontId="0" fillId="0" borderId="2" xfId="1" applyFont="1" applyBorder="1" applyAlignment="1">
      <alignment horizontal="center" wrapText="1"/>
    </xf>
    <xf numFmtId="9" fontId="0" fillId="0" borderId="2" xfId="2" applyFont="1" applyBorder="1" applyAlignment="1">
      <alignment horizontal="center" wrapText="1"/>
    </xf>
    <xf numFmtId="0" fontId="0" fillId="0" borderId="2" xfId="0" applyBorder="1"/>
    <xf numFmtId="44" fontId="0" fillId="0" borderId="2" xfId="1" applyFont="1" applyBorder="1"/>
    <xf numFmtId="9" fontId="0" fillId="0" borderId="2" xfId="2" applyFont="1" applyBorder="1"/>
    <xf numFmtId="164" fontId="0" fillId="0" borderId="2" xfId="2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44" fontId="0" fillId="0" borderId="1" xfId="1" applyFont="1" applyBorder="1"/>
    <xf numFmtId="9" fontId="0" fillId="0" borderId="1" xfId="2" applyFont="1" applyBorder="1"/>
    <xf numFmtId="164" fontId="0" fillId="0" borderId="4" xfId="2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3CA97-A59C-4D0E-9A02-7E4364462D03}">
  <dimension ref="A1:M10"/>
  <sheetViews>
    <sheetView tabSelected="1" zoomScaleNormal="100" workbookViewId="0">
      <selection activeCell="D24" sqref="D24"/>
    </sheetView>
  </sheetViews>
  <sheetFormatPr defaultRowHeight="15" x14ac:dyDescent="0.25"/>
  <cols>
    <col min="1" max="1" width="7.28515625" bestFit="1" customWidth="1"/>
    <col min="2" max="2" width="31.140625" customWidth="1"/>
    <col min="3" max="4" width="14.28515625" style="2" bestFit="1" customWidth="1"/>
    <col min="5" max="5" width="12.5703125" style="2" bestFit="1" customWidth="1"/>
    <col min="6" max="6" width="8.7109375" style="3" bestFit="1" customWidth="1"/>
    <col min="7" max="7" width="7.85546875" style="3" bestFit="1" customWidth="1"/>
    <col min="8" max="8" width="14.28515625" style="2" bestFit="1" customWidth="1"/>
    <col min="9" max="9" width="12.5703125" style="2" bestFit="1" customWidth="1"/>
    <col min="10" max="10" width="8.7109375" bestFit="1" customWidth="1"/>
    <col min="11" max="11" width="10.7109375" bestFit="1" customWidth="1"/>
    <col min="12" max="12" width="9.7109375" bestFit="1" customWidth="1"/>
    <col min="13" max="13" width="10.7109375" bestFit="1" customWidth="1"/>
    <col min="14" max="14" width="11.7109375" bestFit="1" customWidth="1"/>
  </cols>
  <sheetData>
    <row r="1" spans="1:13" ht="14.25" x14ac:dyDescent="0.25">
      <c r="L1" s="24" t="s">
        <v>13</v>
      </c>
      <c r="M1" s="24"/>
    </row>
    <row r="2" spans="1:13" ht="14.25" x14ac:dyDescent="0.25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4.25" x14ac:dyDescent="0.25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4.2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4.25" x14ac:dyDescent="0.25">
      <c r="A5" s="24" t="s">
        <v>11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4.25" x14ac:dyDescent="0.25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13" s="1" customFormat="1" ht="57" x14ac:dyDescent="0.25">
      <c r="A8" s="9" t="s">
        <v>0</v>
      </c>
      <c r="B8" s="9" t="s">
        <v>20</v>
      </c>
      <c r="C8" s="10" t="s">
        <v>21</v>
      </c>
      <c r="D8" s="10" t="s">
        <v>2</v>
      </c>
      <c r="E8" s="10" t="s">
        <v>22</v>
      </c>
      <c r="F8" s="11" t="s">
        <v>4</v>
      </c>
      <c r="G8" s="11" t="s">
        <v>5</v>
      </c>
      <c r="H8" s="10" t="s">
        <v>23</v>
      </c>
      <c r="I8" s="10" t="s">
        <v>24</v>
      </c>
      <c r="J8" s="9" t="s">
        <v>6</v>
      </c>
      <c r="K8" s="9" t="s">
        <v>25</v>
      </c>
      <c r="L8" s="9" t="s">
        <v>7</v>
      </c>
      <c r="M8" s="9" t="s">
        <v>8</v>
      </c>
    </row>
    <row r="9" spans="1:13" ht="14.25" x14ac:dyDescent="0.25">
      <c r="A9">
        <v>506</v>
      </c>
      <c r="B9" t="s">
        <v>14</v>
      </c>
      <c r="C9" s="2">
        <v>1614652.99</v>
      </c>
      <c r="D9" s="2">
        <v>1453000</v>
      </c>
      <c r="E9" s="2">
        <f>SUM(C9-D9)</f>
        <v>161652.99</v>
      </c>
      <c r="F9" s="3">
        <f>E9/D9</f>
        <v>0.111254638678596</v>
      </c>
      <c r="G9" s="3">
        <f>C9/D9</f>
        <v>1.111254638678596</v>
      </c>
      <c r="H9" s="2">
        <v>1614652.99</v>
      </c>
      <c r="I9" s="2">
        <f>H9-D9</f>
        <v>161652.99</v>
      </c>
      <c r="J9" s="4">
        <v>42370</v>
      </c>
      <c r="K9" s="4">
        <v>43830</v>
      </c>
      <c r="L9" s="4">
        <v>43545</v>
      </c>
      <c r="M9" s="4">
        <v>44034</v>
      </c>
    </row>
    <row r="10" spans="1:13" ht="14.25" x14ac:dyDescent="0.25">
      <c r="A10">
        <v>1301</v>
      </c>
      <c r="B10" t="s">
        <v>29</v>
      </c>
      <c r="C10" s="2">
        <v>9780984.9199999999</v>
      </c>
      <c r="D10" s="2">
        <v>9780984.9199999999</v>
      </c>
      <c r="E10" s="2">
        <f>SUM(C10-D10)</f>
        <v>0</v>
      </c>
      <c r="F10" s="3">
        <f>E10/D10</f>
        <v>0</v>
      </c>
      <c r="G10" s="3">
        <f>C10/D10</f>
        <v>1</v>
      </c>
      <c r="H10" s="2">
        <v>9780984.9199999999</v>
      </c>
      <c r="I10" s="2">
        <f>H10-D10</f>
        <v>0</v>
      </c>
      <c r="J10" s="4">
        <v>43831</v>
      </c>
      <c r="K10" s="4">
        <v>44196</v>
      </c>
      <c r="L10" s="4">
        <v>43873</v>
      </c>
      <c r="M10" s="4">
        <v>44196</v>
      </c>
    </row>
  </sheetData>
  <mergeCells count="6">
    <mergeCell ref="A6:M6"/>
    <mergeCell ref="L1:M1"/>
    <mergeCell ref="A2:M2"/>
    <mergeCell ref="A3:M3"/>
    <mergeCell ref="A4:M4"/>
    <mergeCell ref="A5:M5"/>
  </mergeCells>
  <printOptions horizontalCentered="1"/>
  <pageMargins left="0" right="0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D41C6-D346-40E2-9870-69558790E76C}">
  <dimension ref="A1:L16"/>
  <sheetViews>
    <sheetView workbookViewId="0">
      <selection activeCell="D23" sqref="D23"/>
    </sheetView>
  </sheetViews>
  <sheetFormatPr defaultRowHeight="15" x14ac:dyDescent="0.25"/>
  <cols>
    <col min="1" max="1" width="19.7109375" customWidth="1"/>
    <col min="2" max="4" width="24" style="2" customWidth="1"/>
    <col min="5" max="5" width="24" style="3" customWidth="1"/>
    <col min="6" max="6" width="22.28515625" style="3" customWidth="1"/>
    <col min="7" max="7" width="14.28515625" style="2" bestFit="1" customWidth="1"/>
    <col min="8" max="8" width="9.140625" style="2"/>
    <col min="11" max="12" width="9.7109375" bestFit="1" customWidth="1"/>
    <col min="13" max="13" width="11.7109375" bestFit="1" customWidth="1"/>
  </cols>
  <sheetData>
    <row r="1" spans="1:12" ht="14.25" x14ac:dyDescent="0.25">
      <c r="F1" s="8" t="s">
        <v>15</v>
      </c>
      <c r="G1" s="7"/>
    </row>
    <row r="2" spans="1:12" ht="14.25" x14ac:dyDescent="0.25">
      <c r="A2" s="24" t="s">
        <v>9</v>
      </c>
      <c r="B2" s="24"/>
      <c r="C2" s="24"/>
      <c r="D2" s="24"/>
      <c r="E2" s="24"/>
      <c r="F2" s="24"/>
      <c r="G2" s="7"/>
      <c r="H2" s="7"/>
      <c r="I2" s="7"/>
      <c r="J2" s="7"/>
      <c r="K2" s="7"/>
      <c r="L2" s="7"/>
    </row>
    <row r="3" spans="1:12" ht="14.25" x14ac:dyDescent="0.25">
      <c r="A3" s="24" t="s">
        <v>10</v>
      </c>
      <c r="B3" s="24"/>
      <c r="C3" s="24"/>
      <c r="D3" s="24"/>
      <c r="E3" s="24"/>
      <c r="F3" s="24"/>
      <c r="G3" s="7"/>
      <c r="H3" s="7"/>
      <c r="I3" s="7"/>
      <c r="J3" s="7"/>
      <c r="K3" s="7"/>
      <c r="L3" s="7"/>
    </row>
    <row r="4" spans="1:12" ht="14.2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4.25" x14ac:dyDescent="0.25">
      <c r="A5" s="24" t="s">
        <v>16</v>
      </c>
      <c r="B5" s="24"/>
      <c r="C5" s="24"/>
      <c r="D5" s="24"/>
      <c r="E5" s="24"/>
      <c r="F5" s="24"/>
      <c r="G5" s="7"/>
      <c r="H5" s="7"/>
      <c r="I5" s="7"/>
      <c r="J5" s="7"/>
      <c r="K5" s="7"/>
      <c r="L5" s="7"/>
    </row>
    <row r="6" spans="1:12" ht="14.2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 x14ac:dyDescent="0.25">
      <c r="A7" s="25" t="s">
        <v>17</v>
      </c>
      <c r="B7" s="25"/>
      <c r="C7" s="25"/>
      <c r="D7" s="25"/>
      <c r="E7" s="25"/>
      <c r="F7" s="25"/>
      <c r="G7" s="7"/>
      <c r="H7" s="7"/>
      <c r="I7" s="7"/>
      <c r="J7" s="7"/>
      <c r="K7" s="7"/>
      <c r="L7" s="7"/>
    </row>
    <row r="9" spans="1:12" s="1" customFormat="1" ht="28.5" x14ac:dyDescent="0.25">
      <c r="A9" s="12" t="s">
        <v>18</v>
      </c>
      <c r="B9" s="13" t="s">
        <v>1</v>
      </c>
      <c r="C9" s="13" t="s">
        <v>26</v>
      </c>
      <c r="D9" s="13" t="s">
        <v>3</v>
      </c>
      <c r="E9" s="14" t="s">
        <v>4</v>
      </c>
      <c r="F9" s="14" t="s">
        <v>19</v>
      </c>
      <c r="G9" s="5"/>
      <c r="H9" s="5"/>
      <c r="I9" s="6"/>
      <c r="J9" s="6"/>
      <c r="K9" s="6"/>
      <c r="L9" s="6"/>
    </row>
    <row r="10" spans="1:12" ht="20.100000000000001" customHeight="1" x14ac:dyDescent="0.25">
      <c r="A10" s="15">
        <v>2016</v>
      </c>
      <c r="B10" s="16">
        <v>0</v>
      </c>
      <c r="C10" s="16">
        <v>0</v>
      </c>
      <c r="D10" s="16">
        <f>SUM(B10-C10)</f>
        <v>0</v>
      </c>
      <c r="E10" s="17">
        <v>0</v>
      </c>
      <c r="F10" s="18">
        <v>0</v>
      </c>
      <c r="K10" s="4"/>
      <c r="L10" s="4"/>
    </row>
    <row r="11" spans="1:12" ht="20.100000000000001" customHeight="1" x14ac:dyDescent="0.25">
      <c r="A11" s="15">
        <v>2017</v>
      </c>
      <c r="B11" s="16">
        <v>0</v>
      </c>
      <c r="C11" s="16">
        <v>0</v>
      </c>
      <c r="D11" s="16">
        <v>0</v>
      </c>
      <c r="E11" s="17">
        <v>0</v>
      </c>
      <c r="F11" s="18">
        <v>0</v>
      </c>
    </row>
    <row r="12" spans="1:12" ht="20.100000000000001" customHeight="1" x14ac:dyDescent="0.25">
      <c r="A12" s="15">
        <v>2018</v>
      </c>
      <c r="B12" s="16">
        <v>0</v>
      </c>
      <c r="C12" s="16">
        <v>0</v>
      </c>
      <c r="D12" s="16">
        <v>0</v>
      </c>
      <c r="E12" s="17">
        <v>0</v>
      </c>
      <c r="F12" s="18">
        <v>0</v>
      </c>
    </row>
    <row r="13" spans="1:12" ht="20.100000000000001" customHeight="1" x14ac:dyDescent="0.25">
      <c r="A13" s="15">
        <v>2019</v>
      </c>
      <c r="B13" s="16">
        <v>0</v>
      </c>
      <c r="C13" s="16">
        <v>0</v>
      </c>
      <c r="D13" s="16">
        <v>0</v>
      </c>
      <c r="E13" s="17">
        <v>0</v>
      </c>
      <c r="F13" s="18">
        <v>0</v>
      </c>
    </row>
    <row r="14" spans="1:12" ht="20.100000000000001" customHeight="1" x14ac:dyDescent="0.25">
      <c r="A14" s="15">
        <v>2020</v>
      </c>
      <c r="B14" s="16">
        <f>'(6a) Schedule C1'!C9+'(6a) Schedule C1'!C10</f>
        <v>11395637.91</v>
      </c>
      <c r="C14" s="16">
        <f>'(6a) Schedule C1'!D9+'(6a) Schedule C1'!D10</f>
        <v>11233984.92</v>
      </c>
      <c r="D14" s="16">
        <f>'(6a) Schedule C1'!E9+'(6a) Schedule C1'!E10</f>
        <v>161652.99</v>
      </c>
      <c r="E14" s="17">
        <f>D14/C14</f>
        <v>1.4389639219846843E-2</v>
      </c>
      <c r="F14" s="18">
        <f t="shared" ref="F14" si="0">SUM(B14/C14)</f>
        <v>1.0143896392198468</v>
      </c>
      <c r="K14" s="4"/>
      <c r="L14" s="4"/>
    </row>
    <row r="15" spans="1:12" ht="20.100000000000001" customHeight="1" x14ac:dyDescent="0.25">
      <c r="A15" s="19" t="s">
        <v>27</v>
      </c>
      <c r="B15" s="16">
        <f>SUM(B10:B14)</f>
        <v>11395637.91</v>
      </c>
      <c r="C15" s="16">
        <f t="shared" ref="C15:F15" si="1">SUM(C10:C14)</f>
        <v>11233984.92</v>
      </c>
      <c r="D15" s="16">
        <f t="shared" si="1"/>
        <v>161652.99</v>
      </c>
      <c r="E15" s="17">
        <f t="shared" si="1"/>
        <v>1.4389639219846843E-2</v>
      </c>
      <c r="F15" s="18">
        <f t="shared" si="1"/>
        <v>1.0143896392198468</v>
      </c>
    </row>
    <row r="16" spans="1:12" ht="20.100000000000001" customHeight="1" x14ac:dyDescent="0.25">
      <c r="A16" s="20" t="s">
        <v>28</v>
      </c>
      <c r="B16" s="21"/>
      <c r="C16" s="21"/>
      <c r="D16" s="21"/>
      <c r="E16" s="22"/>
      <c r="F16" s="23">
        <f>F15/5</f>
        <v>0.20287792784396935</v>
      </c>
    </row>
  </sheetData>
  <mergeCells count="4">
    <mergeCell ref="A2:F2"/>
    <mergeCell ref="A3:F3"/>
    <mergeCell ref="A5:F5"/>
    <mergeCell ref="A7:F7"/>
  </mergeCells>
  <printOptions horizontalCentered="1"/>
  <pageMargins left="0.5" right="0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(6a) Schedule C1</vt:lpstr>
      <vt:lpstr>(6b) Schedule 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Collier</dc:creator>
  <cp:lastModifiedBy>Jeff Williams</cp:lastModifiedBy>
  <cp:lastPrinted>2021-10-23T18:20:46Z</cp:lastPrinted>
  <dcterms:created xsi:type="dcterms:W3CDTF">2021-10-22T15:43:01Z</dcterms:created>
  <dcterms:modified xsi:type="dcterms:W3CDTF">2021-10-23T18:21:12Z</dcterms:modified>
</cp:coreProperties>
</file>