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5390F9E5-0F7C-447D-9B5E-928CB8BF3B96}" xr6:coauthVersionLast="47" xr6:coauthVersionMax="47" xr10:uidLastSave="{00000000-0000-0000-0000-000000000000}"/>
  <bookViews>
    <workbookView xWindow="-1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F38" i="1"/>
  <c r="F17" i="1"/>
  <c r="F22" i="1" s="1"/>
  <c r="F30" i="1" s="1"/>
  <c r="E38" i="1"/>
  <c r="E17" i="1"/>
  <c r="E22" i="1" s="1"/>
  <c r="E30" i="1" s="1"/>
  <c r="C55" i="1"/>
  <c r="C38" i="1"/>
  <c r="C17" i="1"/>
  <c r="C22" i="1" s="1"/>
  <c r="C30" i="1" s="1"/>
  <c r="E40" i="1"/>
  <c r="F40" i="1"/>
  <c r="C40" i="1"/>
  <c r="D55" i="1"/>
  <c r="D40" i="1"/>
  <c r="D38" i="1"/>
  <c r="D30" i="1"/>
  <c r="D22" i="1"/>
  <c r="E55" i="1" l="1"/>
</calcChain>
</file>

<file path=xl/sharedStrings.xml><?xml version="1.0" encoding="utf-8"?>
<sst xmlns="http://schemas.openxmlformats.org/spreadsheetml/2006/main" count="60" uniqueCount="59">
  <si>
    <t>Jackson Purchase Energy Corporation</t>
  </si>
  <si>
    <t>Case No. 2021-00358</t>
  </si>
  <si>
    <t>"000's Omitted"</t>
  </si>
  <si>
    <t>Line No.</t>
  </si>
  <si>
    <t>Item 18 - Schedule F</t>
  </si>
  <si>
    <t>12 Months Ended</t>
  </si>
  <si>
    <t>Three Most Recent Calendar Years</t>
  </si>
  <si>
    <t>Test Period</t>
  </si>
  <si>
    <t>Item   (a)</t>
  </si>
  <si>
    <t>2016 (b)</t>
  </si>
  <si>
    <t>2017 (c)</t>
  </si>
  <si>
    <t>2018 (d)</t>
  </si>
  <si>
    <t>2019 (e)</t>
  </si>
  <si>
    <t>Operating Income</t>
  </si>
  <si>
    <t>Operating Revenues</t>
  </si>
  <si>
    <t>Operating Income Deductions</t>
  </si>
  <si>
    <t>Power Production Expenses</t>
  </si>
  <si>
    <t>Transmission Expenses</t>
  </si>
  <si>
    <t>Distribution Expenses</t>
  </si>
  <si>
    <t>Customer Accounts Expenses</t>
  </si>
  <si>
    <t>Customer Service and Informational Expenses</t>
  </si>
  <si>
    <t>Sales Expenses</t>
  </si>
  <si>
    <t>Administrative and General Expenses</t>
  </si>
  <si>
    <t xml:space="preserve">     Total (L5 through L12)</t>
  </si>
  <si>
    <t>Depreciation Expenses</t>
  </si>
  <si>
    <t>Amortization of Utility Plant Acquisition Adjustment</t>
  </si>
  <si>
    <t>Purchased Power Expenses</t>
  </si>
  <si>
    <t>Taxes Other than Income Taxes</t>
  </si>
  <si>
    <t>Income Taxes - Federal</t>
  </si>
  <si>
    <t>Income Taxes - Other</t>
  </si>
  <si>
    <t>Provision for Deferred Income Taxes</t>
  </si>
  <si>
    <t>Investment Tax Credit Adjustment - Net</t>
  </si>
  <si>
    <t>Net Utility Operating Income</t>
  </si>
  <si>
    <t>Other Income and Deductions</t>
  </si>
  <si>
    <t>Non-utility Operating Income</t>
  </si>
  <si>
    <t>Equity in Earnings of Subsidiary Company</t>
  </si>
  <si>
    <t>Interest and Dividend Income</t>
  </si>
  <si>
    <t>Allowance for Funds Used During Construction</t>
  </si>
  <si>
    <t>Gain on Disposition of Property</t>
  </si>
  <si>
    <t xml:space="preserve">  Other Income:</t>
  </si>
  <si>
    <t xml:space="preserve">  Other Income Deductions</t>
  </si>
  <si>
    <t xml:space="preserve">  Operating and Maintenance Expenses:</t>
  </si>
  <si>
    <t>Loss on Disposition of Property</t>
  </si>
  <si>
    <t>Misc. Income Deductions</t>
  </si>
  <si>
    <t>Taxes Applicable to Other Income and Deductions:</t>
  </si>
  <si>
    <t>Income Taxes and Investment Tax Credits</t>
  </si>
  <si>
    <t>Net Other Income &amp; Deductions</t>
  </si>
  <si>
    <t>Misc. Non-Operating Income</t>
  </si>
  <si>
    <t>Total Taxes on Other Income and Deductions</t>
  </si>
  <si>
    <t>Interest Charges</t>
  </si>
  <si>
    <t>Interest on Long-Term Debt</t>
  </si>
  <si>
    <t>Interest on Short-Term Debt</t>
  </si>
  <si>
    <t>Amortization of Premium on Debt - Credit</t>
  </si>
  <si>
    <t>Other Interest Expense</t>
  </si>
  <si>
    <t>Total Interest Charges</t>
  </si>
  <si>
    <t>Net Income</t>
  </si>
  <si>
    <t xml:space="preserve">     Total Utility Operating Expenses (L13 to L20)</t>
  </si>
  <si>
    <t xml:space="preserve">     Total Other Income (L25 through L30)</t>
  </si>
  <si>
    <t>kWh Sold (in 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</si>
</sst>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166" fontId="0" fillId="0" borderId="0" xfId="2" applyNumberFormat="1" applyFont="1" applyBorder="1"/>
    <xf numFmtId="165" fontId="0" fillId="0" borderId="0" xfId="1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/>
    <xf numFmtId="43" fontId="2" fillId="0" borderId="0" xfId="1" applyFont="1" applyBorder="1" applyAlignment="1">
      <alignment horizontal="center"/>
    </xf>
    <xf numFmtId="165" fontId="0" fillId="0" borderId="0" xfId="0" applyNumberFormat="1"/>
    <xf numFmtId="165" fontId="2" fillId="0" borderId="0" xfId="1" applyNumberFormat="1" applyFont="1"/>
    <xf numFmtId="166" fontId="2" fillId="0" borderId="0" xfId="2" applyNumberFormat="1" applyFont="1"/>
    <xf numFmtId="166" fontId="2" fillId="0" borderId="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F85"/>
  <sheetViews>
    <sheetView tabSelected="1" zoomScaleNormal="100" workbookViewId="0">
      <selection activeCell="H46" sqref="H46"/>
    </sheetView>
  </sheetViews>
  <sheetFormatPr defaultRowHeight="15" x14ac:dyDescent="0.25"/>
  <cols>
    <col min="2" max="2" width="48.28515625" bestFit="1" customWidth="1"/>
    <col min="3" max="6" width="1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4</v>
      </c>
    </row>
    <row r="4" spans="1:6" x14ac:dyDescent="0.25">
      <c r="A4" s="1" t="s">
        <v>2</v>
      </c>
    </row>
    <row r="7" spans="1:6" x14ac:dyDescent="0.25">
      <c r="A7" s="19"/>
      <c r="B7" s="20"/>
      <c r="C7" s="10" t="s">
        <v>5</v>
      </c>
      <c r="D7" s="14"/>
      <c r="E7" s="14"/>
      <c r="F7" s="11"/>
    </row>
    <row r="8" spans="1:6" x14ac:dyDescent="0.25">
      <c r="A8" s="21"/>
      <c r="B8" s="22"/>
      <c r="C8" s="15" t="s">
        <v>6</v>
      </c>
      <c r="D8" s="16"/>
      <c r="E8" s="17"/>
      <c r="F8" s="18" t="s">
        <v>7</v>
      </c>
    </row>
    <row r="9" spans="1:6" x14ac:dyDescent="0.25">
      <c r="A9" s="3" t="s">
        <v>3</v>
      </c>
      <c r="B9" s="4" t="s">
        <v>8</v>
      </c>
      <c r="C9" s="18" t="s">
        <v>9</v>
      </c>
      <c r="D9" s="18" t="s">
        <v>10</v>
      </c>
      <c r="E9" s="18" t="s">
        <v>11</v>
      </c>
      <c r="F9" s="18" t="s">
        <v>12</v>
      </c>
    </row>
    <row r="10" spans="1:6" x14ac:dyDescent="0.25">
      <c r="A10" s="13">
        <v>1</v>
      </c>
      <c r="B10" s="26" t="s">
        <v>13</v>
      </c>
      <c r="C10" s="29"/>
      <c r="D10" s="29"/>
      <c r="E10" s="29"/>
      <c r="F10" s="29"/>
    </row>
    <row r="11" spans="1:6" x14ac:dyDescent="0.25">
      <c r="A11" s="12">
        <v>2</v>
      </c>
      <c r="B11" s="5" t="s">
        <v>14</v>
      </c>
      <c r="C11" s="6">
        <v>66792</v>
      </c>
      <c r="D11" s="6">
        <v>70888</v>
      </c>
      <c r="E11" s="6">
        <v>74474</v>
      </c>
      <c r="F11" s="6">
        <v>69448</v>
      </c>
    </row>
    <row r="12" spans="1:6" x14ac:dyDescent="0.25">
      <c r="A12" s="12">
        <v>3</v>
      </c>
      <c r="B12" s="26" t="s">
        <v>15</v>
      </c>
      <c r="C12" s="7"/>
      <c r="D12" s="7"/>
      <c r="E12" s="7"/>
      <c r="F12" s="7"/>
    </row>
    <row r="13" spans="1:6" x14ac:dyDescent="0.25">
      <c r="A13" s="12">
        <v>4</v>
      </c>
      <c r="B13" s="27" t="s">
        <v>41</v>
      </c>
      <c r="C13" s="7"/>
      <c r="D13" s="7"/>
      <c r="E13" s="7"/>
      <c r="F13" s="7"/>
    </row>
    <row r="14" spans="1:6" x14ac:dyDescent="0.25">
      <c r="A14" s="13">
        <v>5</v>
      </c>
      <c r="B14" s="8" t="s">
        <v>16</v>
      </c>
      <c r="C14" s="7"/>
      <c r="D14" s="7"/>
      <c r="E14" s="7"/>
      <c r="F14" s="7"/>
    </row>
    <row r="15" spans="1:6" x14ac:dyDescent="0.25">
      <c r="A15" s="12">
        <v>6</v>
      </c>
      <c r="B15" s="8" t="s">
        <v>26</v>
      </c>
      <c r="C15" s="7">
        <v>48455</v>
      </c>
      <c r="D15" s="7">
        <v>53014</v>
      </c>
      <c r="E15" s="7">
        <v>55130</v>
      </c>
      <c r="F15" s="7">
        <v>50689</v>
      </c>
    </row>
    <row r="16" spans="1:6" x14ac:dyDescent="0.25">
      <c r="A16" s="12">
        <v>7</v>
      </c>
      <c r="B16" s="8" t="s">
        <v>17</v>
      </c>
      <c r="C16" s="7"/>
      <c r="D16" s="7"/>
      <c r="E16" s="7"/>
      <c r="F16" s="7"/>
    </row>
    <row r="17" spans="1:6" x14ac:dyDescent="0.25">
      <c r="A17" s="12">
        <v>8</v>
      </c>
      <c r="B17" s="8" t="s">
        <v>18</v>
      </c>
      <c r="C17" s="2">
        <f>2576+3491</f>
        <v>6067</v>
      </c>
      <c r="D17" s="2">
        <v>6240</v>
      </c>
      <c r="E17" s="2">
        <f>3039+3865</f>
        <v>6904</v>
      </c>
      <c r="F17" s="2">
        <f>3308+2922</f>
        <v>6230</v>
      </c>
    </row>
    <row r="18" spans="1:6" x14ac:dyDescent="0.25">
      <c r="A18" s="13">
        <v>9</v>
      </c>
      <c r="B18" s="8" t="s">
        <v>19</v>
      </c>
      <c r="C18" s="2">
        <v>1364</v>
      </c>
      <c r="D18" s="2">
        <v>1293</v>
      </c>
      <c r="E18" s="2">
        <v>1548</v>
      </c>
      <c r="F18" s="2">
        <v>1274</v>
      </c>
    </row>
    <row r="19" spans="1:6" x14ac:dyDescent="0.25">
      <c r="A19" s="12">
        <v>10</v>
      </c>
      <c r="B19" s="8" t="s">
        <v>20</v>
      </c>
      <c r="C19" s="2">
        <v>79</v>
      </c>
      <c r="D19" s="2">
        <v>81</v>
      </c>
      <c r="E19" s="2">
        <v>81</v>
      </c>
      <c r="F19" s="2">
        <v>41</v>
      </c>
    </row>
    <row r="20" spans="1:6" x14ac:dyDescent="0.25">
      <c r="A20" s="12">
        <v>11</v>
      </c>
      <c r="B20" s="8" t="s">
        <v>21</v>
      </c>
      <c r="C20" s="2"/>
      <c r="D20" s="2">
        <v>0</v>
      </c>
      <c r="E20" s="2">
        <v>1</v>
      </c>
      <c r="F20" s="2">
        <v>4</v>
      </c>
    </row>
    <row r="21" spans="1:6" x14ac:dyDescent="0.25">
      <c r="A21" s="12">
        <v>12</v>
      </c>
      <c r="B21" s="8" t="s">
        <v>22</v>
      </c>
      <c r="C21" s="7">
        <v>2492</v>
      </c>
      <c r="D21" s="7">
        <v>2116</v>
      </c>
      <c r="E21" s="7">
        <v>2497</v>
      </c>
      <c r="F21" s="7">
        <v>3237</v>
      </c>
    </row>
    <row r="22" spans="1:6" x14ac:dyDescent="0.25">
      <c r="A22" s="13">
        <v>13</v>
      </c>
      <c r="B22" s="23" t="s">
        <v>23</v>
      </c>
      <c r="C22" s="33">
        <f>SUM(C14:C21)</f>
        <v>58457</v>
      </c>
      <c r="D22" s="33">
        <f>SUM(D14:D21)</f>
        <v>62744</v>
      </c>
      <c r="E22" s="33">
        <f t="shared" ref="E22:F22" si="0">SUM(E14:E21)</f>
        <v>66161</v>
      </c>
      <c r="F22" s="33">
        <f t="shared" si="0"/>
        <v>61475</v>
      </c>
    </row>
    <row r="23" spans="1:6" x14ac:dyDescent="0.25">
      <c r="A23" s="12">
        <v>14</v>
      </c>
      <c r="B23" s="8" t="s">
        <v>24</v>
      </c>
      <c r="C23" s="7">
        <v>5578</v>
      </c>
      <c r="D23" s="7">
        <v>5696</v>
      </c>
      <c r="E23" s="7">
        <v>5840</v>
      </c>
      <c r="F23" s="7">
        <v>6017</v>
      </c>
    </row>
    <row r="24" spans="1:6" x14ac:dyDescent="0.25">
      <c r="A24" s="12">
        <v>15</v>
      </c>
      <c r="B24" s="8" t="s">
        <v>25</v>
      </c>
      <c r="C24" s="7"/>
      <c r="D24" s="7"/>
      <c r="E24" s="7"/>
      <c r="F24" s="7"/>
    </row>
    <row r="25" spans="1:6" x14ac:dyDescent="0.25">
      <c r="A25" s="12">
        <v>16</v>
      </c>
      <c r="B25" s="8" t="s">
        <v>27</v>
      </c>
      <c r="C25" s="7">
        <v>77</v>
      </c>
      <c r="D25" s="7">
        <v>82</v>
      </c>
      <c r="E25" s="7">
        <v>87</v>
      </c>
      <c r="F25" s="7">
        <v>90</v>
      </c>
    </row>
    <row r="26" spans="1:6" x14ac:dyDescent="0.25">
      <c r="A26" s="13">
        <v>17</v>
      </c>
      <c r="B26" s="8" t="s">
        <v>28</v>
      </c>
      <c r="C26" s="7"/>
      <c r="D26" s="7"/>
      <c r="E26" s="7"/>
      <c r="F26" s="7"/>
    </row>
    <row r="27" spans="1:6" x14ac:dyDescent="0.25">
      <c r="A27" s="12">
        <v>18</v>
      </c>
      <c r="B27" s="8" t="s">
        <v>29</v>
      </c>
      <c r="C27" s="7"/>
      <c r="D27" s="7"/>
      <c r="E27" s="7"/>
      <c r="F27" s="7"/>
    </row>
    <row r="28" spans="1:6" x14ac:dyDescent="0.25">
      <c r="A28" s="12">
        <v>19</v>
      </c>
      <c r="B28" s="8" t="s">
        <v>30</v>
      </c>
      <c r="C28" s="7"/>
      <c r="D28" s="7"/>
      <c r="E28" s="7"/>
      <c r="F28" s="7"/>
    </row>
    <row r="29" spans="1:6" x14ac:dyDescent="0.25">
      <c r="A29" s="12">
        <v>20</v>
      </c>
      <c r="B29" s="8" t="s">
        <v>31</v>
      </c>
      <c r="C29" s="7"/>
      <c r="D29" s="7"/>
      <c r="E29" s="7"/>
      <c r="F29" s="7"/>
    </row>
    <row r="30" spans="1:6" x14ac:dyDescent="0.25">
      <c r="A30" s="13">
        <v>21</v>
      </c>
      <c r="B30" s="23" t="s">
        <v>56</v>
      </c>
      <c r="C30" s="33">
        <f>SUM(C22:C29)</f>
        <v>64112</v>
      </c>
      <c r="D30" s="33">
        <f>SUM(D22:D29)</f>
        <v>68522</v>
      </c>
      <c r="E30" s="33">
        <f t="shared" ref="E30:F30" si="1">SUM(E22:E29)</f>
        <v>72088</v>
      </c>
      <c r="F30" s="33">
        <f t="shared" si="1"/>
        <v>67582</v>
      </c>
    </row>
    <row r="31" spans="1:6" x14ac:dyDescent="0.25">
      <c r="A31" s="12">
        <v>22</v>
      </c>
      <c r="B31" s="8" t="s">
        <v>32</v>
      </c>
      <c r="C31" s="7"/>
      <c r="D31" s="7"/>
      <c r="E31" s="7"/>
      <c r="F31" s="7"/>
    </row>
    <row r="32" spans="1:6" x14ac:dyDescent="0.25">
      <c r="A32" s="9">
        <v>23</v>
      </c>
      <c r="B32" s="28" t="s">
        <v>33</v>
      </c>
      <c r="C32" s="2"/>
      <c r="D32" s="2"/>
      <c r="E32" s="2"/>
      <c r="F32" s="2"/>
    </row>
    <row r="33" spans="1:6" x14ac:dyDescent="0.25">
      <c r="A33" s="9">
        <v>24</v>
      </c>
      <c r="B33" s="24" t="s">
        <v>39</v>
      </c>
      <c r="C33" s="2"/>
      <c r="D33" s="2"/>
      <c r="E33" s="2"/>
      <c r="F33" s="2"/>
    </row>
    <row r="34" spans="1:6" x14ac:dyDescent="0.25">
      <c r="A34" s="9">
        <v>25</v>
      </c>
      <c r="B34" s="8" t="s">
        <v>34</v>
      </c>
      <c r="C34" s="2">
        <v>373</v>
      </c>
      <c r="D34" s="2">
        <v>382</v>
      </c>
      <c r="E34" s="2">
        <v>406</v>
      </c>
      <c r="F34" s="2">
        <v>416</v>
      </c>
    </row>
    <row r="35" spans="1:6" x14ac:dyDescent="0.25">
      <c r="A35" s="9">
        <v>26</v>
      </c>
      <c r="B35" s="8" t="s">
        <v>35</v>
      </c>
      <c r="C35" s="2"/>
      <c r="D35" s="2"/>
      <c r="E35" s="2"/>
      <c r="F35" s="2"/>
    </row>
    <row r="36" spans="1:6" x14ac:dyDescent="0.25">
      <c r="A36" s="12">
        <v>27</v>
      </c>
      <c r="B36" s="8" t="s">
        <v>36</v>
      </c>
      <c r="C36" s="2"/>
      <c r="D36" s="2"/>
      <c r="E36" s="2"/>
      <c r="F36" s="2"/>
    </row>
    <row r="37" spans="1:6" x14ac:dyDescent="0.25">
      <c r="A37" s="9">
        <v>28</v>
      </c>
      <c r="B37" s="8" t="s">
        <v>37</v>
      </c>
      <c r="C37" s="2"/>
      <c r="D37" s="2"/>
      <c r="E37" s="2"/>
      <c r="F37" s="2"/>
    </row>
    <row r="38" spans="1:6" x14ac:dyDescent="0.25">
      <c r="A38" s="9">
        <v>29</v>
      </c>
      <c r="B38" s="8" t="s">
        <v>47</v>
      </c>
      <c r="C38" s="2">
        <f>39+263</f>
        <v>302</v>
      </c>
      <c r="D38" s="2">
        <f>59+252</f>
        <v>311</v>
      </c>
      <c r="E38" s="2">
        <f>254-18</f>
        <v>236</v>
      </c>
      <c r="F38" s="2">
        <f>934+179</f>
        <v>1113</v>
      </c>
    </row>
    <row r="39" spans="1:6" x14ac:dyDescent="0.25">
      <c r="A39" s="9">
        <v>30</v>
      </c>
      <c r="B39" s="8" t="s">
        <v>38</v>
      </c>
      <c r="C39" s="2"/>
      <c r="D39" s="2"/>
      <c r="E39" s="2"/>
      <c r="F39" s="2"/>
    </row>
    <row r="40" spans="1:6" x14ac:dyDescent="0.25">
      <c r="A40" s="9">
        <v>31</v>
      </c>
      <c r="B40" s="23" t="s">
        <v>57</v>
      </c>
      <c r="C40" s="32">
        <f>SUM(C34:C39)</f>
        <v>675</v>
      </c>
      <c r="D40" s="32">
        <f>SUM(D34:D39)</f>
        <v>693</v>
      </c>
      <c r="E40" s="32">
        <f t="shared" ref="E40:F40" si="2">SUM(E34:E39)</f>
        <v>642</v>
      </c>
      <c r="F40" s="32">
        <f t="shared" si="2"/>
        <v>1529</v>
      </c>
    </row>
    <row r="41" spans="1:6" x14ac:dyDescent="0.25">
      <c r="A41" s="12">
        <v>32</v>
      </c>
      <c r="B41" s="24" t="s">
        <v>40</v>
      </c>
      <c r="C41" s="2"/>
      <c r="D41" s="2"/>
      <c r="E41" s="2"/>
      <c r="F41" s="2"/>
    </row>
    <row r="42" spans="1:6" x14ac:dyDescent="0.25">
      <c r="A42" s="9">
        <v>33</v>
      </c>
      <c r="B42" s="8" t="s">
        <v>42</v>
      </c>
      <c r="C42" s="2"/>
      <c r="D42" s="2"/>
      <c r="E42" s="2"/>
      <c r="F42" s="2"/>
    </row>
    <row r="43" spans="1:6" x14ac:dyDescent="0.25">
      <c r="A43" s="9">
        <v>34</v>
      </c>
      <c r="B43" s="8" t="s">
        <v>43</v>
      </c>
      <c r="C43" s="2">
        <v>105</v>
      </c>
      <c r="D43" s="2">
        <v>2</v>
      </c>
      <c r="E43" s="2">
        <v>2</v>
      </c>
      <c r="F43" s="2">
        <v>3</v>
      </c>
    </row>
    <row r="44" spans="1:6" x14ac:dyDescent="0.25">
      <c r="A44" s="9">
        <v>35</v>
      </c>
      <c r="B44" s="8" t="s">
        <v>44</v>
      </c>
      <c r="C44" s="2"/>
      <c r="D44" s="2"/>
      <c r="E44" s="2"/>
      <c r="F44" s="2"/>
    </row>
    <row r="45" spans="1:6" x14ac:dyDescent="0.25">
      <c r="A45" s="9">
        <v>36</v>
      </c>
      <c r="B45" s="8" t="s">
        <v>45</v>
      </c>
      <c r="C45" s="2"/>
      <c r="D45" s="2"/>
      <c r="E45" s="2"/>
      <c r="F45" s="2"/>
    </row>
    <row r="46" spans="1:6" x14ac:dyDescent="0.25">
      <c r="A46" s="12">
        <v>37</v>
      </c>
      <c r="B46" s="8" t="s">
        <v>27</v>
      </c>
      <c r="C46" s="2"/>
      <c r="D46" s="2"/>
      <c r="E46" s="2"/>
      <c r="F46" s="2"/>
    </row>
    <row r="47" spans="1:6" x14ac:dyDescent="0.25">
      <c r="A47" s="9">
        <v>38</v>
      </c>
      <c r="B47" s="25" t="s">
        <v>48</v>
      </c>
      <c r="C47" s="2"/>
      <c r="D47" s="2"/>
      <c r="E47" s="2"/>
      <c r="F47" s="2"/>
    </row>
    <row r="48" spans="1:6" x14ac:dyDescent="0.25">
      <c r="A48" s="9">
        <v>39</v>
      </c>
      <c r="B48" s="23" t="s">
        <v>46</v>
      </c>
      <c r="C48" s="2"/>
      <c r="D48" s="2"/>
      <c r="E48" s="2"/>
      <c r="F48" s="2"/>
    </row>
    <row r="49" spans="1:6" x14ac:dyDescent="0.25">
      <c r="A49" s="9">
        <v>40</v>
      </c>
      <c r="B49" s="25" t="s">
        <v>49</v>
      </c>
      <c r="C49" s="2">
        <v>2336</v>
      </c>
      <c r="D49" s="2">
        <v>2125</v>
      </c>
      <c r="E49" s="2">
        <v>2042</v>
      </c>
      <c r="F49" s="2">
        <v>1961</v>
      </c>
    </row>
    <row r="50" spans="1:6" x14ac:dyDescent="0.25">
      <c r="A50" s="9">
        <v>41</v>
      </c>
      <c r="B50" s="25" t="s">
        <v>50</v>
      </c>
      <c r="C50" s="2"/>
      <c r="D50" s="2"/>
      <c r="E50" s="2"/>
      <c r="F50" s="2"/>
    </row>
    <row r="51" spans="1:6" x14ac:dyDescent="0.25">
      <c r="A51" s="12">
        <v>42</v>
      </c>
      <c r="B51" s="25" t="s">
        <v>51</v>
      </c>
      <c r="C51" s="2">
        <v>8</v>
      </c>
      <c r="D51" s="2">
        <v>17</v>
      </c>
      <c r="E51" s="2">
        <v>78</v>
      </c>
      <c r="F51" s="2">
        <v>233</v>
      </c>
    </row>
    <row r="52" spans="1:6" x14ac:dyDescent="0.25">
      <c r="A52" s="9">
        <v>43</v>
      </c>
      <c r="B52" s="25" t="s">
        <v>52</v>
      </c>
      <c r="C52" s="2"/>
      <c r="D52" s="2"/>
      <c r="E52" s="2"/>
      <c r="F52" s="2"/>
    </row>
    <row r="53" spans="1:6" x14ac:dyDescent="0.25">
      <c r="A53" s="9">
        <v>44</v>
      </c>
      <c r="B53" s="25" t="s">
        <v>53</v>
      </c>
      <c r="C53" s="2"/>
      <c r="D53" s="2"/>
      <c r="E53" s="2"/>
      <c r="F53" s="2"/>
    </row>
    <row r="54" spans="1:6" x14ac:dyDescent="0.25">
      <c r="A54" s="9">
        <v>45</v>
      </c>
      <c r="B54" s="25" t="s">
        <v>54</v>
      </c>
      <c r="C54" s="2"/>
      <c r="D54" s="2"/>
      <c r="E54" s="2"/>
      <c r="F54" s="2"/>
    </row>
    <row r="55" spans="1:6" x14ac:dyDescent="0.25">
      <c r="A55" s="9">
        <v>46</v>
      </c>
      <c r="B55" s="25" t="s">
        <v>55</v>
      </c>
      <c r="C55" s="32">
        <f>+C11-C30+C40-SUM(C42:C54)-1</f>
        <v>905</v>
      </c>
      <c r="D55" s="32">
        <f>+D11-D30+D40-SUM(D42:D54)+1</f>
        <v>916</v>
      </c>
      <c r="E55" s="32">
        <f>+E11-E30+E40-SUM(E42:E54)</f>
        <v>906</v>
      </c>
      <c r="F55" s="32">
        <f>+F11-F30+F40-SUM(F42:F54)+1</f>
        <v>1199</v>
      </c>
    </row>
    <row r="56" spans="1:6" x14ac:dyDescent="0.25">
      <c r="A56" s="12">
        <v>47</v>
      </c>
      <c r="B56" s="25" t="s">
        <v>58</v>
      </c>
      <c r="C56" s="31">
        <v>635937</v>
      </c>
      <c r="D56" s="31">
        <v>605195</v>
      </c>
      <c r="E56" s="31">
        <v>638557</v>
      </c>
      <c r="F56" s="31">
        <v>604186</v>
      </c>
    </row>
    <row r="57" spans="1:6" x14ac:dyDescent="0.25">
      <c r="C57" s="2"/>
      <c r="D57" s="2"/>
      <c r="E57" s="2"/>
      <c r="F57" s="2"/>
    </row>
    <row r="58" spans="1:6" x14ac:dyDescent="0.25">
      <c r="C58" s="2"/>
      <c r="D58" s="2"/>
      <c r="E58" s="2"/>
      <c r="F58" s="2"/>
    </row>
    <row r="59" spans="1:6" x14ac:dyDescent="0.25">
      <c r="C59" s="2"/>
      <c r="D59" s="2"/>
      <c r="E59" s="2"/>
      <c r="F59" s="2"/>
    </row>
    <row r="60" spans="1:6" x14ac:dyDescent="0.25">
      <c r="C60" s="2"/>
      <c r="D60" s="2"/>
      <c r="E60" s="2"/>
      <c r="F60" s="2"/>
    </row>
    <row r="61" spans="1:6" x14ac:dyDescent="0.25">
      <c r="C61" s="2"/>
      <c r="D61" s="2"/>
      <c r="E61" s="2"/>
      <c r="F61" s="2"/>
    </row>
    <row r="62" spans="1:6" x14ac:dyDescent="0.25">
      <c r="C62" s="2"/>
      <c r="D62" s="2"/>
      <c r="E62" s="2"/>
      <c r="F62" s="2"/>
    </row>
    <row r="63" spans="1:6" x14ac:dyDescent="0.25">
      <c r="C63" s="2"/>
      <c r="D63" s="2"/>
      <c r="E63" s="2"/>
      <c r="F63" s="2"/>
    </row>
    <row r="64" spans="1:6" x14ac:dyDescent="0.25">
      <c r="C64" s="30"/>
      <c r="D64" s="30"/>
      <c r="E64" s="30"/>
      <c r="F64" s="30"/>
    </row>
    <row r="65" spans="3:6" x14ac:dyDescent="0.25">
      <c r="C65" s="30"/>
      <c r="D65" s="30"/>
      <c r="E65" s="30"/>
      <c r="F65" s="30"/>
    </row>
    <row r="66" spans="3:6" x14ac:dyDescent="0.25">
      <c r="C66" s="30"/>
      <c r="D66" s="30"/>
      <c r="E66" s="30"/>
      <c r="F66" s="30"/>
    </row>
    <row r="67" spans="3:6" x14ac:dyDescent="0.25">
      <c r="C67" s="30"/>
      <c r="D67" s="30"/>
      <c r="E67" s="30"/>
      <c r="F67" s="30"/>
    </row>
    <row r="68" spans="3:6" x14ac:dyDescent="0.25">
      <c r="C68" s="30"/>
      <c r="D68" s="30"/>
      <c r="E68" s="30"/>
      <c r="F68" s="30"/>
    </row>
    <row r="69" spans="3:6" x14ac:dyDescent="0.25">
      <c r="C69" s="30"/>
      <c r="D69" s="30"/>
      <c r="E69" s="30"/>
      <c r="F69" s="30"/>
    </row>
    <row r="70" spans="3:6" x14ac:dyDescent="0.25">
      <c r="C70" s="30"/>
      <c r="D70" s="30"/>
      <c r="E70" s="30"/>
      <c r="F70" s="30"/>
    </row>
    <row r="71" spans="3:6" x14ac:dyDescent="0.25">
      <c r="C71" s="30"/>
      <c r="D71" s="30"/>
      <c r="E71" s="30"/>
      <c r="F71" s="30"/>
    </row>
    <row r="72" spans="3:6" x14ac:dyDescent="0.25">
      <c r="C72" s="30"/>
      <c r="D72" s="30"/>
      <c r="E72" s="30"/>
      <c r="F72" s="30"/>
    </row>
    <row r="73" spans="3:6" x14ac:dyDescent="0.25">
      <c r="C73" s="30"/>
      <c r="D73" s="30"/>
      <c r="E73" s="30"/>
      <c r="F73" s="30"/>
    </row>
    <row r="74" spans="3:6" x14ac:dyDescent="0.25">
      <c r="C74" s="30"/>
      <c r="D74" s="30"/>
      <c r="E74" s="30"/>
      <c r="F74" s="30"/>
    </row>
    <row r="75" spans="3:6" x14ac:dyDescent="0.25">
      <c r="C75" s="30"/>
      <c r="D75" s="30"/>
      <c r="E75" s="30"/>
      <c r="F75" s="30"/>
    </row>
    <row r="76" spans="3:6" x14ac:dyDescent="0.25">
      <c r="C76" s="30"/>
      <c r="D76" s="30"/>
      <c r="E76" s="30"/>
      <c r="F76" s="30"/>
    </row>
    <row r="77" spans="3:6" x14ac:dyDescent="0.25">
      <c r="C77" s="30"/>
      <c r="D77" s="30"/>
      <c r="E77" s="30"/>
      <c r="F77" s="30"/>
    </row>
    <row r="78" spans="3:6" x14ac:dyDescent="0.25">
      <c r="C78" s="30"/>
      <c r="D78" s="30"/>
      <c r="E78" s="30"/>
      <c r="F78" s="30"/>
    </row>
    <row r="79" spans="3:6" x14ac:dyDescent="0.25">
      <c r="C79" s="30"/>
      <c r="D79" s="30"/>
      <c r="E79" s="30"/>
      <c r="F79" s="30"/>
    </row>
    <row r="80" spans="3:6" x14ac:dyDescent="0.25">
      <c r="C80" s="30"/>
      <c r="D80" s="30"/>
      <c r="E80" s="30"/>
      <c r="F80" s="30"/>
    </row>
    <row r="81" spans="3:6" x14ac:dyDescent="0.25">
      <c r="C81" s="30"/>
      <c r="D81" s="30"/>
      <c r="E81" s="30"/>
      <c r="F81" s="30"/>
    </row>
    <row r="82" spans="3:6" x14ac:dyDescent="0.25">
      <c r="C82" s="30"/>
      <c r="D82" s="30"/>
      <c r="E82" s="30"/>
      <c r="F82" s="30"/>
    </row>
    <row r="83" spans="3:6" x14ac:dyDescent="0.25">
      <c r="C83" s="30"/>
      <c r="D83" s="30"/>
      <c r="E83" s="30"/>
      <c r="F83" s="30"/>
    </row>
    <row r="84" spans="3:6" x14ac:dyDescent="0.25">
      <c r="C84" s="30"/>
      <c r="D84" s="30"/>
      <c r="E84" s="30"/>
      <c r="F84" s="30"/>
    </row>
    <row r="85" spans="3:6" x14ac:dyDescent="0.25">
      <c r="C85" s="30"/>
      <c r="D85" s="30"/>
      <c r="E85" s="30"/>
      <c r="F85" s="30"/>
    </row>
  </sheetData>
  <mergeCells count="2">
    <mergeCell ref="C7:F7"/>
    <mergeCell ref="C8:E8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2021-10-19T14:36:12Z</cp:lastPrinted>
  <dcterms:created xsi:type="dcterms:W3CDTF">2021-10-19T13:15:57Z</dcterms:created>
  <dcterms:modified xsi:type="dcterms:W3CDTF">2021-10-19T22:23:44Z</dcterms:modified>
</cp:coreProperties>
</file>