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C\CASE 2021_0033_CORRESPONDENCE\E-filings\"/>
    </mc:Choice>
  </mc:AlternateContent>
  <xr:revisionPtr revIDLastSave="0" documentId="13_ncr:1_{44281CFE-9497-4272-A27E-0902312F7B70}" xr6:coauthVersionLast="47" xr6:coauthVersionMax="47" xr10:uidLastSave="{00000000-0000-0000-0000-000000000000}"/>
  <bookViews>
    <workbookView xWindow="30" yWindow="750" windowWidth="28770" windowHeight="15450" xr2:uid="{378B45CB-F0FB-40B3-98E4-BE25126DB73D}"/>
  </bookViews>
  <sheets>
    <sheet name="CHART OF ACCOU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2" l="1"/>
  <c r="C38" i="2"/>
  <c r="C24" i="2"/>
  <c r="C23" i="2"/>
  <c r="C22" i="2"/>
  <c r="C11" i="2"/>
  <c r="C10" i="2"/>
  <c r="E11" i="2"/>
  <c r="C12" i="2"/>
  <c r="C13" i="2"/>
  <c r="C14" i="2"/>
  <c r="C15" i="2"/>
  <c r="C16" i="2"/>
  <c r="C17" i="2"/>
  <c r="C18" i="2"/>
  <c r="C19" i="2"/>
  <c r="C20" i="2"/>
  <c r="C21" i="2"/>
  <c r="G22" i="2"/>
  <c r="H22" i="2"/>
  <c r="D23" i="2"/>
  <c r="G23" i="2"/>
  <c r="I23" i="2"/>
  <c r="L23" i="2"/>
  <c r="C25" i="2"/>
  <c r="C26" i="2"/>
  <c r="C27" i="2"/>
  <c r="C28" i="2"/>
  <c r="C29" i="2"/>
  <c r="C30" i="2"/>
  <c r="C31" i="2"/>
  <c r="C32" i="2"/>
  <c r="C33" i="2"/>
  <c r="C34" i="2"/>
  <c r="C35" i="2"/>
  <c r="C36" i="2"/>
  <c r="M38" i="2"/>
  <c r="Q26" i="2"/>
  <c r="K38" i="2" l="1"/>
  <c r="L38" i="2" l="1"/>
  <c r="J38" i="2"/>
  <c r="I38" i="2" l="1"/>
  <c r="H38" i="2" l="1"/>
  <c r="G38" i="2" l="1"/>
  <c r="E38" i="2" l="1"/>
  <c r="C9" i="2" l="1"/>
  <c r="D38" i="2"/>
</calcChain>
</file>

<file path=xl/sharedStrings.xml><?xml version="1.0" encoding="utf-8"?>
<sst xmlns="http://schemas.openxmlformats.org/spreadsheetml/2006/main" count="43" uniqueCount="43">
  <si>
    <t>Johnson &amp; Mathis</t>
  </si>
  <si>
    <t>Rubin &amp; Hayes</t>
  </si>
  <si>
    <t>Acct No.</t>
  </si>
  <si>
    <t>Organization</t>
  </si>
  <si>
    <t>Franchises</t>
  </si>
  <si>
    <t>Land and Land Rights</t>
  </si>
  <si>
    <t>Collecting and Impounding Reservoirs</t>
  </si>
  <si>
    <t>Lake, River and Other Intakes</t>
  </si>
  <si>
    <t>Wells and Springs</t>
  </si>
  <si>
    <t>Infiltration Galleries and Tunnels</t>
  </si>
  <si>
    <t>Supply Mains</t>
  </si>
  <si>
    <t>Power Generation Equipment</t>
  </si>
  <si>
    <t>Pumping equipment</t>
  </si>
  <si>
    <t>Water Treatment Equipment</t>
  </si>
  <si>
    <t>Distribution Reservoirs and Standpipes</t>
  </si>
  <si>
    <t>Transmission and Distribution Mains</t>
  </si>
  <si>
    <t>Services</t>
  </si>
  <si>
    <t xml:space="preserve">Meters and Meter Installations </t>
  </si>
  <si>
    <t>Hydrants</t>
  </si>
  <si>
    <t>Backflow Prevention Devices</t>
  </si>
  <si>
    <t>Other Plant and Miscellaneous Equipment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</si>
  <si>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</si>
  <si>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</si>
  <si>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</si>
  <si>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</si>
  <si>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</si>
  <si>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</si>
  <si>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</si>
  <si>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</si>
  <si>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Plant</t>
  </si>
  <si>
    <t>Title</t>
  </si>
  <si>
    <t>Paul Cloud &amp; Associates</t>
  </si>
  <si>
    <t>Dport Construction</t>
  </si>
  <si>
    <t>Youngblood Construction</t>
  </si>
  <si>
    <t>Ferguson Water Works</t>
  </si>
  <si>
    <t>Core &amp; Main</t>
  </si>
  <si>
    <t>Structures and Improvements</t>
  </si>
  <si>
    <t>2021 RD PROJECT IMPROVEMENTS</t>
  </si>
  <si>
    <t>PSC CASE 2021-00333</t>
  </si>
  <si>
    <t>Murtco Mechanical Contractors</t>
  </si>
  <si>
    <t>Bore Master LLC</t>
  </si>
  <si>
    <t>Totals</t>
  </si>
  <si>
    <t>Paducah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</si>
</sst>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;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/>
    <xf numFmtId="165" fontId="0" fillId="0" borderId="0" xfId="1" applyNumberFormat="1" applyFont="1" applyProtection="1">
      <protection locked="0" hidden="1"/>
    </xf>
    <xf numFmtId="165" fontId="0" fillId="0" borderId="0" xfId="1" applyNumberFormat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82AE-7D7D-4551-B3A9-BD8CEF5D85A1}">
  <sheetPr>
    <pageSetUpPr fitToPage="1"/>
  </sheetPr>
  <dimension ref="A3:Q41"/>
  <sheetViews>
    <sheetView tabSelected="1" topLeftCell="A8" workbookViewId="0">
      <selection activeCell="C39" sqref="C39:C41"/>
    </sheetView>
  </sheetViews>
  <sheetFormatPr defaultRowHeight="15" x14ac:dyDescent="0.25"/>
  <cols>
    <col min="2" max="2" width="38.140625" customWidth="1"/>
    <col min="3" max="3" width="14" customWidth="1"/>
    <col min="4" max="4" width="13.7109375" customWidth="1"/>
    <col min="5" max="5" width="14.28515625" bestFit="1" customWidth="1"/>
    <col min="6" max="6" width="14.28515625" customWidth="1"/>
    <col min="7" max="8" width="11.5703125" bestFit="1" customWidth="1"/>
    <col min="10" max="10" width="10.5703125" bestFit="1" customWidth="1"/>
    <col min="11" max="11" width="12.5703125" bestFit="1" customWidth="1"/>
    <col min="12" max="13" width="10.5703125" bestFit="1" customWidth="1"/>
    <col min="17" max="17" width="12.5703125" bestFit="1" customWidth="1"/>
  </cols>
  <sheetData>
    <row r="3" spans="1:15" ht="18.75" x14ac:dyDescent="0.3">
      <c r="A3" s="4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8.75" x14ac:dyDescent="0.3">
      <c r="A4" s="4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8" spans="1:15" ht="151.5" x14ac:dyDescent="0.25">
      <c r="A8" t="s">
        <v>2</v>
      </c>
      <c r="B8" t="s">
        <v>30</v>
      </c>
      <c r="C8" s="2" t="s">
        <v>41</v>
      </c>
      <c r="D8" s="2" t="s">
        <v>31</v>
      </c>
      <c r="E8" s="2" t="s">
        <v>0</v>
      </c>
      <c r="F8" s="2" t="s">
        <v>1</v>
      </c>
      <c r="G8" s="2" t="s">
        <v>32</v>
      </c>
      <c r="H8" s="2" t="s">
        <v>33</v>
      </c>
      <c r="I8" s="2" t="s">
        <v>39</v>
      </c>
      <c r="J8" s="2" t="s">
        <v>40</v>
      </c>
      <c r="K8" s="2" t="s">
        <v>34</v>
      </c>
      <c r="L8" s="2" t="s">
        <v>35</v>
      </c>
      <c r="M8" s="2" t="s">
        <v>42</v>
      </c>
      <c r="O8" s="2"/>
    </row>
    <row r="9" spans="1:15" x14ac:dyDescent="0.25">
      <c r="A9" s="1">
        <v>301</v>
      </c>
      <c r="B9" t="s">
        <v>3</v>
      </c>
      <c r="C9" s="5">
        <f>SUM(D9:M9)</f>
        <v>0</v>
      </c>
      <c r="D9" s="5"/>
      <c r="E9" s="5"/>
      <c r="F9" s="5"/>
      <c r="G9" s="5"/>
      <c r="H9" s="5"/>
      <c r="I9" s="5"/>
      <c r="K9" s="5"/>
      <c r="L9" s="5"/>
    </row>
    <row r="10" spans="1:15" x14ac:dyDescent="0.25">
      <c r="A10" s="1">
        <v>302</v>
      </c>
      <c r="B10" t="s">
        <v>4</v>
      </c>
      <c r="C10" s="5">
        <f>SUM(D10:L10)</f>
        <v>0</v>
      </c>
      <c r="D10" s="5"/>
      <c r="E10" s="5"/>
      <c r="F10" s="5"/>
      <c r="G10" s="5"/>
      <c r="H10" s="5"/>
      <c r="I10" s="5"/>
      <c r="K10" s="5"/>
      <c r="L10" s="5"/>
    </row>
    <row r="11" spans="1:15" x14ac:dyDescent="0.25">
      <c r="A11" s="1">
        <v>303</v>
      </c>
      <c r="B11" t="s">
        <v>5</v>
      </c>
      <c r="C11" s="5">
        <f>SUM(D11:M11)</f>
        <v>2920</v>
      </c>
      <c r="D11" s="5"/>
      <c r="E11" s="6">
        <f>5840/2</f>
        <v>2920</v>
      </c>
      <c r="F11" s="6"/>
      <c r="G11" s="5"/>
      <c r="H11" s="5"/>
      <c r="I11" s="5"/>
      <c r="K11" s="5"/>
      <c r="L11" s="5"/>
    </row>
    <row r="12" spans="1:15" x14ac:dyDescent="0.25">
      <c r="A12" s="1">
        <v>304</v>
      </c>
      <c r="B12" t="s">
        <v>36</v>
      </c>
      <c r="C12" s="5">
        <f t="shared" ref="C12:C21" si="0">SUM(D12:L12)</f>
        <v>0</v>
      </c>
      <c r="D12" s="6"/>
      <c r="E12" s="5"/>
      <c r="F12" s="5"/>
      <c r="G12" s="5"/>
      <c r="H12" s="5"/>
      <c r="I12" s="5"/>
      <c r="K12" s="5"/>
      <c r="L12" s="5"/>
    </row>
    <row r="13" spans="1:15" x14ac:dyDescent="0.25">
      <c r="A13" s="1">
        <v>305</v>
      </c>
      <c r="B13" t="s">
        <v>6</v>
      </c>
      <c r="C13" s="5">
        <f t="shared" si="0"/>
        <v>0</v>
      </c>
      <c r="D13" s="5"/>
      <c r="E13" s="5"/>
      <c r="F13" s="5"/>
      <c r="G13" s="5"/>
      <c r="H13" s="5"/>
      <c r="I13" s="5"/>
      <c r="K13" s="5"/>
      <c r="L13" s="5"/>
    </row>
    <row r="14" spans="1:15" x14ac:dyDescent="0.25">
      <c r="A14" s="1">
        <v>306</v>
      </c>
      <c r="B14" t="s">
        <v>7</v>
      </c>
      <c r="C14" s="5">
        <f t="shared" si="0"/>
        <v>0</v>
      </c>
      <c r="D14" s="5"/>
      <c r="E14" s="5"/>
      <c r="F14" s="5"/>
      <c r="G14" s="5"/>
      <c r="H14" s="5"/>
      <c r="I14" s="5"/>
      <c r="K14" s="5"/>
      <c r="L14" s="5"/>
    </row>
    <row r="15" spans="1:15" x14ac:dyDescent="0.25">
      <c r="A15" s="1">
        <v>307</v>
      </c>
      <c r="B15" t="s">
        <v>8</v>
      </c>
      <c r="C15" s="5">
        <f t="shared" si="0"/>
        <v>0</v>
      </c>
      <c r="D15" s="5"/>
      <c r="E15" s="5"/>
      <c r="F15" s="5"/>
      <c r="G15" s="5"/>
      <c r="H15" s="5"/>
      <c r="I15" s="5"/>
      <c r="K15" s="5"/>
      <c r="L15" s="5"/>
    </row>
    <row r="16" spans="1:15" x14ac:dyDescent="0.25">
      <c r="A16" s="1">
        <v>308</v>
      </c>
      <c r="B16" t="s">
        <v>9</v>
      </c>
      <c r="C16" s="5">
        <f t="shared" si="0"/>
        <v>0</v>
      </c>
      <c r="D16" s="5"/>
      <c r="E16" s="5"/>
      <c r="F16" s="5"/>
      <c r="G16" s="5"/>
      <c r="H16" s="5"/>
      <c r="I16" s="5"/>
      <c r="K16" s="5"/>
      <c r="L16" s="5"/>
    </row>
    <row r="17" spans="1:17" x14ac:dyDescent="0.25">
      <c r="A17" s="1">
        <v>309</v>
      </c>
      <c r="B17" t="s">
        <v>10</v>
      </c>
      <c r="C17" s="5">
        <f t="shared" si="0"/>
        <v>0</v>
      </c>
      <c r="D17" s="5"/>
      <c r="E17" s="5"/>
      <c r="F17" s="5"/>
      <c r="G17" s="5"/>
      <c r="H17" s="5"/>
      <c r="I17" s="5"/>
      <c r="K17" s="5"/>
      <c r="L17" s="5"/>
    </row>
    <row r="18" spans="1:17" x14ac:dyDescent="0.25">
      <c r="A18" s="1">
        <v>310</v>
      </c>
      <c r="B18" t="s">
        <v>11</v>
      </c>
      <c r="C18" s="5">
        <f t="shared" si="0"/>
        <v>0</v>
      </c>
      <c r="D18" s="5"/>
      <c r="E18" s="5"/>
      <c r="F18" s="5"/>
      <c r="G18" s="5"/>
      <c r="H18" s="5"/>
      <c r="I18" s="5"/>
      <c r="K18" s="5"/>
      <c r="L18" s="5"/>
    </row>
    <row r="19" spans="1:17" x14ac:dyDescent="0.25">
      <c r="A19" s="1">
        <v>311</v>
      </c>
      <c r="B19" t="s">
        <v>12</v>
      </c>
      <c r="C19" s="5">
        <f t="shared" si="0"/>
        <v>0</v>
      </c>
      <c r="D19" s="5"/>
      <c r="E19" s="5"/>
      <c r="F19" s="5"/>
      <c r="G19" s="5"/>
      <c r="H19" s="5"/>
      <c r="I19" s="5"/>
      <c r="K19" s="5"/>
      <c r="L19" s="5"/>
    </row>
    <row r="20" spans="1:17" x14ac:dyDescent="0.25">
      <c r="A20" s="1">
        <v>320</v>
      </c>
      <c r="B20" t="s">
        <v>13</v>
      </c>
      <c r="C20" s="5">
        <f t="shared" si="0"/>
        <v>0</v>
      </c>
      <c r="D20" s="5"/>
      <c r="E20" s="5"/>
      <c r="F20" s="5"/>
      <c r="G20" s="5"/>
      <c r="H20" s="5"/>
      <c r="I20" s="5"/>
      <c r="K20" s="5"/>
      <c r="L20" s="5"/>
    </row>
    <row r="21" spans="1:17" x14ac:dyDescent="0.25">
      <c r="A21" s="1">
        <v>330</v>
      </c>
      <c r="B21" t="s">
        <v>14</v>
      </c>
      <c r="C21" s="5">
        <f t="shared" si="0"/>
        <v>0</v>
      </c>
      <c r="D21" s="5"/>
      <c r="E21" s="5"/>
      <c r="F21" s="5"/>
      <c r="G21" s="5"/>
      <c r="H21" s="5"/>
      <c r="I21" s="5"/>
      <c r="K21" s="5"/>
      <c r="L21" s="5"/>
    </row>
    <row r="22" spans="1:17" x14ac:dyDescent="0.25">
      <c r="A22" s="1">
        <v>331</v>
      </c>
      <c r="B22" t="s">
        <v>15</v>
      </c>
      <c r="C22" s="5">
        <f>SUM(D22:M22)</f>
        <v>3022418.89</v>
      </c>
      <c r="D22" s="5">
        <v>244939</v>
      </c>
      <c r="E22" s="5">
        <v>2920</v>
      </c>
      <c r="F22" s="5">
        <v>14512.33</v>
      </c>
      <c r="G22" s="6">
        <f>81210+11658.6+1659</f>
        <v>94527.6</v>
      </c>
      <c r="H22" s="6">
        <f>95819.11+668417.5+1901283.35</f>
        <v>2665519.96</v>
      </c>
      <c r="I22" s="5"/>
      <c r="K22" s="5"/>
      <c r="L22" s="5"/>
    </row>
    <row r="23" spans="1:17" x14ac:dyDescent="0.25">
      <c r="A23" s="1">
        <v>333</v>
      </c>
      <c r="B23" t="s">
        <v>16</v>
      </c>
      <c r="C23" s="5">
        <f>SUM(D23:M23)</f>
        <v>166425.04</v>
      </c>
      <c r="D23" s="5">
        <f>8%*Q26</f>
        <v>21386</v>
      </c>
      <c r="E23" s="5"/>
      <c r="F23" s="5"/>
      <c r="G23" s="6">
        <f>26500+64370</f>
        <v>90870</v>
      </c>
      <c r="H23" s="6"/>
      <c r="I23" s="6">
        <f>28692.8+11122.2</f>
        <v>39815</v>
      </c>
      <c r="J23" s="5">
        <v>8000</v>
      </c>
      <c r="K23" s="6"/>
      <c r="L23" s="6">
        <f>4045.64</f>
        <v>4045.64</v>
      </c>
      <c r="M23" s="5">
        <v>2308.4</v>
      </c>
      <c r="Q23" s="8">
        <v>178630</v>
      </c>
    </row>
    <row r="24" spans="1:17" x14ac:dyDescent="0.25">
      <c r="A24" s="1">
        <v>334</v>
      </c>
      <c r="B24" t="s">
        <v>17</v>
      </c>
      <c r="C24" s="5">
        <f>SUM(D24:M24)</f>
        <v>461940</v>
      </c>
      <c r="D24" s="5"/>
      <c r="E24" s="5"/>
      <c r="F24" s="5"/>
      <c r="G24" s="6"/>
      <c r="H24" s="6"/>
      <c r="I24" s="5"/>
      <c r="K24" s="6">
        <v>461940</v>
      </c>
      <c r="L24" s="6"/>
      <c r="Q24" s="8">
        <v>37100</v>
      </c>
    </row>
    <row r="25" spans="1:17" x14ac:dyDescent="0.25">
      <c r="A25" s="1">
        <v>335</v>
      </c>
      <c r="B25" t="s">
        <v>18</v>
      </c>
      <c r="C25" s="5">
        <f t="shared" ref="C25:C36" si="1">SUM(D25:L25)</f>
        <v>0</v>
      </c>
      <c r="D25" s="5"/>
      <c r="E25" s="5"/>
      <c r="F25" s="5"/>
      <c r="G25" s="6"/>
      <c r="H25" s="6"/>
      <c r="I25" s="5"/>
      <c r="K25" s="5"/>
      <c r="L25" s="5"/>
      <c r="Q25" s="8">
        <v>51595</v>
      </c>
    </row>
    <row r="26" spans="1:17" x14ac:dyDescent="0.25">
      <c r="A26" s="1">
        <v>336</v>
      </c>
      <c r="B26" t="s">
        <v>19</v>
      </c>
      <c r="C26" s="5">
        <f t="shared" si="1"/>
        <v>0</v>
      </c>
      <c r="D26" s="5"/>
      <c r="E26" s="5"/>
      <c r="F26" s="5"/>
      <c r="G26" s="5"/>
      <c r="H26" s="5"/>
      <c r="I26" s="5"/>
      <c r="K26" s="5"/>
      <c r="L26" s="5"/>
      <c r="Q26" s="9">
        <f>SUM(Q23:Q25)</f>
        <v>267325</v>
      </c>
    </row>
    <row r="27" spans="1:17" x14ac:dyDescent="0.25">
      <c r="A27" s="1">
        <v>339</v>
      </c>
      <c r="B27" t="s">
        <v>20</v>
      </c>
      <c r="C27" s="5">
        <f t="shared" si="1"/>
        <v>0</v>
      </c>
      <c r="D27" s="5"/>
      <c r="E27" s="5"/>
      <c r="F27" s="5"/>
      <c r="G27" s="5"/>
      <c r="H27" s="5"/>
      <c r="I27" s="5"/>
      <c r="K27" s="5"/>
      <c r="L27" s="5"/>
    </row>
    <row r="28" spans="1:17" x14ac:dyDescent="0.25">
      <c r="A28" s="1">
        <v>340</v>
      </c>
      <c r="B28" t="s">
        <v>21</v>
      </c>
      <c r="C28" s="5">
        <f t="shared" si="1"/>
        <v>0</v>
      </c>
      <c r="D28" s="5"/>
      <c r="E28" s="5"/>
      <c r="F28" s="5"/>
      <c r="G28" s="5"/>
      <c r="H28" s="5"/>
      <c r="I28" s="5"/>
      <c r="K28" s="5"/>
      <c r="L28" s="5"/>
    </row>
    <row r="29" spans="1:17" x14ac:dyDescent="0.25">
      <c r="A29" s="1">
        <v>341</v>
      </c>
      <c r="B29" t="s">
        <v>22</v>
      </c>
      <c r="C29" s="5">
        <f t="shared" si="1"/>
        <v>0</v>
      </c>
      <c r="D29" s="5"/>
      <c r="E29" s="5"/>
      <c r="F29" s="5"/>
      <c r="G29" s="5"/>
      <c r="H29" s="5"/>
      <c r="I29" s="5"/>
      <c r="K29" s="5"/>
      <c r="L29" s="5"/>
    </row>
    <row r="30" spans="1:17" x14ac:dyDescent="0.25">
      <c r="A30" s="1">
        <v>342</v>
      </c>
      <c r="B30" t="s">
        <v>23</v>
      </c>
      <c r="C30" s="5">
        <f t="shared" si="1"/>
        <v>0</v>
      </c>
      <c r="D30" s="5"/>
      <c r="E30" s="5"/>
      <c r="F30" s="5"/>
      <c r="G30" s="5"/>
      <c r="H30" s="5"/>
      <c r="I30" s="5"/>
      <c r="K30" s="5"/>
      <c r="L30" s="5"/>
    </row>
    <row r="31" spans="1:17" x14ac:dyDescent="0.25">
      <c r="A31" s="1">
        <v>343</v>
      </c>
      <c r="B31" t="s">
        <v>24</v>
      </c>
      <c r="C31" s="5">
        <f t="shared" si="1"/>
        <v>0</v>
      </c>
      <c r="D31" s="5"/>
      <c r="E31" s="5"/>
      <c r="F31" s="5"/>
      <c r="G31" s="5"/>
      <c r="H31" s="5"/>
      <c r="I31" s="5"/>
      <c r="K31" s="5"/>
      <c r="L31" s="5"/>
    </row>
    <row r="32" spans="1:17" x14ac:dyDescent="0.25">
      <c r="A32" s="1">
        <v>344</v>
      </c>
      <c r="B32" t="s">
        <v>25</v>
      </c>
      <c r="C32" s="5">
        <f t="shared" si="1"/>
        <v>0</v>
      </c>
      <c r="D32" s="5"/>
      <c r="E32" s="5"/>
      <c r="F32" s="5"/>
      <c r="G32" s="5"/>
      <c r="H32" s="5"/>
      <c r="I32" s="5"/>
      <c r="K32" s="5"/>
      <c r="L32" s="5"/>
    </row>
    <row r="33" spans="1:13" x14ac:dyDescent="0.25">
      <c r="A33" s="1">
        <v>345</v>
      </c>
      <c r="B33" t="s">
        <v>26</v>
      </c>
      <c r="C33" s="5">
        <f t="shared" si="1"/>
        <v>0</v>
      </c>
      <c r="D33" s="5"/>
      <c r="E33" s="5"/>
      <c r="F33" s="5"/>
      <c r="G33" s="5"/>
      <c r="H33" s="5"/>
      <c r="I33" s="5"/>
      <c r="K33" s="5"/>
      <c r="L33" s="5"/>
    </row>
    <row r="34" spans="1:13" x14ac:dyDescent="0.25">
      <c r="A34" s="1">
        <v>346</v>
      </c>
      <c r="B34" t="s">
        <v>27</v>
      </c>
      <c r="C34" s="5">
        <f t="shared" si="1"/>
        <v>0</v>
      </c>
      <c r="D34" s="5"/>
      <c r="E34" s="5"/>
      <c r="F34" s="5"/>
      <c r="G34" s="5"/>
      <c r="H34" s="5"/>
      <c r="I34" s="5"/>
      <c r="K34" s="5"/>
      <c r="L34" s="5"/>
    </row>
    <row r="35" spans="1:13" x14ac:dyDescent="0.25">
      <c r="A35" s="1">
        <v>347</v>
      </c>
      <c r="B35" t="s">
        <v>28</v>
      </c>
      <c r="C35" s="5">
        <f t="shared" si="1"/>
        <v>0</v>
      </c>
      <c r="D35" s="5"/>
      <c r="E35" s="5"/>
      <c r="F35" s="5"/>
      <c r="G35" s="5"/>
      <c r="H35" s="5"/>
      <c r="I35" s="5"/>
      <c r="K35" s="5"/>
      <c r="L35" s="5"/>
    </row>
    <row r="36" spans="1:13" x14ac:dyDescent="0.25">
      <c r="A36" s="1">
        <v>348</v>
      </c>
      <c r="B36" t="s">
        <v>29</v>
      </c>
      <c r="C36" s="5">
        <f t="shared" si="1"/>
        <v>0</v>
      </c>
      <c r="D36" s="5"/>
      <c r="E36" s="5"/>
      <c r="F36" s="5"/>
      <c r="G36" s="5"/>
      <c r="H36" s="5"/>
      <c r="I36" s="5"/>
      <c r="K36" s="5"/>
      <c r="L36" s="5"/>
    </row>
    <row r="38" spans="1:13" x14ac:dyDescent="0.25">
      <c r="C38" s="5">
        <f>SUM(C9:C36)</f>
        <v>3653703.93</v>
      </c>
      <c r="D38" s="7">
        <f t="shared" ref="D38:M38" si="2">SUM(D9:D36)</f>
        <v>266325</v>
      </c>
      <c r="E38" s="7">
        <f t="shared" si="2"/>
        <v>5840</v>
      </c>
      <c r="F38" s="7">
        <f t="shared" si="2"/>
        <v>14512.33</v>
      </c>
      <c r="G38" s="7">
        <f t="shared" si="2"/>
        <v>185397.6</v>
      </c>
      <c r="H38" s="7">
        <f t="shared" si="2"/>
        <v>2665519.96</v>
      </c>
      <c r="I38" s="7">
        <f t="shared" si="2"/>
        <v>39815</v>
      </c>
      <c r="J38" s="7">
        <f t="shared" si="2"/>
        <v>8000</v>
      </c>
      <c r="K38" s="7">
        <f t="shared" si="2"/>
        <v>461940</v>
      </c>
      <c r="L38" s="7">
        <f t="shared" si="2"/>
        <v>4045.64</v>
      </c>
      <c r="M38" s="7">
        <f t="shared" si="2"/>
        <v>2308.4</v>
      </c>
    </row>
    <row r="39" spans="1:13" x14ac:dyDescent="0.25">
      <c r="C39" s="7"/>
    </row>
    <row r="40" spans="1:13" x14ac:dyDescent="0.25">
      <c r="C40" s="5"/>
    </row>
    <row r="41" spans="1:13" x14ac:dyDescent="0.25">
      <c r="C41" s="7"/>
    </row>
  </sheetData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OF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Queen</dc:creator>
  <cp:lastModifiedBy>Nmwd Supervisor</cp:lastModifiedBy>
  <cp:lastPrinted>2023-11-14T19:01:43Z</cp:lastPrinted>
  <dcterms:created xsi:type="dcterms:W3CDTF">2023-10-30T19:31:10Z</dcterms:created>
  <dcterms:modified xsi:type="dcterms:W3CDTF">2023-11-15T14:06:31Z</dcterms:modified>
</cp:coreProperties>
</file>