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\"/>
    </mc:Choice>
  </mc:AlternateContent>
  <xr:revisionPtr revIDLastSave="0" documentId="13_ncr:1_{98E064B4-D721-4DB0-9345-AF4849993F2C}" xr6:coauthVersionLast="47" xr6:coauthVersionMax="47" xr10:uidLastSave="{00000000-0000-0000-0000-000000000000}"/>
  <bookViews>
    <workbookView xWindow="-108" yWindow="-108" windowWidth="23256" windowHeight="12576" activeTab="2" xr2:uid="{82EA6A4F-A2EC-4812-827F-338436FDA275}"/>
  </bookViews>
  <sheets>
    <sheet name="Debt Service Coverage" sheetId="1" r:id="rId1"/>
    <sheet name="Debt Service Coverage Adjusted" sheetId="2" r:id="rId2"/>
    <sheet name="Debt Service Coverage-Prior 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G25" i="3"/>
  <c r="H25" i="3"/>
  <c r="B25" i="3"/>
  <c r="G22" i="3"/>
  <c r="H22" i="3"/>
  <c r="H20" i="3"/>
  <c r="G13" i="3"/>
  <c r="H13" i="3"/>
  <c r="H11" i="3"/>
  <c r="F20" i="3"/>
  <c r="D20" i="3"/>
  <c r="B20" i="3"/>
  <c r="E13" i="3"/>
  <c r="E22" i="3" s="1"/>
  <c r="C13" i="3"/>
  <c r="C22" i="3" s="1"/>
  <c r="F11" i="3"/>
  <c r="F13" i="3" s="1"/>
  <c r="D11" i="3"/>
  <c r="D13" i="3" s="1"/>
  <c r="D22" i="3" s="1"/>
  <c r="B11" i="3"/>
  <c r="B13" i="3" s="1"/>
  <c r="C26" i="2"/>
  <c r="D26" i="2"/>
  <c r="E26" i="2"/>
  <c r="F26" i="2"/>
  <c r="B26" i="2"/>
  <c r="E22" i="2"/>
  <c r="F20" i="2"/>
  <c r="D20" i="2"/>
  <c r="B20" i="2"/>
  <c r="F13" i="2"/>
  <c r="F22" i="2" s="1"/>
  <c r="E13" i="2"/>
  <c r="C13" i="2"/>
  <c r="C22" i="2" s="1"/>
  <c r="F11" i="2"/>
  <c r="D11" i="2"/>
  <c r="D13" i="2" s="1"/>
  <c r="D22" i="2" s="1"/>
  <c r="B11" i="2"/>
  <c r="B13" i="2" s="1"/>
  <c r="B22" i="2" s="1"/>
  <c r="B20" i="1"/>
  <c r="C22" i="1"/>
  <c r="D22" i="1"/>
  <c r="E22" i="1"/>
  <c r="F22" i="1"/>
  <c r="C13" i="1"/>
  <c r="D13" i="1"/>
  <c r="E13" i="1"/>
  <c r="F13" i="1"/>
  <c r="B13" i="1"/>
  <c r="F20" i="1"/>
  <c r="D20" i="1"/>
  <c r="F11" i="1"/>
  <c r="D11" i="1"/>
  <c r="B11" i="1"/>
  <c r="B22" i="1"/>
  <c r="F22" i="3" l="1"/>
  <c r="B22" i="3"/>
</calcChain>
</file>

<file path=xl/sharedStrings.xml><?xml version="1.0" encoding="utf-8"?>
<sst xmlns="http://schemas.openxmlformats.org/spreadsheetml/2006/main" count="59" uniqueCount="24">
  <si>
    <t>Marion County Water District</t>
  </si>
  <si>
    <t>Income</t>
  </si>
  <si>
    <t xml:space="preserve">Budgeted </t>
  </si>
  <si>
    <t>Budgeted</t>
  </si>
  <si>
    <t>Public Service Commission</t>
  </si>
  <si>
    <t>Case No. 2021-00303</t>
  </si>
  <si>
    <t>Net Projected Loss</t>
  </si>
  <si>
    <t>Add:</t>
  </si>
  <si>
    <t xml:space="preserve">       Long - Term Interest Expense</t>
  </si>
  <si>
    <t xml:space="preserve">       Deprrciation Expense</t>
  </si>
  <si>
    <t>Less:</t>
  </si>
  <si>
    <t xml:space="preserve">        Debt Service-KIA</t>
  </si>
  <si>
    <t xml:space="preserve">        Debt Service-Buile America Bonds</t>
  </si>
  <si>
    <t xml:space="preserve">        Debt Service-Proposed Farmers Bank</t>
  </si>
  <si>
    <t>Projected Cash Flow</t>
  </si>
  <si>
    <t>Cash Flow Before Debt Service</t>
  </si>
  <si>
    <t>Projected Depreciation</t>
  </si>
  <si>
    <t>Debt Service Coverage less Depreciation</t>
  </si>
  <si>
    <t xml:space="preserve">        Debt Service-Build America Bonds</t>
  </si>
  <si>
    <t xml:space="preserve"> </t>
  </si>
  <si>
    <t xml:space="preserve">        Debt Service-Citizens National Bank</t>
  </si>
  <si>
    <t>Debt Coverage Ratio</t>
  </si>
  <si>
    <t>Net Income per Audit</t>
  </si>
  <si>
    <t>Lender Required Coverage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</si>
</sst>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8" fontId="0" fillId="0" borderId="0" xfId="0" applyNumberFormat="1" applyProtection="1"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/>
    <xf numFmtId="37" fontId="0" fillId="0" borderId="1" xfId="0" applyNumberFormat="1" applyBorder="1" applyProtection="1">
      <protection locked="0"/>
    </xf>
    <xf numFmtId="37" fontId="0" fillId="0" borderId="2" xfId="0" applyNumberFormat="1" applyBorder="1" applyProtection="1">
      <protection locked="0"/>
    </xf>
    <xf numFmtId="37" fontId="0" fillId="0" borderId="3" xfId="0" applyNumberFormat="1" applyBorder="1" applyProtection="1">
      <protection locked="0"/>
    </xf>
    <xf numFmtId="37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9949-BF33-4E0D-A690-6C0615EF02AD}">
  <dimension ref="A1:N45"/>
  <sheetViews>
    <sheetView workbookViewId="0">
      <selection activeCell="K14" sqref="K14"/>
    </sheetView>
  </sheetViews>
  <sheetFormatPr defaultRowHeight="14.4" x14ac:dyDescent="0.3"/>
  <cols>
    <col min="1" max="1" width="36.109375" customWidth="1"/>
    <col min="2" max="2" width="14.33203125" customWidth="1"/>
    <col min="3" max="3" width="1.21875" customWidth="1"/>
    <col min="4" max="4" width="11.5546875" customWidth="1"/>
    <col min="5" max="5" width="0.77734375" customWidth="1"/>
    <col min="6" max="6" width="12.77734375" customWidth="1"/>
  </cols>
  <sheetData>
    <row r="1" spans="1:14" x14ac:dyDescent="0.3">
      <c r="A1" s="1" t="s">
        <v>0</v>
      </c>
      <c r="B1" s="2">
        <v>2022</v>
      </c>
      <c r="C1" s="2"/>
      <c r="D1" s="2">
        <v>2023</v>
      </c>
      <c r="E1" s="2"/>
      <c r="F1" s="2">
        <v>2024</v>
      </c>
      <c r="G1" s="2"/>
    </row>
    <row r="2" spans="1:14" x14ac:dyDescent="0.3">
      <c r="A2" s="1" t="s">
        <v>4</v>
      </c>
      <c r="B2" s="2" t="s">
        <v>2</v>
      </c>
      <c r="C2" s="2"/>
      <c r="D2" s="2" t="s">
        <v>3</v>
      </c>
      <c r="E2" s="2"/>
      <c r="F2" s="2" t="s">
        <v>3</v>
      </c>
      <c r="G2" s="2"/>
    </row>
    <row r="3" spans="1:14" x14ac:dyDescent="0.3">
      <c r="A3" s="1" t="s">
        <v>5</v>
      </c>
      <c r="B3" s="2" t="s">
        <v>1</v>
      </c>
      <c r="C3" s="2"/>
      <c r="D3" s="2" t="s">
        <v>1</v>
      </c>
      <c r="E3" s="2"/>
      <c r="F3" s="2" t="s">
        <v>1</v>
      </c>
      <c r="G3" s="2"/>
    </row>
    <row r="5" spans="1:14" x14ac:dyDescent="0.3"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x14ac:dyDescent="0.3">
      <c r="A6" t="s">
        <v>6</v>
      </c>
      <c r="B6" s="4">
        <v>-375182</v>
      </c>
      <c r="C6" s="4"/>
      <c r="D6" s="4">
        <v>-453023</v>
      </c>
      <c r="E6" s="4"/>
      <c r="F6" s="4">
        <v>-423958</v>
      </c>
      <c r="G6" s="4"/>
      <c r="H6" s="4"/>
      <c r="I6" s="4"/>
      <c r="J6" s="4"/>
      <c r="K6" s="4"/>
      <c r="L6" s="5"/>
      <c r="M6" s="5"/>
      <c r="N6" s="5"/>
    </row>
    <row r="7" spans="1:14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</row>
    <row r="8" spans="1:14" x14ac:dyDescent="0.3">
      <c r="A8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</row>
    <row r="9" spans="1:14" x14ac:dyDescent="0.3">
      <c r="A9" t="s">
        <v>8</v>
      </c>
      <c r="B9" s="4">
        <v>69260</v>
      </c>
      <c r="C9" s="4"/>
      <c r="D9" s="4">
        <v>77550</v>
      </c>
      <c r="E9" s="4"/>
      <c r="F9" s="4">
        <v>85770</v>
      </c>
      <c r="G9" s="4"/>
      <c r="H9" s="4"/>
      <c r="I9" s="4"/>
      <c r="J9" s="4"/>
      <c r="K9" s="4"/>
      <c r="L9" s="5"/>
      <c r="M9" s="5"/>
      <c r="N9" s="5"/>
    </row>
    <row r="10" spans="1:14" x14ac:dyDescent="0.3">
      <c r="A10" t="s">
        <v>9</v>
      </c>
      <c r="B10" s="6">
        <v>511670</v>
      </c>
      <c r="C10" s="4"/>
      <c r="D10" s="6">
        <v>538330</v>
      </c>
      <c r="E10" s="4"/>
      <c r="F10" s="6">
        <v>565000</v>
      </c>
      <c r="G10" s="4"/>
      <c r="H10" s="4"/>
      <c r="I10" s="4"/>
      <c r="J10" s="4"/>
      <c r="K10" s="4"/>
      <c r="L10" s="5"/>
      <c r="M10" s="5"/>
      <c r="N10" s="5"/>
    </row>
    <row r="11" spans="1:14" x14ac:dyDescent="0.3">
      <c r="B11" s="7">
        <f>SUM(B9:B10)</f>
        <v>580930</v>
      </c>
      <c r="C11" s="4"/>
      <c r="D11" s="7">
        <f>SUM(D9:D10)</f>
        <v>615880</v>
      </c>
      <c r="E11" s="4"/>
      <c r="F11" s="7">
        <f>SUM(F9:F10)</f>
        <v>650770</v>
      </c>
      <c r="G11" s="4"/>
      <c r="H11" s="4"/>
      <c r="I11" s="4"/>
      <c r="J11" s="4"/>
      <c r="K11" s="4"/>
      <c r="L11" s="5"/>
      <c r="M11" s="5"/>
      <c r="N11" s="5"/>
    </row>
    <row r="12" spans="1:14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</row>
    <row r="13" spans="1:14" x14ac:dyDescent="0.3">
      <c r="A13" t="s">
        <v>15</v>
      </c>
      <c r="B13" s="4">
        <f>SUM(B6+B11)</f>
        <v>205748</v>
      </c>
      <c r="C13" s="4">
        <f t="shared" ref="C13:F13" si="0">SUM(C6+C11)</f>
        <v>0</v>
      </c>
      <c r="D13" s="4">
        <f t="shared" si="0"/>
        <v>162857</v>
      </c>
      <c r="E13" s="4">
        <f t="shared" si="0"/>
        <v>0</v>
      </c>
      <c r="F13" s="4">
        <f t="shared" si="0"/>
        <v>226812</v>
      </c>
      <c r="G13" s="4"/>
      <c r="H13" s="4"/>
      <c r="I13" s="4"/>
      <c r="J13" s="4"/>
      <c r="K13" s="4"/>
      <c r="L13" s="5"/>
      <c r="M13" s="5"/>
      <c r="N13" s="5"/>
    </row>
    <row r="14" spans="1:14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</row>
    <row r="15" spans="1:14" x14ac:dyDescent="0.3">
      <c r="A15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</row>
    <row r="16" spans="1:14" x14ac:dyDescent="0.3">
      <c r="A16" t="s">
        <v>11</v>
      </c>
      <c r="B16" s="4">
        <v>32603</v>
      </c>
      <c r="C16" s="4"/>
      <c r="D16" s="4">
        <v>32603</v>
      </c>
      <c r="E16" s="4"/>
      <c r="F16" s="4">
        <v>32603</v>
      </c>
      <c r="G16" s="4"/>
      <c r="H16" s="4"/>
      <c r="I16" s="4"/>
      <c r="J16" s="4"/>
      <c r="K16" s="4"/>
      <c r="L16" s="5"/>
      <c r="M16" s="5"/>
      <c r="N16" s="5"/>
    </row>
    <row r="17" spans="1:14" x14ac:dyDescent="0.3">
      <c r="A17" t="s">
        <v>11</v>
      </c>
      <c r="B17" s="4">
        <v>56502</v>
      </c>
      <c r="C17" s="4"/>
      <c r="D17" s="4">
        <v>56502</v>
      </c>
      <c r="E17" s="4"/>
      <c r="F17" s="4">
        <v>56502</v>
      </c>
      <c r="G17" s="4"/>
      <c r="H17" s="4"/>
      <c r="I17" s="4"/>
      <c r="J17" s="4"/>
      <c r="K17" s="4"/>
      <c r="L17" s="5"/>
      <c r="M17" s="5"/>
      <c r="N17" s="5"/>
    </row>
    <row r="18" spans="1:14" x14ac:dyDescent="0.3">
      <c r="A18" t="s">
        <v>18</v>
      </c>
      <c r="B18" s="4">
        <v>52037</v>
      </c>
      <c r="C18" s="4"/>
      <c r="D18" s="4">
        <v>52498</v>
      </c>
      <c r="E18" s="4"/>
      <c r="F18" s="4">
        <v>52938</v>
      </c>
      <c r="G18" s="4"/>
      <c r="H18" s="4"/>
      <c r="I18" s="4"/>
      <c r="J18" s="4"/>
      <c r="K18" s="4"/>
      <c r="L18" s="5"/>
      <c r="M18" s="5"/>
      <c r="N18" s="5"/>
    </row>
    <row r="19" spans="1:14" x14ac:dyDescent="0.3">
      <c r="A19" t="s">
        <v>13</v>
      </c>
      <c r="B19" s="6">
        <v>88581</v>
      </c>
      <c r="C19" s="4"/>
      <c r="D19" s="6">
        <v>196305</v>
      </c>
      <c r="E19" s="4"/>
      <c r="F19" s="6">
        <v>232213</v>
      </c>
      <c r="G19" s="4"/>
      <c r="H19" s="4"/>
      <c r="I19" s="4"/>
      <c r="J19" s="4"/>
      <c r="K19" s="4"/>
      <c r="L19" s="5"/>
      <c r="M19" s="5"/>
      <c r="N19" s="5"/>
    </row>
    <row r="20" spans="1:14" x14ac:dyDescent="0.3">
      <c r="B20" s="7">
        <f>SUM(B16:B19)</f>
        <v>229723</v>
      </c>
      <c r="C20" s="4"/>
      <c r="D20" s="7">
        <f>SUM(D16:D19)</f>
        <v>337908</v>
      </c>
      <c r="E20" s="4"/>
      <c r="F20" s="7">
        <f>SUM(F16:F19)</f>
        <v>374256</v>
      </c>
      <c r="G20" s="4"/>
      <c r="H20" s="4"/>
      <c r="I20" s="4"/>
      <c r="J20" s="4"/>
      <c r="K20" s="4"/>
      <c r="L20" s="5"/>
      <c r="M20" s="5"/>
      <c r="N20" s="5"/>
    </row>
    <row r="21" spans="1:14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</row>
    <row r="22" spans="1:14" ht="15" thickBot="1" x14ac:dyDescent="0.35">
      <c r="A22" t="s">
        <v>14</v>
      </c>
      <c r="B22" s="8">
        <f>SUM(B13-B20)</f>
        <v>-23975</v>
      </c>
      <c r="C22" s="4">
        <f t="shared" ref="C22:F22" si="1">SUM(C13-C20)</f>
        <v>0</v>
      </c>
      <c r="D22" s="8">
        <f t="shared" si="1"/>
        <v>-175051</v>
      </c>
      <c r="E22" s="4">
        <f t="shared" si="1"/>
        <v>0</v>
      </c>
      <c r="F22" s="8">
        <f t="shared" si="1"/>
        <v>-147444</v>
      </c>
      <c r="G22" s="4"/>
      <c r="H22" s="4"/>
      <c r="I22" s="4"/>
      <c r="J22" s="4"/>
      <c r="K22" s="4"/>
      <c r="L22" s="5"/>
      <c r="M22" s="5"/>
      <c r="N22" s="5"/>
    </row>
    <row r="23" spans="1:14" ht="15" thickTop="1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</row>
    <row r="24" spans="1:14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</row>
    <row r="25" spans="1:14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</row>
    <row r="26" spans="1:14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</row>
    <row r="27" spans="1:14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</row>
    <row r="28" spans="1:14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</row>
    <row r="30" spans="1:14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</row>
    <row r="31" spans="1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</row>
    <row r="32" spans="1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</row>
    <row r="33" spans="2:14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</row>
    <row r="36" spans="2:14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</row>
    <row r="38" spans="2:14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</row>
    <row r="39" spans="2:14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</row>
    <row r="40" spans="2:14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</row>
    <row r="41" spans="2:14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</row>
    <row r="42" spans="2:1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49AD-5E2F-4DD3-B2F6-C69844CC614F}">
  <dimension ref="A1:N45"/>
  <sheetViews>
    <sheetView topLeftCell="A8" workbookViewId="0">
      <selection activeCell="M21" sqref="M21"/>
    </sheetView>
  </sheetViews>
  <sheetFormatPr defaultRowHeight="14.4" x14ac:dyDescent="0.3"/>
  <cols>
    <col min="1" max="1" width="36.109375" customWidth="1"/>
    <col min="2" max="2" width="14.33203125" customWidth="1"/>
    <col min="3" max="3" width="1.21875" customWidth="1"/>
    <col min="4" max="4" width="11.5546875" customWidth="1"/>
    <col min="5" max="5" width="0.77734375" customWidth="1"/>
    <col min="6" max="6" width="12.77734375" customWidth="1"/>
  </cols>
  <sheetData>
    <row r="1" spans="1:14" x14ac:dyDescent="0.3">
      <c r="A1" s="1" t="s">
        <v>0</v>
      </c>
      <c r="B1" s="2">
        <v>2022</v>
      </c>
      <c r="C1" s="2"/>
      <c r="D1" s="2">
        <v>2023</v>
      </c>
      <c r="E1" s="2"/>
      <c r="F1" s="2">
        <v>2024</v>
      </c>
      <c r="G1" s="2"/>
    </row>
    <row r="2" spans="1:14" x14ac:dyDescent="0.3">
      <c r="A2" s="1" t="s">
        <v>4</v>
      </c>
      <c r="B2" s="2" t="s">
        <v>2</v>
      </c>
      <c r="C2" s="2"/>
      <c r="D2" s="2" t="s">
        <v>3</v>
      </c>
      <c r="E2" s="2"/>
      <c r="F2" s="2" t="s">
        <v>3</v>
      </c>
      <c r="G2" s="2"/>
    </row>
    <row r="3" spans="1:14" x14ac:dyDescent="0.3">
      <c r="A3" s="1" t="s">
        <v>5</v>
      </c>
      <c r="B3" s="2" t="s">
        <v>1</v>
      </c>
      <c r="C3" s="2"/>
      <c r="D3" s="2" t="s">
        <v>1</v>
      </c>
      <c r="E3" s="2"/>
      <c r="F3" s="2" t="s">
        <v>1</v>
      </c>
      <c r="G3" s="2"/>
    </row>
    <row r="5" spans="1:14" x14ac:dyDescent="0.3"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x14ac:dyDescent="0.3">
      <c r="A6" t="s">
        <v>6</v>
      </c>
      <c r="B6" s="4">
        <v>-375182</v>
      </c>
      <c r="C6" s="4"/>
      <c r="D6" s="4">
        <v>-453023</v>
      </c>
      <c r="E6" s="4"/>
      <c r="F6" s="4">
        <v>-423958</v>
      </c>
      <c r="G6" s="4"/>
      <c r="H6" s="4"/>
      <c r="I6" s="4"/>
      <c r="J6" s="4"/>
      <c r="K6" s="4"/>
      <c r="L6" s="5"/>
      <c r="M6" s="5"/>
      <c r="N6" s="5"/>
    </row>
    <row r="7" spans="1:14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</row>
    <row r="8" spans="1:14" x14ac:dyDescent="0.3">
      <c r="A8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</row>
    <row r="9" spans="1:14" x14ac:dyDescent="0.3">
      <c r="A9" t="s">
        <v>8</v>
      </c>
      <c r="B9" s="4">
        <v>69260</v>
      </c>
      <c r="C9" s="4"/>
      <c r="D9" s="4">
        <v>77550</v>
      </c>
      <c r="E9" s="4"/>
      <c r="F9" s="4">
        <v>85770</v>
      </c>
      <c r="G9" s="4"/>
      <c r="H9" s="4"/>
      <c r="I9" s="4"/>
      <c r="J9" s="4"/>
      <c r="K9" s="4"/>
      <c r="L9" s="5"/>
      <c r="M9" s="5"/>
      <c r="N9" s="5"/>
    </row>
    <row r="10" spans="1:14" x14ac:dyDescent="0.3">
      <c r="A10" t="s">
        <v>9</v>
      </c>
      <c r="B10" s="6">
        <v>511670</v>
      </c>
      <c r="C10" s="4"/>
      <c r="D10" s="6">
        <v>538330</v>
      </c>
      <c r="E10" s="4"/>
      <c r="F10" s="6">
        <v>565000</v>
      </c>
      <c r="G10" s="4"/>
      <c r="H10" s="4"/>
      <c r="I10" s="4"/>
      <c r="J10" s="4"/>
      <c r="K10" s="4"/>
      <c r="L10" s="5"/>
      <c r="M10" s="5"/>
      <c r="N10" s="5"/>
    </row>
    <row r="11" spans="1:14" x14ac:dyDescent="0.3">
      <c r="B11" s="7">
        <f>SUM(B9:B10)</f>
        <v>580930</v>
      </c>
      <c r="C11" s="4"/>
      <c r="D11" s="7">
        <f>SUM(D9:D10)</f>
        <v>615880</v>
      </c>
      <c r="E11" s="4"/>
      <c r="F11" s="7">
        <f>SUM(F9:F10)</f>
        <v>650770</v>
      </c>
      <c r="G11" s="4"/>
      <c r="H11" s="4"/>
      <c r="I11" s="4"/>
      <c r="J11" s="4"/>
      <c r="K11" s="4"/>
      <c r="L11" s="5"/>
      <c r="M11" s="5"/>
      <c r="N11" s="5"/>
    </row>
    <row r="12" spans="1:14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</row>
    <row r="13" spans="1:14" x14ac:dyDescent="0.3">
      <c r="A13" t="s">
        <v>15</v>
      </c>
      <c r="B13" s="4">
        <f>SUM(B6+B11)</f>
        <v>205748</v>
      </c>
      <c r="C13" s="4">
        <f t="shared" ref="C13:F13" si="0">SUM(C6+C11)</f>
        <v>0</v>
      </c>
      <c r="D13" s="4">
        <f t="shared" si="0"/>
        <v>162857</v>
      </c>
      <c r="E13" s="4">
        <f t="shared" si="0"/>
        <v>0</v>
      </c>
      <c r="F13" s="4">
        <f t="shared" si="0"/>
        <v>226812</v>
      </c>
      <c r="G13" s="4"/>
      <c r="H13" s="4"/>
      <c r="I13" s="4"/>
      <c r="J13" s="4"/>
      <c r="K13" s="4"/>
      <c r="L13" s="5"/>
      <c r="M13" s="5"/>
      <c r="N13" s="5"/>
    </row>
    <row r="14" spans="1:14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</row>
    <row r="15" spans="1:14" x14ac:dyDescent="0.3">
      <c r="A15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</row>
    <row r="16" spans="1:14" x14ac:dyDescent="0.3">
      <c r="A16" t="s">
        <v>11</v>
      </c>
      <c r="B16" s="4">
        <v>32603</v>
      </c>
      <c r="C16" s="4"/>
      <c r="D16" s="4">
        <v>32603</v>
      </c>
      <c r="E16" s="4"/>
      <c r="F16" s="4">
        <v>32603</v>
      </c>
      <c r="G16" s="4"/>
      <c r="H16" s="4"/>
      <c r="I16" s="4"/>
      <c r="J16" s="4"/>
      <c r="K16" s="4"/>
      <c r="L16" s="5"/>
      <c r="M16" s="5"/>
      <c r="N16" s="5"/>
    </row>
    <row r="17" spans="1:14" x14ac:dyDescent="0.3">
      <c r="A17" t="s">
        <v>11</v>
      </c>
      <c r="B17" s="4">
        <v>56502</v>
      </c>
      <c r="C17" s="4"/>
      <c r="D17" s="4">
        <v>56502</v>
      </c>
      <c r="E17" s="4"/>
      <c r="F17" s="4">
        <v>56502</v>
      </c>
      <c r="G17" s="4"/>
      <c r="H17" s="4"/>
      <c r="I17" s="4"/>
      <c r="J17" s="4"/>
      <c r="K17" s="4"/>
      <c r="L17" s="5"/>
      <c r="M17" s="5"/>
      <c r="N17" s="5"/>
    </row>
    <row r="18" spans="1:14" x14ac:dyDescent="0.3">
      <c r="A18" t="s">
        <v>12</v>
      </c>
      <c r="B18" s="4">
        <v>52037</v>
      </c>
      <c r="C18" s="4"/>
      <c r="D18" s="4">
        <v>52498</v>
      </c>
      <c r="E18" s="4"/>
      <c r="F18" s="4">
        <v>52938</v>
      </c>
      <c r="G18" s="4"/>
      <c r="H18" s="4"/>
      <c r="I18" s="4"/>
      <c r="J18" s="4"/>
      <c r="K18" s="4"/>
      <c r="L18" s="5"/>
      <c r="M18" s="5"/>
      <c r="N18" s="5"/>
    </row>
    <row r="19" spans="1:14" x14ac:dyDescent="0.3">
      <c r="A19" t="s">
        <v>13</v>
      </c>
      <c r="B19" s="6">
        <v>88581</v>
      </c>
      <c r="C19" s="4"/>
      <c r="D19" s="6">
        <v>196305</v>
      </c>
      <c r="E19" s="4"/>
      <c r="F19" s="6">
        <v>232213</v>
      </c>
      <c r="G19" s="4"/>
      <c r="H19" s="4"/>
      <c r="I19" s="4"/>
      <c r="J19" s="4"/>
      <c r="K19" s="4"/>
      <c r="L19" s="5"/>
      <c r="M19" s="5"/>
      <c r="N19" s="5"/>
    </row>
    <row r="20" spans="1:14" x14ac:dyDescent="0.3">
      <c r="B20" s="7">
        <f>SUM(B16:B19)</f>
        <v>229723</v>
      </c>
      <c r="C20" s="4"/>
      <c r="D20" s="7">
        <f>SUM(D16:D19)</f>
        <v>337908</v>
      </c>
      <c r="E20" s="4"/>
      <c r="F20" s="7">
        <f>SUM(F16:F19)</f>
        <v>374256</v>
      </c>
      <c r="G20" s="4"/>
      <c r="H20" s="4"/>
      <c r="I20" s="4"/>
      <c r="J20" s="4"/>
      <c r="K20" s="4"/>
      <c r="L20" s="5"/>
      <c r="M20" s="5"/>
      <c r="N20" s="5"/>
    </row>
    <row r="21" spans="1:14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</row>
    <row r="22" spans="1:14" x14ac:dyDescent="0.3">
      <c r="A22" t="s">
        <v>14</v>
      </c>
      <c r="B22" s="9">
        <f>SUM(B13-B20)</f>
        <v>-23975</v>
      </c>
      <c r="C22" s="4">
        <f t="shared" ref="C22:F22" si="1">SUM(C13-C20)</f>
        <v>0</v>
      </c>
      <c r="D22" s="9">
        <f t="shared" si="1"/>
        <v>-175051</v>
      </c>
      <c r="E22" s="4">
        <f t="shared" si="1"/>
        <v>0</v>
      </c>
      <c r="F22" s="9">
        <f t="shared" si="1"/>
        <v>-147444</v>
      </c>
      <c r="G22" s="4"/>
      <c r="H22" s="4"/>
      <c r="I22" s="4"/>
      <c r="J22" s="4"/>
      <c r="K22" s="4"/>
      <c r="L22" s="5"/>
      <c r="M22" s="5"/>
      <c r="N22" s="5"/>
    </row>
    <row r="23" spans="1:14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</row>
    <row r="24" spans="1:14" x14ac:dyDescent="0.3">
      <c r="A24" t="s">
        <v>16</v>
      </c>
      <c r="B24" s="6">
        <v>511670</v>
      </c>
      <c r="C24" s="4"/>
      <c r="D24" s="6">
        <v>538330</v>
      </c>
      <c r="E24" s="4"/>
      <c r="F24" s="6">
        <v>565000</v>
      </c>
      <c r="G24" s="4"/>
      <c r="H24" s="4"/>
      <c r="I24" s="4"/>
      <c r="J24" s="4"/>
      <c r="K24" s="4"/>
      <c r="L24" s="5"/>
      <c r="M24" s="5"/>
      <c r="N24" s="5"/>
    </row>
    <row r="25" spans="1:14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</row>
    <row r="26" spans="1:14" ht="15" thickBot="1" x14ac:dyDescent="0.35">
      <c r="A26" t="s">
        <v>17</v>
      </c>
      <c r="B26" s="8">
        <f>SUM(B22-B24)</f>
        <v>-535645</v>
      </c>
      <c r="C26" s="4">
        <f t="shared" ref="C26:F26" si="2">SUM(C22-C24)</f>
        <v>0</v>
      </c>
      <c r="D26" s="8">
        <f t="shared" si="2"/>
        <v>-713381</v>
      </c>
      <c r="E26" s="4">
        <f t="shared" si="2"/>
        <v>0</v>
      </c>
      <c r="F26" s="8">
        <f t="shared" si="2"/>
        <v>-712444</v>
      </c>
      <c r="G26" s="4"/>
      <c r="H26" s="4"/>
      <c r="I26" s="4"/>
      <c r="J26" s="4"/>
      <c r="K26" s="4"/>
      <c r="L26" s="5"/>
      <c r="M26" s="5"/>
      <c r="N26" s="5"/>
    </row>
    <row r="27" spans="1:14" ht="15" thickTop="1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</row>
    <row r="28" spans="1:14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</row>
    <row r="30" spans="1:14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</row>
    <row r="31" spans="1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</row>
    <row r="32" spans="1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</row>
    <row r="33" spans="2:14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</row>
    <row r="36" spans="2:14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</row>
    <row r="38" spans="2:14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</row>
    <row r="39" spans="2:14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</row>
    <row r="40" spans="2:14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</row>
    <row r="41" spans="2:14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</row>
    <row r="42" spans="2:1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4155-89F5-4749-9452-6210793A8350}">
  <dimension ref="A1:N45"/>
  <sheetViews>
    <sheetView tabSelected="1" workbookViewId="0">
      <selection activeCell="O18" sqref="O18"/>
    </sheetView>
  </sheetViews>
  <sheetFormatPr defaultRowHeight="14.4" x14ac:dyDescent="0.3"/>
  <cols>
    <col min="1" max="1" width="36.109375" customWidth="1"/>
    <col min="2" max="2" width="14.33203125" customWidth="1"/>
    <col min="3" max="3" width="1.21875" customWidth="1"/>
    <col min="4" max="4" width="11.5546875" customWidth="1"/>
    <col min="5" max="5" width="0.77734375" customWidth="1"/>
    <col min="6" max="6" width="12.77734375" customWidth="1"/>
    <col min="7" max="7" width="1.109375" customWidth="1"/>
    <col min="8" max="8" width="9.6640625" customWidth="1"/>
  </cols>
  <sheetData>
    <row r="1" spans="1:14" x14ac:dyDescent="0.3">
      <c r="A1" s="1" t="s">
        <v>0</v>
      </c>
      <c r="B1" s="2">
        <v>2017</v>
      </c>
      <c r="C1" s="2"/>
      <c r="D1" s="2">
        <v>2018</v>
      </c>
      <c r="E1" s="2"/>
      <c r="F1" s="2">
        <v>2019</v>
      </c>
      <c r="G1" s="2"/>
      <c r="H1" s="2">
        <v>2020</v>
      </c>
    </row>
    <row r="2" spans="1:14" x14ac:dyDescent="0.3">
      <c r="A2" s="1" t="s">
        <v>4</v>
      </c>
      <c r="B2" s="2"/>
      <c r="C2" s="2"/>
      <c r="D2" s="2"/>
      <c r="E2" s="2"/>
      <c r="F2" s="2"/>
      <c r="G2" s="2"/>
    </row>
    <row r="3" spans="1:14" x14ac:dyDescent="0.3">
      <c r="A3" s="1" t="s">
        <v>5</v>
      </c>
      <c r="B3" s="2"/>
      <c r="C3" s="2"/>
      <c r="D3" s="2"/>
      <c r="E3" s="2"/>
      <c r="F3" s="2"/>
      <c r="G3" s="2"/>
    </row>
    <row r="5" spans="1:14" x14ac:dyDescent="0.3"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x14ac:dyDescent="0.3">
      <c r="A6" t="s">
        <v>22</v>
      </c>
      <c r="B6" s="4">
        <v>-62900</v>
      </c>
      <c r="C6" s="4"/>
      <c r="D6" s="4">
        <v>-161587</v>
      </c>
      <c r="E6" s="4"/>
      <c r="F6" s="4">
        <v>-61203</v>
      </c>
      <c r="G6" s="4"/>
      <c r="H6" s="4">
        <v>-511046</v>
      </c>
      <c r="I6" s="4"/>
      <c r="J6" s="4"/>
      <c r="K6" s="4"/>
      <c r="L6" s="5"/>
      <c r="M6" s="5"/>
      <c r="N6" s="5"/>
    </row>
    <row r="7" spans="1:14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</row>
    <row r="8" spans="1:14" x14ac:dyDescent="0.3">
      <c r="A8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</row>
    <row r="9" spans="1:14" x14ac:dyDescent="0.3">
      <c r="A9" t="s">
        <v>8</v>
      </c>
      <c r="B9" s="4">
        <v>61173</v>
      </c>
      <c r="C9" s="4" t="s">
        <v>19</v>
      </c>
      <c r="D9" s="4">
        <v>58818</v>
      </c>
      <c r="E9" s="4"/>
      <c r="F9" s="4">
        <v>58261</v>
      </c>
      <c r="G9" s="4"/>
      <c r="H9" s="4">
        <v>65727</v>
      </c>
      <c r="I9" s="4"/>
      <c r="J9" s="4"/>
      <c r="K9" s="4"/>
      <c r="L9" s="5"/>
      <c r="M9" s="5"/>
      <c r="N9" s="5"/>
    </row>
    <row r="10" spans="1:14" x14ac:dyDescent="0.3">
      <c r="A10" t="s">
        <v>9</v>
      </c>
      <c r="B10" s="6">
        <v>500242</v>
      </c>
      <c r="C10" s="4"/>
      <c r="D10" s="6">
        <v>420890</v>
      </c>
      <c r="E10" s="4"/>
      <c r="F10" s="6">
        <v>462122</v>
      </c>
      <c r="G10" s="4"/>
      <c r="H10" s="6">
        <v>496808</v>
      </c>
      <c r="I10" s="4"/>
      <c r="J10" s="4"/>
      <c r="K10" s="4"/>
      <c r="L10" s="5"/>
      <c r="M10" s="5"/>
      <c r="N10" s="5"/>
    </row>
    <row r="11" spans="1:14" x14ac:dyDescent="0.3">
      <c r="B11" s="7">
        <f>SUM(B9:B10)</f>
        <v>561415</v>
      </c>
      <c r="C11" s="4"/>
      <c r="D11" s="7">
        <f>SUM(D9:D10)</f>
        <v>479708</v>
      </c>
      <c r="E11" s="4"/>
      <c r="F11" s="7">
        <f>SUM(F9:F10)</f>
        <v>520383</v>
      </c>
      <c r="G11" s="4"/>
      <c r="H11" s="7">
        <f>SUM(H9:H10)</f>
        <v>562535</v>
      </c>
      <c r="I11" s="4"/>
      <c r="J11" s="4"/>
      <c r="K11" s="4"/>
      <c r="L11" s="5"/>
      <c r="M11" s="5"/>
      <c r="N11" s="5"/>
    </row>
    <row r="12" spans="1:14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</row>
    <row r="13" spans="1:14" x14ac:dyDescent="0.3">
      <c r="A13" t="s">
        <v>15</v>
      </c>
      <c r="B13" s="4">
        <f>SUM(B6+B11)</f>
        <v>498515</v>
      </c>
      <c r="C13" s="4">
        <f t="shared" ref="C13:H13" si="0">SUM(C6+C11)</f>
        <v>0</v>
      </c>
      <c r="D13" s="4">
        <f t="shared" si="0"/>
        <v>318121</v>
      </c>
      <c r="E13" s="4">
        <f t="shared" si="0"/>
        <v>0</v>
      </c>
      <c r="F13" s="4">
        <f t="shared" si="0"/>
        <v>459180</v>
      </c>
      <c r="G13" s="4">
        <f t="shared" si="0"/>
        <v>0</v>
      </c>
      <c r="H13" s="4">
        <f t="shared" si="0"/>
        <v>51489</v>
      </c>
      <c r="I13" s="4"/>
      <c r="J13" s="4"/>
      <c r="K13" s="4"/>
      <c r="L13" s="5"/>
      <c r="M13" s="5"/>
      <c r="N13" s="5"/>
    </row>
    <row r="14" spans="1:14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</row>
    <row r="15" spans="1:14" x14ac:dyDescent="0.3">
      <c r="A15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</row>
    <row r="16" spans="1:14" x14ac:dyDescent="0.3">
      <c r="A16" t="s">
        <v>11</v>
      </c>
      <c r="B16" s="4">
        <v>32603</v>
      </c>
      <c r="C16" s="4"/>
      <c r="D16" s="4">
        <v>32603</v>
      </c>
      <c r="E16" s="4"/>
      <c r="F16" s="4">
        <v>32603</v>
      </c>
      <c r="G16" s="4"/>
      <c r="H16" s="4">
        <v>32603</v>
      </c>
      <c r="I16" s="4"/>
      <c r="J16" s="4"/>
      <c r="K16" s="4"/>
      <c r="L16" s="5"/>
      <c r="M16" s="5"/>
      <c r="N16" s="5"/>
    </row>
    <row r="17" spans="1:14" x14ac:dyDescent="0.3">
      <c r="A17" t="s">
        <v>11</v>
      </c>
      <c r="B17" s="4">
        <v>56502</v>
      </c>
      <c r="C17" s="4"/>
      <c r="D17" s="4">
        <v>56502</v>
      </c>
      <c r="E17" s="4"/>
      <c r="F17" s="4">
        <v>56502</v>
      </c>
      <c r="G17" s="4"/>
      <c r="H17" s="4">
        <v>56502</v>
      </c>
      <c r="I17" s="4"/>
      <c r="J17" s="4"/>
      <c r="K17" s="4"/>
      <c r="L17" s="5"/>
      <c r="M17" s="5"/>
      <c r="N17" s="5"/>
    </row>
    <row r="18" spans="1:14" x14ac:dyDescent="0.3">
      <c r="A18" t="s">
        <v>18</v>
      </c>
      <c r="B18" s="4">
        <v>50223</v>
      </c>
      <c r="C18" s="4"/>
      <c r="D18" s="4">
        <v>50223</v>
      </c>
      <c r="E18" s="4"/>
      <c r="F18" s="4">
        <v>50223</v>
      </c>
      <c r="G18" s="4">
        <v>5223</v>
      </c>
      <c r="H18" s="4">
        <v>50223</v>
      </c>
      <c r="I18" s="4"/>
      <c r="J18" s="4"/>
      <c r="K18" s="4"/>
      <c r="L18" s="5"/>
      <c r="M18" s="5"/>
      <c r="N18" s="5"/>
    </row>
    <row r="19" spans="1:14" x14ac:dyDescent="0.3">
      <c r="A19" t="s">
        <v>20</v>
      </c>
      <c r="B19" s="6">
        <v>62732</v>
      </c>
      <c r="C19" s="4"/>
      <c r="D19" s="6">
        <v>62732</v>
      </c>
      <c r="E19" s="4"/>
      <c r="F19" s="6">
        <v>62732</v>
      </c>
      <c r="G19" s="4"/>
      <c r="H19" s="6">
        <v>62732</v>
      </c>
      <c r="I19" s="4"/>
      <c r="J19" s="4"/>
      <c r="K19" s="4"/>
      <c r="L19" s="5"/>
      <c r="M19" s="5"/>
      <c r="N19" s="5"/>
    </row>
    <row r="20" spans="1:14" x14ac:dyDescent="0.3">
      <c r="B20" s="7">
        <f>SUM(B16:B19)</f>
        <v>202060</v>
      </c>
      <c r="C20" s="4"/>
      <c r="D20" s="7">
        <f>SUM(D16:D19)</f>
        <v>202060</v>
      </c>
      <c r="E20" s="4"/>
      <c r="F20" s="7">
        <f>SUM(F16:F19)</f>
        <v>202060</v>
      </c>
      <c r="G20" s="4"/>
      <c r="H20" s="7">
        <f>SUM(H16:H19)</f>
        <v>202060</v>
      </c>
      <c r="I20" s="4"/>
      <c r="J20" s="4"/>
      <c r="K20" s="4"/>
      <c r="L20" s="5"/>
      <c r="M20" s="5"/>
      <c r="N20" s="5"/>
    </row>
    <row r="21" spans="1:14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</row>
    <row r="22" spans="1:14" ht="15" thickBot="1" x14ac:dyDescent="0.35">
      <c r="A22" t="s">
        <v>14</v>
      </c>
      <c r="B22" s="8">
        <f>SUM(B13-B20)</f>
        <v>296455</v>
      </c>
      <c r="C22" s="4">
        <f t="shared" ref="C22:H22" si="1">SUM(C13-C20)</f>
        <v>0</v>
      </c>
      <c r="D22" s="8">
        <f t="shared" si="1"/>
        <v>116061</v>
      </c>
      <c r="E22" s="4">
        <f t="shared" si="1"/>
        <v>0</v>
      </c>
      <c r="F22" s="8">
        <f t="shared" si="1"/>
        <v>257120</v>
      </c>
      <c r="G22" s="8">
        <f t="shared" si="1"/>
        <v>0</v>
      </c>
      <c r="H22" s="8">
        <f t="shared" si="1"/>
        <v>-150571</v>
      </c>
      <c r="I22" s="4"/>
      <c r="J22" s="4"/>
      <c r="K22" s="4"/>
      <c r="L22" s="5"/>
      <c r="M22" s="5"/>
      <c r="N22" s="5"/>
    </row>
    <row r="23" spans="1:14" ht="15" thickTop="1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</row>
    <row r="24" spans="1:14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</row>
    <row r="25" spans="1:14" x14ac:dyDescent="0.3">
      <c r="A25" t="s">
        <v>21</v>
      </c>
      <c r="B25" s="10">
        <f>SUM(B13/B20)</f>
        <v>2.4671632188458874</v>
      </c>
      <c r="C25" s="10" t="e">
        <f t="shared" ref="C25:H25" si="2">SUM(C13/C20)</f>
        <v>#DIV/0!</v>
      </c>
      <c r="D25" s="10">
        <f t="shared" si="2"/>
        <v>1.5743887954073048</v>
      </c>
      <c r="E25" s="10" t="e">
        <f t="shared" si="2"/>
        <v>#DIV/0!</v>
      </c>
      <c r="F25" s="10">
        <f t="shared" si="2"/>
        <v>2.2724933188161933</v>
      </c>
      <c r="G25" s="10" t="e">
        <f t="shared" si="2"/>
        <v>#DIV/0!</v>
      </c>
      <c r="H25" s="10">
        <f t="shared" si="2"/>
        <v>0.254820350390973</v>
      </c>
      <c r="I25" s="4"/>
      <c r="J25" s="4"/>
      <c r="K25" s="4"/>
      <c r="L25" s="5"/>
      <c r="M25" s="5"/>
      <c r="N25" s="5"/>
    </row>
    <row r="26" spans="1:14" x14ac:dyDescent="0.3">
      <c r="A26" t="s">
        <v>23</v>
      </c>
      <c r="B26" s="10">
        <v>1.2</v>
      </c>
      <c r="C26" s="10"/>
      <c r="D26" s="10">
        <v>1.2</v>
      </c>
      <c r="E26" s="10"/>
      <c r="F26" s="10">
        <v>1.2</v>
      </c>
      <c r="G26" s="10"/>
      <c r="H26" s="10">
        <v>1.2</v>
      </c>
      <c r="I26" s="4"/>
      <c r="J26" s="4"/>
      <c r="K26" s="4"/>
      <c r="L26" s="5"/>
      <c r="M26" s="5"/>
      <c r="N26" s="5"/>
    </row>
    <row r="27" spans="1:14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</row>
    <row r="28" spans="1:14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</row>
    <row r="30" spans="1:14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</row>
    <row r="31" spans="1:14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</row>
    <row r="32" spans="1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</row>
    <row r="33" spans="2:14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</row>
    <row r="36" spans="2:14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</row>
    <row r="38" spans="2:14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</row>
    <row r="39" spans="2:14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</row>
    <row r="40" spans="2:14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</row>
    <row r="41" spans="2:14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</row>
    <row r="42" spans="2:1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Debt Service Coverage</vt:lpstr>
      <vt:lpstr>Debt Service Coverage Adjusted</vt:lpstr>
      <vt:lpstr>Debt Service Coverage-Prior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w9</dc:creator>
  <cp:lastModifiedBy>w9</cp:lastModifiedBy>
  <cp:lastPrinted>2021-08-09T16:54:29Z</cp:lastPrinted>
  <dcterms:created xsi:type="dcterms:W3CDTF">2021-08-09T15:00:28Z</dcterms:created>
  <dcterms:modified xsi:type="dcterms:W3CDTF">2021-08-12T17:00:23Z</dcterms:modified>
</cp:coreProperties>
</file>