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thy Troxell\Desktop\"/>
    </mc:Choice>
  </mc:AlternateContent>
  <bookViews>
    <workbookView xWindow="0" yWindow="0" windowWidth="19200" windowHeight="6870" activeTab="1"/>
  </bookViews>
  <sheets>
    <sheet name="#17" sheetId="1" r:id="rId1"/>
    <sheet name="#18" sheetId="2" r:id="rId2"/>
    <sheet name="#19" sheetId="3" r:id="rId3"/>
    <sheet name="#20" sheetId="4" r:id="rId4"/>
  </sheets>
  <definedNames>
    <definedName name="_xlnm.Print_Titles" localSheetId="0">'#17'!$1:$4</definedName>
    <definedName name="_xlnm.Print_Titles" localSheetId="1">'#18'!$1:$4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3" l="1"/>
  <c r="P42" i="3"/>
  <c r="P41" i="3"/>
  <c r="P40" i="3"/>
  <c r="P38" i="3"/>
  <c r="P37" i="3"/>
  <c r="P36" i="3"/>
  <c r="P35" i="3"/>
  <c r="P34" i="3"/>
  <c r="P33" i="3"/>
  <c r="P32" i="3"/>
  <c r="P29" i="3"/>
  <c r="P28" i="3"/>
  <c r="P27" i="3"/>
  <c r="P26" i="3"/>
  <c r="P25" i="3"/>
  <c r="P24" i="3"/>
  <c r="P23" i="3"/>
  <c r="P22" i="3"/>
  <c r="P21" i="3"/>
  <c r="P20" i="3"/>
  <c r="P18" i="3"/>
  <c r="P16" i="3"/>
  <c r="P15" i="3"/>
  <c r="P14" i="3"/>
  <c r="P10" i="3"/>
  <c r="P8" i="3"/>
  <c r="P6" i="3"/>
  <c r="P61" i="3"/>
  <c r="P62" i="3"/>
  <c r="P168" i="3"/>
  <c r="P167" i="3"/>
  <c r="P166" i="3"/>
  <c r="P165" i="3"/>
  <c r="P164" i="3"/>
  <c r="P163" i="3"/>
  <c r="P162" i="3"/>
  <c r="P150" i="3"/>
  <c r="P149" i="3"/>
  <c r="P148" i="3"/>
  <c r="P147" i="3"/>
  <c r="P146" i="3"/>
  <c r="P145" i="3"/>
  <c r="P144" i="3"/>
  <c r="P143" i="3"/>
  <c r="P141" i="3"/>
  <c r="P140" i="3"/>
  <c r="P138" i="3"/>
  <c r="P137" i="3"/>
  <c r="P136" i="3"/>
  <c r="P135" i="3"/>
  <c r="P134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04" i="3"/>
  <c r="P103" i="3"/>
  <c r="P98" i="3"/>
  <c r="P95" i="3"/>
  <c r="P94" i="3"/>
  <c r="P93" i="3"/>
  <c r="P92" i="3"/>
  <c r="P91" i="3"/>
  <c r="P90" i="3"/>
  <c r="P89" i="3"/>
  <c r="P88" i="3"/>
  <c r="P86" i="3"/>
  <c r="P85" i="3"/>
  <c r="P84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8" i="3"/>
  <c r="P67" i="3"/>
  <c r="P66" i="3"/>
  <c r="P64" i="3"/>
  <c r="E161" i="3"/>
  <c r="E150" i="3"/>
  <c r="E149" i="3"/>
  <c r="E148" i="3"/>
  <c r="E147" i="3"/>
  <c r="E146" i="3"/>
  <c r="E145" i="3"/>
  <c r="E144" i="3"/>
  <c r="E143" i="3"/>
  <c r="E142" i="3"/>
  <c r="E141" i="3"/>
  <c r="E140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70" i="3"/>
  <c r="E66" i="3"/>
  <c r="E64" i="3"/>
  <c r="E62" i="3"/>
  <c r="E104" i="3"/>
  <c r="E103" i="3"/>
  <c r="E98" i="3"/>
  <c r="E97" i="3"/>
  <c r="E96" i="3"/>
  <c r="E95" i="3"/>
  <c r="E94" i="3"/>
  <c r="E93" i="3"/>
  <c r="E92" i="3"/>
  <c r="E91" i="3"/>
  <c r="E90" i="3"/>
  <c r="E89" i="3"/>
  <c r="E88" i="3"/>
  <c r="E86" i="3"/>
  <c r="E85" i="3"/>
  <c r="E84" i="3"/>
  <c r="E82" i="3"/>
  <c r="E81" i="3"/>
  <c r="E80" i="3"/>
  <c r="E79" i="3"/>
  <c r="E78" i="3"/>
  <c r="E77" i="3"/>
  <c r="E76" i="3"/>
  <c r="E74" i="3"/>
  <c r="E72" i="3"/>
  <c r="E71" i="3"/>
  <c r="E61" i="3"/>
  <c r="E8" i="3"/>
  <c r="E10" i="3"/>
  <c r="E14" i="3"/>
  <c r="E15" i="3"/>
  <c r="E16" i="3"/>
  <c r="E18" i="3"/>
  <c r="E20" i="3"/>
  <c r="E21" i="3"/>
  <c r="E22" i="3"/>
  <c r="E23" i="3"/>
  <c r="E25" i="3"/>
  <c r="E26" i="3"/>
  <c r="E27" i="3"/>
  <c r="E29" i="3"/>
  <c r="E32" i="3"/>
  <c r="E34" i="3"/>
  <c r="E35" i="3"/>
  <c r="E36" i="3"/>
  <c r="E38" i="3"/>
  <c r="E40" i="3"/>
  <c r="E41" i="3"/>
  <c r="E42" i="3"/>
  <c r="E43" i="3"/>
  <c r="E46" i="3"/>
  <c r="C55" i="2" l="1"/>
  <c r="C56" i="2"/>
  <c r="C54" i="2"/>
  <c r="N126" i="3"/>
  <c r="C126" i="3"/>
  <c r="C14" i="3"/>
  <c r="C55" i="3"/>
  <c r="N111" i="3" s="1"/>
  <c r="C56" i="3"/>
  <c r="N168" i="3" s="1"/>
  <c r="C54" i="3"/>
  <c r="N110" i="3" s="1"/>
  <c r="C52" i="3"/>
  <c r="C53" i="3"/>
  <c r="N109" i="3" s="1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14" i="4"/>
  <c r="C32" i="4"/>
  <c r="C136" i="4" s="1"/>
  <c r="C33" i="4"/>
  <c r="C85" i="4" s="1"/>
  <c r="C34" i="4"/>
  <c r="C86" i="4" s="1"/>
  <c r="C35" i="4"/>
  <c r="C87" i="4" s="1"/>
  <c r="C36" i="4"/>
  <c r="C88" i="4" s="1"/>
  <c r="C37" i="4"/>
  <c r="C89" i="4" s="1"/>
  <c r="C38" i="4"/>
  <c r="C142" i="4" s="1"/>
  <c r="C39" i="4"/>
  <c r="C91" i="4" s="1"/>
  <c r="C40" i="4"/>
  <c r="C92" i="4" s="1"/>
  <c r="C41" i="4"/>
  <c r="C93" i="4" s="1"/>
  <c r="C42" i="4"/>
  <c r="C94" i="4" s="1"/>
  <c r="C43" i="4"/>
  <c r="C95" i="4" s="1"/>
  <c r="C44" i="4"/>
  <c r="C96" i="4" s="1"/>
  <c r="C45" i="4"/>
  <c r="C149" i="4" s="1"/>
  <c r="C46" i="4"/>
  <c r="C150" i="4" s="1"/>
  <c r="C47" i="4"/>
  <c r="C99" i="4" s="1"/>
  <c r="C48" i="4"/>
  <c r="C100" i="4" s="1"/>
  <c r="C49" i="4"/>
  <c r="C153" i="4" s="1"/>
  <c r="C50" i="4"/>
  <c r="C102" i="4" s="1"/>
  <c r="C51" i="4"/>
  <c r="C103" i="4" s="1"/>
  <c r="C52" i="4"/>
  <c r="C104" i="4" s="1"/>
  <c r="C7" i="4"/>
  <c r="C111" i="4" s="1"/>
  <c r="C8" i="4"/>
  <c r="C112" i="4" s="1"/>
  <c r="C9" i="4"/>
  <c r="C61" i="4" s="1"/>
  <c r="C10" i="4"/>
  <c r="C62" i="4" s="1"/>
  <c r="C11" i="4"/>
  <c r="C63" i="4" s="1"/>
  <c r="C12" i="4"/>
  <c r="C64" i="4" s="1"/>
  <c r="C13" i="4"/>
  <c r="C65" i="4" s="1"/>
  <c r="C14" i="4"/>
  <c r="C66" i="4" s="1"/>
  <c r="C15" i="4"/>
  <c r="C119" i="4" s="1"/>
  <c r="C16" i="4"/>
  <c r="C68" i="4" s="1"/>
  <c r="C17" i="4"/>
  <c r="C69" i="4" s="1"/>
  <c r="C18" i="4"/>
  <c r="C70" i="4" s="1"/>
  <c r="C19" i="4"/>
  <c r="C71" i="4" s="1"/>
  <c r="C20" i="4"/>
  <c r="C72" i="4" s="1"/>
  <c r="C21" i="4"/>
  <c r="C73" i="4" s="1"/>
  <c r="C22" i="4"/>
  <c r="C74" i="4" s="1"/>
  <c r="C23" i="4"/>
  <c r="C75" i="4" s="1"/>
  <c r="C24" i="4"/>
  <c r="C76" i="4" s="1"/>
  <c r="C25" i="4"/>
  <c r="C77" i="4" s="1"/>
  <c r="C26" i="4"/>
  <c r="C78" i="4" s="1"/>
  <c r="C27" i="4"/>
  <c r="C79" i="4" s="1"/>
  <c r="C28" i="4"/>
  <c r="C80" i="4" s="1"/>
  <c r="C29" i="4"/>
  <c r="C81" i="4" s="1"/>
  <c r="C30" i="4"/>
  <c r="C82" i="4" s="1"/>
  <c r="C31" i="4"/>
  <c r="C135" i="4" s="1"/>
  <c r="C6" i="4"/>
  <c r="C58" i="4" s="1"/>
  <c r="C6" i="3"/>
  <c r="N118" i="3" s="1"/>
  <c r="C7" i="3"/>
  <c r="C63" i="3" s="1"/>
  <c r="C119" i="3" s="1"/>
  <c r="C8" i="3"/>
  <c r="N8" i="3" s="1"/>
  <c r="C9" i="3"/>
  <c r="N121" i="3" s="1"/>
  <c r="C10" i="3"/>
  <c r="N10" i="3" s="1"/>
  <c r="C11" i="3"/>
  <c r="N123" i="3" s="1"/>
  <c r="C12" i="3"/>
  <c r="N12" i="3" s="1"/>
  <c r="C13" i="3"/>
  <c r="N13" i="3" s="1"/>
  <c r="C15" i="3"/>
  <c r="N15" i="3" s="1"/>
  <c r="C16" i="3"/>
  <c r="N128" i="3" s="1"/>
  <c r="C17" i="3"/>
  <c r="N17" i="3" s="1"/>
  <c r="C18" i="3"/>
  <c r="N130" i="3" s="1"/>
  <c r="C19" i="3"/>
  <c r="N131" i="3" s="1"/>
  <c r="C20" i="3"/>
  <c r="C21" i="3"/>
  <c r="N133" i="3" s="1"/>
  <c r="C22" i="3"/>
  <c r="N78" i="3" s="1"/>
  <c r="C23" i="3"/>
  <c r="C24" i="3"/>
  <c r="N136" i="3" s="1"/>
  <c r="C25" i="3"/>
  <c r="C26" i="3"/>
  <c r="N138" i="3" s="1"/>
  <c r="C27" i="3"/>
  <c r="N27" i="3" s="1"/>
  <c r="C28" i="3"/>
  <c r="C29" i="3"/>
  <c r="N141" i="3" s="1"/>
  <c r="C30" i="3"/>
  <c r="N86" i="3" s="1"/>
  <c r="C31" i="3"/>
  <c r="C32" i="3"/>
  <c r="N144" i="3" s="1"/>
  <c r="C33" i="3"/>
  <c r="N33" i="3" s="1"/>
  <c r="C34" i="3"/>
  <c r="N146" i="3" s="1"/>
  <c r="C35" i="3"/>
  <c r="N147" i="3" s="1"/>
  <c r="C36" i="3"/>
  <c r="C37" i="3"/>
  <c r="N149" i="3" s="1"/>
  <c r="C38" i="3"/>
  <c r="C94" i="3" s="1"/>
  <c r="C150" i="3" s="1"/>
  <c r="C39" i="3"/>
  <c r="C40" i="3"/>
  <c r="N152" i="3" s="1"/>
  <c r="C41" i="3"/>
  <c r="C42" i="3"/>
  <c r="N154" i="3" s="1"/>
  <c r="C43" i="3"/>
  <c r="N43" i="3" s="1"/>
  <c r="C44" i="3"/>
  <c r="C45" i="3"/>
  <c r="N157" i="3" s="1"/>
  <c r="C46" i="3"/>
  <c r="N158" i="3" s="1"/>
  <c r="C47" i="3"/>
  <c r="C48" i="3"/>
  <c r="N160" i="3" s="1"/>
  <c r="C49" i="3"/>
  <c r="C50" i="3"/>
  <c r="N162" i="3" s="1"/>
  <c r="C51" i="3"/>
  <c r="N51" i="3" s="1"/>
  <c r="C5" i="3"/>
  <c r="N5" i="3" s="1"/>
  <c r="C6" i="2"/>
  <c r="C7" i="2"/>
  <c r="C8" i="2"/>
  <c r="C9" i="2"/>
  <c r="C10" i="2"/>
  <c r="C11" i="2"/>
  <c r="C12" i="2"/>
  <c r="C13" i="2"/>
  <c r="C18" i="2"/>
  <c r="C25" i="2"/>
  <c r="C33" i="2"/>
  <c r="C38" i="2"/>
  <c r="C42" i="2"/>
  <c r="C43" i="2"/>
  <c r="C47" i="2"/>
  <c r="C5" i="2"/>
  <c r="N14" i="3" l="1"/>
  <c r="N70" i="3"/>
  <c r="N44" i="3"/>
  <c r="N36" i="3"/>
  <c r="N28" i="3"/>
  <c r="N20" i="3"/>
  <c r="N52" i="3"/>
  <c r="N49" i="3"/>
  <c r="N41" i="3"/>
  <c r="N25" i="3"/>
  <c r="N47" i="3"/>
  <c r="N39" i="3"/>
  <c r="N31" i="3"/>
  <c r="N23" i="3"/>
  <c r="C70" i="3"/>
  <c r="N6" i="3"/>
  <c r="C112" i="3"/>
  <c r="C168" i="3" s="1"/>
  <c r="C111" i="3"/>
  <c r="C167" i="3" s="1"/>
  <c r="N56" i="3"/>
  <c r="N55" i="3"/>
  <c r="N112" i="3"/>
  <c r="N167" i="3"/>
  <c r="N54" i="3"/>
  <c r="N166" i="3"/>
  <c r="C110" i="3"/>
  <c r="C166" i="3" s="1"/>
  <c r="N7" i="3"/>
  <c r="N46" i="3"/>
  <c r="N42" i="3"/>
  <c r="N40" i="3"/>
  <c r="N38" i="3"/>
  <c r="N30" i="3"/>
  <c r="C86" i="3"/>
  <c r="C142" i="3" s="1"/>
  <c r="N29" i="3"/>
  <c r="N150" i="3"/>
  <c r="N24" i="3"/>
  <c r="N22" i="3"/>
  <c r="C78" i="3"/>
  <c r="C134" i="3" s="1"/>
  <c r="N142" i="3"/>
  <c r="N19" i="3"/>
  <c r="N134" i="3"/>
  <c r="C62" i="3"/>
  <c r="C118" i="3" s="1"/>
  <c r="N102" i="3"/>
  <c r="N35" i="3"/>
  <c r="N94" i="3"/>
  <c r="C93" i="3"/>
  <c r="C149" i="3" s="1"/>
  <c r="N26" i="3"/>
  <c r="N11" i="3"/>
  <c r="C85" i="3"/>
  <c r="C141" i="3" s="1"/>
  <c r="N37" i="3"/>
  <c r="N9" i="3"/>
  <c r="N21" i="3"/>
  <c r="C77" i="3"/>
  <c r="C133" i="3" s="1"/>
  <c r="N119" i="3"/>
  <c r="N32" i="3"/>
  <c r="N18" i="3"/>
  <c r="C102" i="3"/>
  <c r="C158" i="3" s="1"/>
  <c r="N63" i="3"/>
  <c r="N34" i="3"/>
  <c r="N45" i="3"/>
  <c r="N16" i="3"/>
  <c r="N165" i="3"/>
  <c r="N53" i="3"/>
  <c r="C109" i="3"/>
  <c r="C165" i="3" s="1"/>
  <c r="N50" i="3"/>
  <c r="C101" i="3"/>
  <c r="C157" i="3" s="1"/>
  <c r="C108" i="3"/>
  <c r="C164" i="3" s="1"/>
  <c r="N108" i="3"/>
  <c r="N164" i="3"/>
  <c r="N101" i="3"/>
  <c r="N93" i="3"/>
  <c r="N85" i="3"/>
  <c r="N77" i="3"/>
  <c r="N62" i="3"/>
  <c r="N48" i="3"/>
  <c r="C100" i="3"/>
  <c r="C156" i="3" s="1"/>
  <c r="C92" i="3"/>
  <c r="C148" i="3" s="1"/>
  <c r="C84" i="3"/>
  <c r="C140" i="3" s="1"/>
  <c r="C76" i="3"/>
  <c r="C132" i="3" s="1"/>
  <c r="C69" i="3"/>
  <c r="C125" i="3" s="1"/>
  <c r="C61" i="3"/>
  <c r="C117" i="3" s="1"/>
  <c r="N100" i="3"/>
  <c r="N92" i="3"/>
  <c r="N84" i="3"/>
  <c r="N76" i="3"/>
  <c r="N69" i="3"/>
  <c r="N61" i="3"/>
  <c r="N156" i="3"/>
  <c r="N148" i="3"/>
  <c r="N140" i="3"/>
  <c r="N132" i="3"/>
  <c r="N125" i="3"/>
  <c r="N117" i="3"/>
  <c r="C107" i="3"/>
  <c r="C163" i="3" s="1"/>
  <c r="C99" i="3"/>
  <c r="C155" i="3" s="1"/>
  <c r="C91" i="3"/>
  <c r="C147" i="3" s="1"/>
  <c r="C83" i="3"/>
  <c r="C139" i="3" s="1"/>
  <c r="C75" i="3"/>
  <c r="C131" i="3" s="1"/>
  <c r="C68" i="3"/>
  <c r="C124" i="3" s="1"/>
  <c r="N107" i="3"/>
  <c r="N99" i="3"/>
  <c r="N91" i="3"/>
  <c r="N83" i="3"/>
  <c r="N75" i="3"/>
  <c r="N68" i="3"/>
  <c r="N163" i="3"/>
  <c r="N155" i="3"/>
  <c r="N139" i="3"/>
  <c r="N124" i="3"/>
  <c r="C133" i="4"/>
  <c r="C106" i="3"/>
  <c r="C162" i="3" s="1"/>
  <c r="C98" i="3"/>
  <c r="C154" i="3" s="1"/>
  <c r="C90" i="3"/>
  <c r="C146" i="3" s="1"/>
  <c r="C82" i="3"/>
  <c r="C138" i="3" s="1"/>
  <c r="C74" i="3"/>
  <c r="C130" i="3" s="1"/>
  <c r="C67" i="3"/>
  <c r="C123" i="3" s="1"/>
  <c r="N106" i="3"/>
  <c r="N98" i="3"/>
  <c r="N90" i="3"/>
  <c r="N82" i="3"/>
  <c r="N74" i="3"/>
  <c r="N67" i="3"/>
  <c r="C207" i="4"/>
  <c r="C105" i="3"/>
  <c r="C161" i="3" s="1"/>
  <c r="C97" i="3"/>
  <c r="C153" i="3" s="1"/>
  <c r="C89" i="3"/>
  <c r="C145" i="3" s="1"/>
  <c r="C81" i="3"/>
  <c r="C137" i="3" s="1"/>
  <c r="C73" i="3"/>
  <c r="C129" i="3" s="1"/>
  <c r="C66" i="3"/>
  <c r="C122" i="3" s="1"/>
  <c r="N105" i="3"/>
  <c r="N97" i="3"/>
  <c r="N89" i="3"/>
  <c r="N81" i="3"/>
  <c r="N73" i="3"/>
  <c r="N66" i="3"/>
  <c r="N161" i="3"/>
  <c r="N153" i="3"/>
  <c r="N145" i="3"/>
  <c r="N137" i="3"/>
  <c r="N129" i="3"/>
  <c r="N122" i="3"/>
  <c r="C182" i="4"/>
  <c r="C104" i="3"/>
  <c r="C160" i="3" s="1"/>
  <c r="C96" i="3"/>
  <c r="C152" i="3" s="1"/>
  <c r="C88" i="3"/>
  <c r="C144" i="3" s="1"/>
  <c r="C80" i="3"/>
  <c r="C136" i="3" s="1"/>
  <c r="C72" i="3"/>
  <c r="C128" i="3" s="1"/>
  <c r="C65" i="3"/>
  <c r="C121" i="3" s="1"/>
  <c r="N104" i="3"/>
  <c r="N96" i="3"/>
  <c r="N88" i="3"/>
  <c r="N80" i="3"/>
  <c r="N72" i="3"/>
  <c r="N65" i="3"/>
  <c r="C175" i="4"/>
  <c r="C103" i="3"/>
  <c r="C159" i="3" s="1"/>
  <c r="C95" i="3"/>
  <c r="C151" i="3" s="1"/>
  <c r="C87" i="3"/>
  <c r="C143" i="3" s="1"/>
  <c r="C79" i="3"/>
  <c r="C135" i="3" s="1"/>
  <c r="C71" i="3"/>
  <c r="C127" i="3" s="1"/>
  <c r="C64" i="3"/>
  <c r="C120" i="3" s="1"/>
  <c r="N103" i="3"/>
  <c r="N95" i="3"/>
  <c r="N87" i="3"/>
  <c r="N79" i="3"/>
  <c r="N71" i="3"/>
  <c r="N64" i="3"/>
  <c r="N159" i="3"/>
  <c r="N151" i="3"/>
  <c r="N143" i="3"/>
  <c r="N135" i="3"/>
  <c r="N127" i="3"/>
  <c r="N120" i="3"/>
  <c r="C167" i="4"/>
  <c r="C199" i="4"/>
  <c r="C174" i="4"/>
  <c r="C191" i="4"/>
  <c r="C172" i="4"/>
  <c r="C187" i="4"/>
  <c r="C183" i="4"/>
  <c r="C168" i="4"/>
  <c r="C101" i="4"/>
  <c r="C180" i="4"/>
  <c r="C165" i="4"/>
  <c r="C179" i="4"/>
  <c r="C164" i="4"/>
  <c r="C162" i="4"/>
  <c r="C201" i="4"/>
  <c r="C193" i="4"/>
  <c r="C185" i="4"/>
  <c r="C177" i="4"/>
  <c r="C170" i="4"/>
  <c r="C208" i="4"/>
  <c r="C200" i="4"/>
  <c r="C192" i="4"/>
  <c r="C184" i="4"/>
  <c r="C176" i="4"/>
  <c r="C169" i="4"/>
  <c r="C206" i="4"/>
  <c r="C198" i="4"/>
  <c r="C190" i="4"/>
  <c r="C84" i="4"/>
  <c r="C205" i="4"/>
  <c r="C197" i="4"/>
  <c r="C189" i="4"/>
  <c r="C181" i="4"/>
  <c r="C173" i="4"/>
  <c r="C166" i="4"/>
  <c r="C188" i="4"/>
  <c r="C204" i="4"/>
  <c r="C196" i="4"/>
  <c r="C125" i="4"/>
  <c r="C203" i="4"/>
  <c r="C195" i="4"/>
  <c r="C118" i="4"/>
  <c r="C202" i="4"/>
  <c r="C194" i="4"/>
  <c r="C186" i="4"/>
  <c r="C178" i="4"/>
  <c r="C171" i="4"/>
  <c r="C163" i="4"/>
  <c r="C97" i="4"/>
  <c r="C110" i="4"/>
  <c r="C141" i="4"/>
  <c r="C90" i="4"/>
  <c r="C156" i="4"/>
  <c r="C148" i="4"/>
  <c r="C140" i="4"/>
  <c r="C132" i="4"/>
  <c r="C124" i="4"/>
  <c r="C117" i="4"/>
  <c r="C155" i="4"/>
  <c r="C147" i="4"/>
  <c r="C139" i="4"/>
  <c r="C131" i="4"/>
  <c r="C123" i="4"/>
  <c r="C116" i="4"/>
  <c r="C154" i="4"/>
  <c r="C146" i="4"/>
  <c r="C138" i="4"/>
  <c r="C130" i="4"/>
  <c r="C122" i="4"/>
  <c r="C115" i="4"/>
  <c r="C83" i="4"/>
  <c r="C145" i="4"/>
  <c r="C137" i="4"/>
  <c r="C129" i="4"/>
  <c r="C121" i="4"/>
  <c r="C114" i="4"/>
  <c r="C67" i="4"/>
  <c r="C152" i="4"/>
  <c r="C144" i="4"/>
  <c r="C128" i="4"/>
  <c r="C120" i="4"/>
  <c r="C113" i="4"/>
  <c r="C60" i="4"/>
  <c r="C151" i="4"/>
  <c r="C143" i="4"/>
  <c r="C127" i="4"/>
  <c r="C98" i="4"/>
  <c r="C59" i="4"/>
  <c r="C134" i="4"/>
  <c r="C126" i="4"/>
</calcChain>
</file>

<file path=xl/sharedStrings.xml><?xml version="1.0" encoding="utf-8"?>
<sst xmlns="http://schemas.openxmlformats.org/spreadsheetml/2006/main" count="466" uniqueCount="79">
  <si>
    <t>Job Title</t>
  </si>
  <si>
    <t>Date Hired</t>
  </si>
  <si>
    <t>Date Terminated</t>
  </si>
  <si>
    <t>Division</t>
  </si>
  <si>
    <t>Regular Hours</t>
  </si>
  <si>
    <t>Pay Rate</t>
  </si>
  <si>
    <t>2016</t>
  </si>
  <si>
    <t>2017</t>
  </si>
  <si>
    <t>2018</t>
  </si>
  <si>
    <t>2019</t>
  </si>
  <si>
    <t>2020</t>
  </si>
  <si>
    <t>2021</t>
  </si>
  <si>
    <t>Overtime Hours</t>
  </si>
  <si>
    <t>Regular Pay</t>
  </si>
  <si>
    <t>Vacation Payout</t>
  </si>
  <si>
    <t>Standby Pay</t>
  </si>
  <si>
    <t>Bonus Pay</t>
  </si>
  <si>
    <t>Overtime Pay</t>
  </si>
  <si>
    <t>Other</t>
  </si>
  <si>
    <t>MCWD</t>
  </si>
  <si>
    <t>Employee</t>
  </si>
  <si>
    <t>Health Care</t>
  </si>
  <si>
    <t>Dental</t>
  </si>
  <si>
    <t>Vision</t>
  </si>
  <si>
    <t>Life Insurance</t>
  </si>
  <si>
    <t>Accidental Death/Disability</t>
  </si>
  <si>
    <t>Retirement</t>
  </si>
  <si>
    <t>Employee #</t>
  </si>
  <si>
    <t>water</t>
  </si>
  <si>
    <t>Dist Lineman</t>
  </si>
  <si>
    <t>Office Customer Service</t>
  </si>
  <si>
    <t>Dist Supervisor/Machine Op</t>
  </si>
  <si>
    <t>Meter Reader/Dist Lineman</t>
  </si>
  <si>
    <t>Water Treatment Plant Op</t>
  </si>
  <si>
    <t>Wastewater Collection</t>
  </si>
  <si>
    <t>Wastewater</t>
  </si>
  <si>
    <t>Dist Lineman/Machine Op</t>
  </si>
  <si>
    <t>Dist Lineman/Mechanic</t>
  </si>
  <si>
    <t>PT 2019</t>
  </si>
  <si>
    <t>Administrative Assistant</t>
  </si>
  <si>
    <t>Office Manager</t>
  </si>
  <si>
    <t>Assistant Superintendent</t>
  </si>
  <si>
    <t>Manager/Supt</t>
  </si>
  <si>
    <t xml:space="preserve">water </t>
  </si>
  <si>
    <t>Wastewater Treatment Op</t>
  </si>
  <si>
    <t>Wastewater Treament/Col</t>
  </si>
  <si>
    <t>Wastewater Supervisor</t>
  </si>
  <si>
    <t>**</t>
  </si>
  <si>
    <t xml:space="preserve">Dist Lineman </t>
  </si>
  <si>
    <t>Water</t>
  </si>
  <si>
    <t>Wastewater Maintenace</t>
  </si>
  <si>
    <t>Wastewater Treatment Col</t>
  </si>
  <si>
    <t>Manager/Supt-Salary</t>
  </si>
  <si>
    <t>Dist lineman</t>
  </si>
  <si>
    <t>Wastewater Maintenance</t>
  </si>
  <si>
    <t>Holiday Pay</t>
  </si>
  <si>
    <t>Lab Trainee</t>
  </si>
  <si>
    <t>Emp/Sp</t>
  </si>
  <si>
    <t xml:space="preserve"> </t>
  </si>
  <si>
    <t>Insurance Coverage</t>
  </si>
  <si>
    <t>Employee Plan</t>
  </si>
  <si>
    <t>Plan</t>
  </si>
  <si>
    <t>Family</t>
  </si>
  <si>
    <t>Emp/Children</t>
  </si>
  <si>
    <t>Emp/Child</t>
  </si>
  <si>
    <t xml:space="preserve">Insurance Coverage </t>
  </si>
  <si>
    <t>Emp/children</t>
  </si>
  <si>
    <t>Empl/Children</t>
  </si>
  <si>
    <t>STD/LTD</t>
  </si>
  <si>
    <t>retired8/1</t>
  </si>
  <si>
    <t>term2/2019</t>
  </si>
  <si>
    <t>water/Wast</t>
  </si>
  <si>
    <r>
      <t xml:space="preserve">Manager/Supt - </t>
    </r>
    <r>
      <rPr>
        <b/>
        <sz val="11"/>
        <color theme="1"/>
        <rFont val="Calibri"/>
        <family val="2"/>
        <scheme val="minor"/>
      </rPr>
      <t>Salary</t>
    </r>
  </si>
  <si>
    <t>Plan #21</t>
  </si>
  <si>
    <t>** begin salary</t>
  </si>
  <si>
    <t xml:space="preserve">Regular pay and Holiday pay </t>
  </si>
  <si>
    <t>LTD/STD</t>
  </si>
  <si>
    <t xml:space="preserve">Holiday 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</si>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</sst>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0" borderId="1" xfId="0" applyFont="1" applyBorder="1"/>
    <xf numFmtId="0" fontId="0" fillId="0" borderId="2" xfId="0" applyFont="1" applyBorder="1"/>
    <xf numFmtId="0" fontId="0" fillId="4" borderId="0" xfId="0" applyFill="1"/>
    <xf numFmtId="0" fontId="1" fillId="4" borderId="3" xfId="0" applyFont="1" applyFill="1" applyBorder="1"/>
    <xf numFmtId="0" fontId="1" fillId="2" borderId="3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4" xfId="0" applyFont="1" applyBorder="1"/>
    <xf numFmtId="0" fontId="1" fillId="3" borderId="3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4" borderId="3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/>
    <xf numFmtId="0" fontId="1" fillId="3" borderId="7" xfId="0" applyFont="1" applyFill="1" applyBorder="1" applyAlignment="1">
      <alignment horizontal="center" wrapText="1"/>
    </xf>
    <xf numFmtId="0" fontId="0" fillId="0" borderId="0" xfId="0" applyFont="1" applyBorder="1"/>
    <xf numFmtId="164" fontId="0" fillId="0" borderId="0" xfId="0" applyNumberFormat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1" xfId="0" applyNumberFormat="1" applyFont="1" applyBorder="1"/>
    <xf numFmtId="164" fontId="0" fillId="0" borderId="2" xfId="0" applyNumberFormat="1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7" xfId="0" applyFont="1" applyBorder="1"/>
    <xf numFmtId="164" fontId="0" fillId="0" borderId="9" xfId="0" applyNumberFormat="1" applyFont="1" applyBorder="1"/>
    <xf numFmtId="164" fontId="0" fillId="0" borderId="10" xfId="0" applyNumberFormat="1" applyFont="1" applyBorder="1"/>
    <xf numFmtId="164" fontId="0" fillId="0" borderId="11" xfId="0" applyNumberFormat="1" applyFont="1" applyBorder="1"/>
    <xf numFmtId="164" fontId="0" fillId="0" borderId="7" xfId="0" applyNumberFormat="1" applyFont="1" applyBorder="1"/>
    <xf numFmtId="164" fontId="0" fillId="0" borderId="12" xfId="0" applyNumberFormat="1" applyFont="1" applyBorder="1"/>
    <xf numFmtId="0" fontId="0" fillId="0" borderId="14" xfId="0" applyFont="1" applyBorder="1"/>
    <xf numFmtId="0" fontId="1" fillId="4" borderId="15" xfId="0" applyFont="1" applyFill="1" applyBorder="1" applyAlignment="1">
      <alignment wrapText="1"/>
    </xf>
    <xf numFmtId="0" fontId="1" fillId="4" borderId="13" xfId="0" applyFont="1" applyFill="1" applyBorder="1"/>
    <xf numFmtId="0" fontId="0" fillId="0" borderId="17" xfId="0" applyFont="1" applyBorder="1"/>
    <xf numFmtId="0" fontId="0" fillId="0" borderId="7" xfId="0" applyBorder="1"/>
    <xf numFmtId="0" fontId="0" fillId="0" borderId="0" xfId="0" applyNumberFormat="1"/>
    <xf numFmtId="0" fontId="1" fillId="4" borderId="4" xfId="0" applyFont="1" applyFill="1" applyBorder="1" applyAlignment="1">
      <alignment wrapText="1"/>
    </xf>
    <xf numFmtId="0" fontId="0" fillId="0" borderId="3" xfId="0" applyNumberFormat="1" applyFont="1" applyBorder="1"/>
    <xf numFmtId="0" fontId="0" fillId="0" borderId="1" xfId="0" applyNumberFormat="1" applyFont="1" applyBorder="1"/>
    <xf numFmtId="0" fontId="1" fillId="4" borderId="16" xfId="0" applyFont="1" applyFill="1" applyBorder="1" applyAlignment="1">
      <alignment wrapText="1"/>
    </xf>
    <xf numFmtId="164" fontId="0" fillId="0" borderId="0" xfId="0" applyNumberFormat="1" applyFont="1" applyBorder="1"/>
    <xf numFmtId="0" fontId="0" fillId="0" borderId="19" xfId="0" applyFont="1" applyBorder="1"/>
    <xf numFmtId="164" fontId="0" fillId="0" borderId="20" xfId="0" applyNumberFormat="1" applyFont="1" applyBorder="1"/>
    <xf numFmtId="164" fontId="0" fillId="0" borderId="21" xfId="0" applyNumberFormat="1" applyFont="1" applyBorder="1"/>
    <xf numFmtId="164" fontId="0" fillId="0" borderId="22" xfId="0" applyNumberFormat="1" applyFont="1" applyBorder="1"/>
    <xf numFmtId="164" fontId="0" fillId="0" borderId="23" xfId="0" applyNumberFormat="1" applyFont="1" applyBorder="1"/>
    <xf numFmtId="0" fontId="1" fillId="4" borderId="7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4" borderId="0" xfId="0" applyFill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164" fontId="0" fillId="2" borderId="0" xfId="0" applyNumberFormat="1" applyFill="1"/>
    <xf numFmtId="0" fontId="1" fillId="4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24" xfId="0" applyFont="1" applyBorder="1"/>
    <xf numFmtId="0" fontId="1" fillId="2" borderId="10" xfId="0" applyFont="1" applyFill="1" applyBorder="1"/>
    <xf numFmtId="0" fontId="0" fillId="0" borderId="18" xfId="0" applyFont="1" applyBorder="1"/>
    <xf numFmtId="0" fontId="0" fillId="0" borderId="25" xfId="0" applyFont="1" applyBorder="1"/>
    <xf numFmtId="0" fontId="1" fillId="2" borderId="7" xfId="0" applyFont="1" applyFill="1" applyBorder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2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theme="0" tint="-0.34998626667073579"/>
        </patternFill>
      </fill>
      <alignment horizontal="general" vertical="bottom" textRotation="0" wrapText="1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0" formatCode="General"/>
    </dxf>
    <dxf>
      <fill>
        <patternFill patternType="solid">
          <fgColor indexed="64"/>
          <bgColor theme="0" tint="-0.34998626667073579"/>
        </patternFill>
      </fill>
      <alignment horizontal="general" vertical="bottom" textRotation="0" wrapText="1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le3" displayName="Table3" ref="B4:L56" totalsRowShown="0" headerRowDxfId="25">
  <autoFilter ref="B4:L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Employee #"/>
    <tableColumn id="2" name="Job Title"/>
    <tableColumn id="3" name="Date Hired"/>
    <tableColumn id="4" name="Date Terminated"/>
    <tableColumn id="5" name="Division"/>
    <tableColumn id="6" name="2016" dataDxfId="24"/>
    <tableColumn id="7" name="2017" dataDxfId="23"/>
    <tableColumn id="8" name="2018" dataDxfId="22"/>
    <tableColumn id="9" name="2019" dataDxfId="21"/>
    <tableColumn id="10" name="2020" dataDxfId="20"/>
    <tableColumn id="11" name="2021" dataDxfId="1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1" name="Table3712" displayName="Table3712" ref="M4:V56" totalsRowShown="0" headerRowDxfId="18">
  <autoFilter ref="M4:V56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Employee #"/>
    <tableColumn id="2" name="Job Title" dataDxfId="17">
      <calculatedColumnFormula>Table37[[#This Row],[Job Title]]</calculatedColumnFormula>
    </tableColumn>
    <tableColumn id="6" name="Regular Pay" dataDxfId="16"/>
    <tableColumn id="5" name="Regular pay and Holiday pay " dataDxfId="15">
      <calculatedColumnFormula>Table37[[#This Row],[Regular Pay]]+Table37[[#This Row],[Holiday Pay]]</calculatedColumnFormula>
    </tableColumn>
    <tableColumn id="7" name="Overtime Pay" dataDxfId="14"/>
    <tableColumn id="8" name="Vacation Payout" dataDxfId="13"/>
    <tableColumn id="3" name="Holiday Pay" dataDxfId="12"/>
    <tableColumn id="9" name="Standby Pay" dataDxfId="11"/>
    <tableColumn id="10" name="Bonus Pay" dataDxfId="10"/>
    <tableColumn id="11" name="Other" dataDxfId="9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6" name="Table37" displayName="Table37" ref="B4:K56" totalsRowShown="0" headerRowDxfId="8">
  <autoFilter ref="B4:K56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Employee #"/>
    <tableColumn id="2" name="Job Title"/>
    <tableColumn id="6" name="Regular Pay" dataDxfId="7"/>
    <tableColumn id="4" name="Regular pay and Holiday pay " dataDxfId="6">
      <calculatedColumnFormula>Table37[[#This Row],[Regular Pay]]+Table37[[#This Row],[Holiday Pay]]</calculatedColumnFormula>
    </tableColumn>
    <tableColumn id="7" name="Overtime Pay" dataDxfId="5"/>
    <tableColumn id="8" name="Vacation Payout" dataDxfId="4"/>
    <tableColumn id="3" name="Holiday Pay" dataDxfId="3"/>
    <tableColumn id="9" name="Standby Pay" dataDxfId="2"/>
    <tableColumn id="10" name="Bonus Pay" dataDxfId="1"/>
    <tableColumn id="11" name="Other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9"/>
  <sheetViews>
    <sheetView topLeftCell="A39" workbookViewId="0">
      <selection activeCell="C2" sqref="C2"/>
    </sheetView>
  </sheetViews>
  <sheetFormatPr defaultRowHeight="14.5" x14ac:dyDescent="0.35"/>
  <cols>
    <col min="1" max="1" width="2.08984375" customWidth="1"/>
    <col min="2" max="2" width="10.6328125" customWidth="1"/>
    <col min="3" max="3" width="24" customWidth="1"/>
    <col min="4" max="4" width="12.7265625" customWidth="1"/>
    <col min="5" max="5" width="15.1796875" customWidth="1"/>
    <col min="6" max="6" width="11.26953125" customWidth="1"/>
    <col min="7" max="7" width="10.26953125" customWidth="1"/>
    <col min="8" max="8" width="11.08984375" customWidth="1"/>
    <col min="9" max="12" width="9.36328125" customWidth="1"/>
  </cols>
  <sheetData>
    <row r="3" spans="2:12" ht="15.5" x14ac:dyDescent="0.35">
      <c r="G3" s="66" t="s">
        <v>5</v>
      </c>
      <c r="H3" s="66"/>
      <c r="I3" s="66"/>
      <c r="J3" s="66"/>
      <c r="K3" s="66"/>
      <c r="L3" s="66"/>
    </row>
    <row r="4" spans="2:12" ht="37.5" customHeight="1" x14ac:dyDescent="0.35">
      <c r="B4" s="12" t="s">
        <v>27</v>
      </c>
      <c r="C4" s="4" t="s">
        <v>0</v>
      </c>
      <c r="D4" s="4" t="s">
        <v>1</v>
      </c>
      <c r="E4" s="4" t="s">
        <v>2</v>
      </c>
      <c r="F4" s="4" t="s">
        <v>3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</row>
    <row r="5" spans="2:12" x14ac:dyDescent="0.35">
      <c r="B5">
        <v>1</v>
      </c>
      <c r="C5" t="s">
        <v>29</v>
      </c>
      <c r="D5">
        <v>2018</v>
      </c>
      <c r="F5" t="s">
        <v>28</v>
      </c>
      <c r="G5" s="21"/>
      <c r="H5" s="21"/>
      <c r="I5" s="21">
        <v>10</v>
      </c>
      <c r="J5" s="21">
        <v>10</v>
      </c>
      <c r="K5" s="21">
        <v>10.8</v>
      </c>
      <c r="L5" s="21">
        <v>11.8</v>
      </c>
    </row>
    <row r="6" spans="2:12" x14ac:dyDescent="0.35">
      <c r="B6">
        <v>2</v>
      </c>
      <c r="C6" t="s">
        <v>29</v>
      </c>
      <c r="D6">
        <v>2017</v>
      </c>
      <c r="F6" t="s">
        <v>28</v>
      </c>
      <c r="G6" s="21"/>
      <c r="H6" s="21">
        <v>10.5</v>
      </c>
      <c r="I6" s="21">
        <v>11.5</v>
      </c>
      <c r="J6" s="21">
        <v>12</v>
      </c>
      <c r="K6" s="21">
        <v>12.8</v>
      </c>
      <c r="L6" s="21">
        <v>13.8</v>
      </c>
    </row>
    <row r="7" spans="2:12" x14ac:dyDescent="0.35">
      <c r="B7">
        <v>3</v>
      </c>
      <c r="C7" t="s">
        <v>30</v>
      </c>
      <c r="D7">
        <v>2020</v>
      </c>
      <c r="E7">
        <v>2021</v>
      </c>
      <c r="F7" t="s">
        <v>28</v>
      </c>
      <c r="G7" s="21"/>
      <c r="H7" s="21"/>
      <c r="I7" s="21"/>
      <c r="J7" s="21"/>
      <c r="K7" s="21">
        <v>10</v>
      </c>
      <c r="L7" s="21">
        <v>11</v>
      </c>
    </row>
    <row r="8" spans="2:12" x14ac:dyDescent="0.35">
      <c r="B8">
        <v>4</v>
      </c>
      <c r="C8" t="s">
        <v>31</v>
      </c>
      <c r="D8">
        <v>2016</v>
      </c>
      <c r="F8" t="s">
        <v>28</v>
      </c>
      <c r="G8" s="21">
        <v>14.5</v>
      </c>
      <c r="H8" s="21">
        <v>17</v>
      </c>
      <c r="I8" s="21">
        <v>17.5</v>
      </c>
      <c r="J8" s="21">
        <v>18</v>
      </c>
      <c r="K8" s="21">
        <v>19.3</v>
      </c>
      <c r="L8" s="21">
        <v>20.8</v>
      </c>
    </row>
    <row r="9" spans="2:12" x14ac:dyDescent="0.35">
      <c r="B9">
        <v>5</v>
      </c>
      <c r="C9" t="s">
        <v>29</v>
      </c>
      <c r="D9">
        <v>2020</v>
      </c>
      <c r="F9" t="s">
        <v>28</v>
      </c>
      <c r="G9" s="21"/>
      <c r="H9" s="21"/>
      <c r="I9" s="21"/>
      <c r="J9" s="21"/>
      <c r="K9" s="21">
        <v>10</v>
      </c>
      <c r="L9" s="21">
        <v>10</v>
      </c>
    </row>
    <row r="10" spans="2:12" x14ac:dyDescent="0.35">
      <c r="B10">
        <v>6</v>
      </c>
      <c r="C10" t="s">
        <v>29</v>
      </c>
      <c r="D10">
        <v>2012</v>
      </c>
      <c r="F10" t="s">
        <v>28</v>
      </c>
      <c r="G10" s="21">
        <v>10.55</v>
      </c>
      <c r="H10" s="21">
        <v>11.55</v>
      </c>
      <c r="I10" s="21">
        <v>13.05</v>
      </c>
      <c r="J10" s="21">
        <v>13.55</v>
      </c>
      <c r="K10" s="21">
        <v>14.85</v>
      </c>
      <c r="L10" s="21">
        <v>15.85</v>
      </c>
    </row>
    <row r="11" spans="2:12" x14ac:dyDescent="0.35">
      <c r="B11">
        <v>7</v>
      </c>
      <c r="C11" t="s">
        <v>32</v>
      </c>
      <c r="D11">
        <v>2019</v>
      </c>
      <c r="F11" t="s">
        <v>28</v>
      </c>
      <c r="G11" s="21"/>
      <c r="H11" s="21"/>
      <c r="I11" s="21"/>
      <c r="J11" s="21">
        <v>10</v>
      </c>
      <c r="K11" s="21">
        <v>10.3</v>
      </c>
      <c r="L11" s="21">
        <v>12</v>
      </c>
    </row>
    <row r="12" spans="2:12" x14ac:dyDescent="0.35">
      <c r="B12">
        <v>8</v>
      </c>
      <c r="C12" t="s">
        <v>30</v>
      </c>
      <c r="D12">
        <v>2019</v>
      </c>
      <c r="F12" t="s">
        <v>28</v>
      </c>
      <c r="G12" s="21"/>
      <c r="H12" s="21"/>
      <c r="I12" s="21"/>
      <c r="J12" s="21">
        <v>10</v>
      </c>
      <c r="K12" s="21">
        <v>10.3</v>
      </c>
      <c r="L12" s="21">
        <v>12.3</v>
      </c>
    </row>
    <row r="13" spans="2:12" x14ac:dyDescent="0.35">
      <c r="B13">
        <v>9</v>
      </c>
      <c r="C13" t="s">
        <v>30</v>
      </c>
      <c r="D13">
        <v>2020</v>
      </c>
      <c r="F13" t="s">
        <v>28</v>
      </c>
      <c r="G13" s="21"/>
      <c r="H13" s="21"/>
      <c r="I13" s="21"/>
      <c r="J13" s="21"/>
      <c r="K13" s="21">
        <v>8.5</v>
      </c>
      <c r="L13" s="21">
        <v>9.5</v>
      </c>
    </row>
    <row r="14" spans="2:12" x14ac:dyDescent="0.35">
      <c r="B14">
        <v>10</v>
      </c>
      <c r="C14" t="s">
        <v>33</v>
      </c>
      <c r="D14">
        <v>2004</v>
      </c>
      <c r="F14" t="s">
        <v>28</v>
      </c>
      <c r="G14" s="21">
        <v>17.47</v>
      </c>
      <c r="H14" s="21">
        <v>17.97</v>
      </c>
      <c r="I14" s="21">
        <v>19.47</v>
      </c>
      <c r="J14" s="21">
        <v>20.97</v>
      </c>
      <c r="K14" s="21">
        <v>21.27</v>
      </c>
      <c r="L14" s="21">
        <v>22.27</v>
      </c>
    </row>
    <row r="15" spans="2:12" x14ac:dyDescent="0.35">
      <c r="B15">
        <v>11</v>
      </c>
      <c r="C15" t="s">
        <v>36</v>
      </c>
      <c r="D15">
        <v>2015</v>
      </c>
      <c r="F15" t="s">
        <v>28</v>
      </c>
      <c r="G15" s="21">
        <v>14.5</v>
      </c>
      <c r="H15" s="21">
        <v>17</v>
      </c>
      <c r="I15" s="21">
        <v>17.5</v>
      </c>
      <c r="J15" s="21">
        <v>18</v>
      </c>
      <c r="K15" s="21">
        <v>18.3</v>
      </c>
      <c r="L15" s="21"/>
    </row>
    <row r="16" spans="2:12" x14ac:dyDescent="0.35">
      <c r="B16">
        <v>12</v>
      </c>
      <c r="C16" t="s">
        <v>30</v>
      </c>
      <c r="D16">
        <v>2005</v>
      </c>
      <c r="F16" t="s">
        <v>28</v>
      </c>
      <c r="G16" s="21">
        <v>16.829999999999998</v>
      </c>
      <c r="H16" s="21">
        <v>18.329999999999998</v>
      </c>
      <c r="I16" s="21">
        <v>18.829999999999998</v>
      </c>
      <c r="J16" s="21">
        <v>19.329999999999998</v>
      </c>
      <c r="K16" s="21">
        <v>19.63</v>
      </c>
      <c r="L16" s="21">
        <v>20.63</v>
      </c>
    </row>
    <row r="17" spans="2:12" x14ac:dyDescent="0.35">
      <c r="B17">
        <v>13</v>
      </c>
      <c r="C17" t="s">
        <v>33</v>
      </c>
      <c r="D17">
        <v>2020</v>
      </c>
      <c r="F17" t="s">
        <v>28</v>
      </c>
      <c r="G17" s="21"/>
      <c r="H17" s="21"/>
      <c r="I17" s="21"/>
      <c r="J17" s="21"/>
      <c r="K17" s="21">
        <v>10.8</v>
      </c>
      <c r="L17" s="21">
        <v>11.8</v>
      </c>
    </row>
    <row r="18" spans="2:12" x14ac:dyDescent="0.35">
      <c r="B18">
        <v>14</v>
      </c>
      <c r="C18" t="s">
        <v>33</v>
      </c>
      <c r="D18">
        <v>2004</v>
      </c>
      <c r="F18" t="s">
        <v>28</v>
      </c>
      <c r="G18" s="21">
        <v>18.5</v>
      </c>
      <c r="H18" s="21">
        <v>19</v>
      </c>
      <c r="I18" s="21">
        <v>19.5</v>
      </c>
      <c r="J18" s="21">
        <v>21</v>
      </c>
      <c r="K18" s="21">
        <v>21.3</v>
      </c>
      <c r="L18" s="21">
        <v>22.8</v>
      </c>
    </row>
    <row r="19" spans="2:12" x14ac:dyDescent="0.35">
      <c r="B19">
        <v>15</v>
      </c>
      <c r="C19" t="s">
        <v>37</v>
      </c>
      <c r="D19">
        <v>2019</v>
      </c>
      <c r="F19" t="s">
        <v>28</v>
      </c>
      <c r="G19" s="21"/>
      <c r="H19" s="21"/>
      <c r="I19" s="21"/>
      <c r="J19" s="21">
        <v>12</v>
      </c>
      <c r="K19" s="21">
        <v>12.8</v>
      </c>
      <c r="L19" s="21">
        <v>13.8</v>
      </c>
    </row>
    <row r="20" spans="2:12" x14ac:dyDescent="0.35">
      <c r="B20">
        <v>16</v>
      </c>
      <c r="C20" t="s">
        <v>33</v>
      </c>
      <c r="D20">
        <v>2000</v>
      </c>
      <c r="E20" t="s">
        <v>38</v>
      </c>
      <c r="F20" t="s">
        <v>28</v>
      </c>
      <c r="G20" s="21">
        <v>20.45</v>
      </c>
      <c r="H20" s="21">
        <v>21.95</v>
      </c>
      <c r="I20" s="21">
        <v>22.45</v>
      </c>
      <c r="J20" s="21">
        <v>15</v>
      </c>
      <c r="K20" s="21">
        <v>15.3</v>
      </c>
      <c r="L20" s="21">
        <v>16.3</v>
      </c>
    </row>
    <row r="21" spans="2:12" x14ac:dyDescent="0.35">
      <c r="B21">
        <v>17</v>
      </c>
      <c r="C21" t="s">
        <v>29</v>
      </c>
      <c r="D21">
        <v>2016</v>
      </c>
      <c r="E21">
        <v>2021</v>
      </c>
      <c r="F21" t="s">
        <v>28</v>
      </c>
      <c r="G21" s="21">
        <v>10</v>
      </c>
      <c r="H21" s="21">
        <v>11</v>
      </c>
      <c r="I21" s="21">
        <v>13.5</v>
      </c>
      <c r="J21" s="21">
        <v>15</v>
      </c>
      <c r="K21" s="21">
        <v>15.3</v>
      </c>
      <c r="L21" s="21">
        <v>16.3</v>
      </c>
    </row>
    <row r="22" spans="2:12" x14ac:dyDescent="0.35">
      <c r="B22">
        <v>18</v>
      </c>
      <c r="C22" t="s">
        <v>30</v>
      </c>
      <c r="D22">
        <v>2016</v>
      </c>
      <c r="F22" t="s">
        <v>28</v>
      </c>
      <c r="G22" s="21">
        <v>10</v>
      </c>
      <c r="H22" s="21">
        <v>10.5</v>
      </c>
      <c r="I22" s="21">
        <v>11.5</v>
      </c>
      <c r="J22" s="21">
        <v>12</v>
      </c>
      <c r="K22" s="21">
        <v>12.3</v>
      </c>
      <c r="L22" s="21">
        <v>13.3</v>
      </c>
    </row>
    <row r="23" spans="2:12" x14ac:dyDescent="0.35">
      <c r="B23">
        <v>19</v>
      </c>
      <c r="C23" t="s">
        <v>39</v>
      </c>
      <c r="D23">
        <v>1994</v>
      </c>
      <c r="F23" t="s">
        <v>28</v>
      </c>
      <c r="G23" s="21">
        <v>19.62</v>
      </c>
      <c r="H23" s="21">
        <v>20.12</v>
      </c>
      <c r="I23" s="21">
        <v>20.62</v>
      </c>
      <c r="J23" s="21">
        <v>21.12</v>
      </c>
      <c r="K23" s="21">
        <v>21.92</v>
      </c>
      <c r="L23" s="21">
        <v>22.92</v>
      </c>
    </row>
    <row r="24" spans="2:12" x14ac:dyDescent="0.35">
      <c r="B24">
        <v>20</v>
      </c>
      <c r="C24" t="s">
        <v>29</v>
      </c>
      <c r="D24">
        <v>2015</v>
      </c>
      <c r="E24">
        <v>2021</v>
      </c>
      <c r="F24" t="s">
        <v>28</v>
      </c>
      <c r="G24" s="21">
        <v>10</v>
      </c>
      <c r="H24" s="21">
        <v>10.5</v>
      </c>
      <c r="I24" s="21">
        <v>12</v>
      </c>
      <c r="J24" s="21">
        <v>12.5</v>
      </c>
      <c r="K24" s="21">
        <v>12.8</v>
      </c>
      <c r="L24" s="21">
        <v>13.8</v>
      </c>
    </row>
    <row r="25" spans="2:12" x14ac:dyDescent="0.35">
      <c r="B25">
        <v>21</v>
      </c>
      <c r="C25" t="s">
        <v>29</v>
      </c>
      <c r="D25">
        <v>2000</v>
      </c>
      <c r="F25" t="s">
        <v>28</v>
      </c>
      <c r="G25" s="21">
        <v>20.13</v>
      </c>
      <c r="H25" s="21">
        <v>21.63</v>
      </c>
      <c r="I25" s="21">
        <v>22.63</v>
      </c>
      <c r="J25" s="21">
        <v>23.13</v>
      </c>
      <c r="K25" s="21">
        <v>24.93</v>
      </c>
      <c r="L25" s="21">
        <v>25.93</v>
      </c>
    </row>
    <row r="26" spans="2:12" x14ac:dyDescent="0.35">
      <c r="B26">
        <v>22</v>
      </c>
      <c r="C26" t="s">
        <v>40</v>
      </c>
      <c r="D26">
        <v>2003</v>
      </c>
      <c r="F26" t="s">
        <v>28</v>
      </c>
      <c r="G26" s="21">
        <v>19.88</v>
      </c>
      <c r="H26" s="21">
        <v>21.38</v>
      </c>
      <c r="I26" s="21">
        <v>21.88</v>
      </c>
      <c r="J26" s="21">
        <v>22.38</v>
      </c>
      <c r="K26" s="21">
        <v>22.68</v>
      </c>
      <c r="L26" s="21">
        <v>24.68</v>
      </c>
    </row>
    <row r="27" spans="2:12" x14ac:dyDescent="0.35">
      <c r="B27">
        <v>23</v>
      </c>
      <c r="C27" t="s">
        <v>41</v>
      </c>
      <c r="D27">
        <v>1997</v>
      </c>
      <c r="G27" s="21">
        <v>28.14</v>
      </c>
      <c r="H27" s="21">
        <v>28.64</v>
      </c>
      <c r="I27" s="21"/>
      <c r="J27" s="21"/>
      <c r="K27" s="21"/>
      <c r="L27" s="21"/>
    </row>
    <row r="28" spans="2:12" x14ac:dyDescent="0.35">
      <c r="B28">
        <v>23</v>
      </c>
      <c r="C28" t="s">
        <v>42</v>
      </c>
      <c r="D28">
        <v>2018</v>
      </c>
      <c r="G28" s="21"/>
      <c r="H28" s="21"/>
      <c r="I28" s="21">
        <v>38.96</v>
      </c>
      <c r="J28" s="21">
        <v>43.26</v>
      </c>
      <c r="K28" s="21">
        <v>52.88</v>
      </c>
      <c r="L28" s="21">
        <v>52.88</v>
      </c>
    </row>
    <row r="29" spans="2:12" x14ac:dyDescent="0.35">
      <c r="B29">
        <v>24</v>
      </c>
      <c r="C29" t="s">
        <v>29</v>
      </c>
      <c r="D29">
        <v>2012</v>
      </c>
      <c r="G29" s="21">
        <v>9.25</v>
      </c>
      <c r="H29" s="21">
        <v>12</v>
      </c>
      <c r="I29" s="21">
        <v>12.5</v>
      </c>
      <c r="J29" s="21">
        <v>14</v>
      </c>
      <c r="K29" s="21">
        <v>14.8</v>
      </c>
      <c r="L29" s="21">
        <v>15.8</v>
      </c>
    </row>
    <row r="30" spans="2:12" x14ac:dyDescent="0.35">
      <c r="B30">
        <v>25</v>
      </c>
      <c r="C30" t="s">
        <v>30</v>
      </c>
      <c r="D30">
        <v>2018</v>
      </c>
      <c r="E30">
        <v>2021</v>
      </c>
      <c r="F30" t="s">
        <v>28</v>
      </c>
      <c r="G30" s="21"/>
      <c r="H30" s="21"/>
      <c r="I30" s="21">
        <v>11</v>
      </c>
      <c r="J30" s="21">
        <v>11.5</v>
      </c>
      <c r="K30" s="21">
        <v>11.8</v>
      </c>
      <c r="L30" s="21">
        <v>12.8</v>
      </c>
    </row>
    <row r="31" spans="2:12" x14ac:dyDescent="0.35">
      <c r="B31">
        <v>26</v>
      </c>
      <c r="C31" t="s">
        <v>29</v>
      </c>
      <c r="D31">
        <v>2020</v>
      </c>
      <c r="F31" t="s">
        <v>43</v>
      </c>
      <c r="G31" s="21"/>
      <c r="H31" s="21"/>
      <c r="I31" s="21"/>
      <c r="J31" s="21"/>
      <c r="K31" s="21">
        <v>10</v>
      </c>
      <c r="L31" s="21">
        <v>11</v>
      </c>
    </row>
    <row r="32" spans="2:12" x14ac:dyDescent="0.35">
      <c r="B32">
        <v>27</v>
      </c>
      <c r="C32" t="s">
        <v>33</v>
      </c>
      <c r="D32">
        <v>2008</v>
      </c>
      <c r="F32" t="s">
        <v>28</v>
      </c>
      <c r="G32" s="21">
        <v>15.65</v>
      </c>
      <c r="H32" s="21">
        <v>17.149999999999999</v>
      </c>
      <c r="I32" s="21">
        <v>17.649999999999999</v>
      </c>
      <c r="J32" s="21">
        <v>18.149999999999999</v>
      </c>
      <c r="K32" s="21">
        <v>18.45</v>
      </c>
      <c r="L32" s="21">
        <v>20.45</v>
      </c>
    </row>
    <row r="33" spans="2:12" x14ac:dyDescent="0.35">
      <c r="B33">
        <v>28</v>
      </c>
      <c r="C33" t="s">
        <v>33</v>
      </c>
      <c r="D33">
        <v>2016</v>
      </c>
      <c r="F33" t="s">
        <v>28</v>
      </c>
      <c r="G33" s="21">
        <v>10</v>
      </c>
      <c r="H33" s="21">
        <v>10.5</v>
      </c>
      <c r="I33" s="21">
        <v>11</v>
      </c>
      <c r="J33" s="21">
        <v>12.5</v>
      </c>
      <c r="K33" s="21">
        <v>12.8</v>
      </c>
      <c r="L33" s="21">
        <v>13.8</v>
      </c>
    </row>
    <row r="34" spans="2:12" x14ac:dyDescent="0.35">
      <c r="B34">
        <v>29</v>
      </c>
      <c r="C34" t="s">
        <v>44</v>
      </c>
      <c r="D34">
        <v>2010</v>
      </c>
      <c r="F34" t="s">
        <v>35</v>
      </c>
      <c r="G34" s="21">
        <v>18.46</v>
      </c>
      <c r="H34" s="21">
        <v>18.96</v>
      </c>
      <c r="I34" s="21">
        <v>20.46</v>
      </c>
      <c r="J34" s="21">
        <v>20.96</v>
      </c>
      <c r="K34" s="21">
        <v>21.26</v>
      </c>
      <c r="L34" s="21">
        <v>22.26</v>
      </c>
    </row>
    <row r="35" spans="2:12" x14ac:dyDescent="0.35">
      <c r="B35">
        <v>30</v>
      </c>
      <c r="C35" t="s">
        <v>45</v>
      </c>
      <c r="D35">
        <v>2010</v>
      </c>
      <c r="F35" t="s">
        <v>35</v>
      </c>
      <c r="G35" s="21">
        <v>17.46</v>
      </c>
      <c r="H35" s="21">
        <v>18.96</v>
      </c>
      <c r="I35" s="21">
        <v>19.46</v>
      </c>
      <c r="J35" s="21">
        <v>19.96</v>
      </c>
      <c r="K35" s="21">
        <v>21.26</v>
      </c>
      <c r="L35" s="21">
        <v>22.26</v>
      </c>
    </row>
    <row r="36" spans="2:12" x14ac:dyDescent="0.35">
      <c r="B36">
        <v>31</v>
      </c>
      <c r="C36" t="s">
        <v>46</v>
      </c>
      <c r="D36">
        <v>2009</v>
      </c>
      <c r="F36" t="s">
        <v>35</v>
      </c>
      <c r="G36" s="21">
        <v>17.149999999999999</v>
      </c>
      <c r="H36" s="21">
        <v>18.649999999999999</v>
      </c>
      <c r="I36" s="21">
        <v>19.149999999999999</v>
      </c>
      <c r="J36" s="21">
        <v>21.65</v>
      </c>
      <c r="K36" s="21">
        <v>21.95</v>
      </c>
      <c r="L36" s="21">
        <v>23.95</v>
      </c>
    </row>
    <row r="37" spans="2:12" x14ac:dyDescent="0.35">
      <c r="B37">
        <v>32</v>
      </c>
      <c r="C37" t="s">
        <v>34</v>
      </c>
      <c r="D37">
        <v>2017</v>
      </c>
      <c r="F37" t="s">
        <v>35</v>
      </c>
      <c r="G37" s="21"/>
      <c r="H37" s="21">
        <v>12</v>
      </c>
      <c r="I37" s="21">
        <v>12.5</v>
      </c>
      <c r="J37" s="21">
        <v>13</v>
      </c>
      <c r="K37" s="21">
        <v>14.3</v>
      </c>
      <c r="L37" s="21">
        <v>15.3</v>
      </c>
    </row>
    <row r="38" spans="2:12" x14ac:dyDescent="0.35">
      <c r="B38">
        <v>33</v>
      </c>
      <c r="C38" t="s">
        <v>34</v>
      </c>
      <c r="D38">
        <v>2012</v>
      </c>
      <c r="F38" t="s">
        <v>35</v>
      </c>
      <c r="G38" s="21">
        <v>15.05</v>
      </c>
      <c r="H38" s="21">
        <v>15.55</v>
      </c>
      <c r="I38" s="21">
        <v>16.55</v>
      </c>
      <c r="J38" s="21">
        <v>17.05</v>
      </c>
      <c r="K38" s="21">
        <v>17.350000000000001</v>
      </c>
      <c r="L38" s="21">
        <v>19.350000000000001</v>
      </c>
    </row>
    <row r="39" spans="2:12" x14ac:dyDescent="0.35">
      <c r="B39">
        <v>34</v>
      </c>
      <c r="C39" t="s">
        <v>33</v>
      </c>
      <c r="D39">
        <v>2016</v>
      </c>
      <c r="E39">
        <v>2019</v>
      </c>
      <c r="F39" t="s">
        <v>28</v>
      </c>
      <c r="G39" s="21">
        <v>10</v>
      </c>
      <c r="H39" s="21">
        <v>11.5</v>
      </c>
      <c r="I39" s="21">
        <v>12</v>
      </c>
      <c r="J39" s="21">
        <v>13.5</v>
      </c>
      <c r="K39" s="21"/>
      <c r="L39" s="21"/>
    </row>
    <row r="40" spans="2:12" x14ac:dyDescent="0.35">
      <c r="B40">
        <v>35</v>
      </c>
      <c r="C40" t="s">
        <v>30</v>
      </c>
      <c r="D40">
        <v>2016</v>
      </c>
      <c r="E40">
        <v>2018</v>
      </c>
      <c r="F40" t="s">
        <v>28</v>
      </c>
      <c r="G40" s="21">
        <v>16.97</v>
      </c>
      <c r="H40" s="21">
        <v>17.47</v>
      </c>
      <c r="I40" s="21">
        <v>17.97</v>
      </c>
      <c r="J40" s="21"/>
      <c r="K40" s="21"/>
      <c r="L40" s="21"/>
    </row>
    <row r="41" spans="2:12" x14ac:dyDescent="0.35">
      <c r="B41">
        <v>36</v>
      </c>
      <c r="C41" t="s">
        <v>48</v>
      </c>
      <c r="D41">
        <v>2016</v>
      </c>
      <c r="E41">
        <v>2019</v>
      </c>
      <c r="F41" t="s">
        <v>49</v>
      </c>
      <c r="G41" s="21">
        <v>10</v>
      </c>
      <c r="H41" s="21">
        <v>11.5</v>
      </c>
      <c r="I41" s="21">
        <v>12</v>
      </c>
      <c r="J41" s="21"/>
      <c r="K41" s="21"/>
      <c r="L41" s="21"/>
    </row>
    <row r="42" spans="2:12" x14ac:dyDescent="0.35">
      <c r="B42">
        <v>37</v>
      </c>
      <c r="C42" t="s">
        <v>29</v>
      </c>
      <c r="D42">
        <v>1995</v>
      </c>
      <c r="E42">
        <v>2019</v>
      </c>
      <c r="F42" t="s">
        <v>28</v>
      </c>
      <c r="G42" s="21">
        <v>20.78</v>
      </c>
      <c r="H42" s="21">
        <v>21.78</v>
      </c>
      <c r="I42" s="21">
        <v>22.28</v>
      </c>
      <c r="J42" s="21">
        <v>22.78</v>
      </c>
      <c r="K42" s="21"/>
      <c r="L42" s="21"/>
    </row>
    <row r="43" spans="2:12" x14ac:dyDescent="0.35">
      <c r="B43">
        <v>38</v>
      </c>
      <c r="C43" t="s">
        <v>29</v>
      </c>
      <c r="D43">
        <v>2016</v>
      </c>
      <c r="E43">
        <v>2016</v>
      </c>
      <c r="F43" t="s">
        <v>28</v>
      </c>
      <c r="G43" s="21">
        <v>10</v>
      </c>
      <c r="H43" s="21"/>
      <c r="I43" s="21"/>
      <c r="J43" s="21"/>
      <c r="K43" s="21"/>
      <c r="L43" s="21"/>
    </row>
    <row r="44" spans="2:12" x14ac:dyDescent="0.35">
      <c r="B44">
        <v>39</v>
      </c>
      <c r="C44" t="s">
        <v>30</v>
      </c>
      <c r="D44">
        <v>2016</v>
      </c>
      <c r="E44">
        <v>2016</v>
      </c>
      <c r="F44" t="s">
        <v>28</v>
      </c>
      <c r="G44" s="21">
        <v>10</v>
      </c>
      <c r="H44" s="21"/>
      <c r="I44" s="21"/>
      <c r="J44" s="21"/>
      <c r="K44" s="21"/>
      <c r="L44" s="21"/>
    </row>
    <row r="45" spans="2:12" x14ac:dyDescent="0.35">
      <c r="B45">
        <v>40</v>
      </c>
      <c r="C45" t="s">
        <v>72</v>
      </c>
      <c r="D45">
        <v>1984</v>
      </c>
      <c r="E45">
        <v>2017</v>
      </c>
      <c r="F45" t="s">
        <v>71</v>
      </c>
      <c r="G45" s="21">
        <v>73796</v>
      </c>
      <c r="H45" s="21">
        <v>101137</v>
      </c>
      <c r="I45" s="21"/>
      <c r="J45" s="21"/>
      <c r="K45" s="21"/>
      <c r="L45" s="21"/>
    </row>
    <row r="46" spans="2:12" x14ac:dyDescent="0.35">
      <c r="B46">
        <v>41</v>
      </c>
      <c r="C46" t="s">
        <v>29</v>
      </c>
      <c r="D46">
        <v>2016</v>
      </c>
      <c r="E46">
        <v>2016</v>
      </c>
      <c r="F46" t="s">
        <v>28</v>
      </c>
      <c r="G46" s="21">
        <v>10</v>
      </c>
      <c r="H46" s="21"/>
      <c r="I46" s="21"/>
      <c r="J46" s="21"/>
      <c r="K46" s="21"/>
      <c r="L46" s="21"/>
    </row>
    <row r="47" spans="2:12" x14ac:dyDescent="0.35">
      <c r="B47">
        <v>42</v>
      </c>
      <c r="C47" t="s">
        <v>29</v>
      </c>
      <c r="D47">
        <v>2018</v>
      </c>
      <c r="E47">
        <v>2019</v>
      </c>
      <c r="F47" t="s">
        <v>28</v>
      </c>
      <c r="G47" s="21">
        <v>10</v>
      </c>
      <c r="H47" s="21">
        <v>10</v>
      </c>
      <c r="I47" s="21"/>
      <c r="J47" s="21"/>
      <c r="K47" s="21"/>
      <c r="L47" s="21"/>
    </row>
    <row r="48" spans="2:12" x14ac:dyDescent="0.35">
      <c r="B48">
        <v>43</v>
      </c>
      <c r="C48" t="s">
        <v>29</v>
      </c>
      <c r="D48">
        <v>2018</v>
      </c>
      <c r="E48">
        <v>2021</v>
      </c>
      <c r="F48" t="s">
        <v>28</v>
      </c>
      <c r="G48" s="21"/>
      <c r="H48" s="21"/>
      <c r="I48" s="21">
        <v>12</v>
      </c>
      <c r="J48" s="21">
        <v>12</v>
      </c>
      <c r="K48" s="21">
        <v>12</v>
      </c>
      <c r="L48" s="21"/>
    </row>
    <row r="49" spans="2:12" x14ac:dyDescent="0.35">
      <c r="B49">
        <v>44</v>
      </c>
      <c r="C49" t="s">
        <v>50</v>
      </c>
      <c r="D49">
        <v>2020</v>
      </c>
      <c r="E49">
        <v>2020</v>
      </c>
      <c r="F49" t="s">
        <v>35</v>
      </c>
      <c r="G49" s="21"/>
      <c r="H49" s="21"/>
      <c r="I49" s="21"/>
      <c r="J49" s="21"/>
      <c r="K49" s="21">
        <v>14</v>
      </c>
      <c r="L49" s="21"/>
    </row>
    <row r="50" spans="2:12" x14ac:dyDescent="0.35">
      <c r="B50">
        <v>45</v>
      </c>
      <c r="C50" t="s">
        <v>34</v>
      </c>
      <c r="D50">
        <v>2021</v>
      </c>
      <c r="F50" t="s">
        <v>35</v>
      </c>
      <c r="G50" s="21"/>
      <c r="H50" s="21"/>
      <c r="I50" s="21"/>
      <c r="J50" s="21"/>
      <c r="K50" s="21"/>
      <c r="L50" s="21">
        <v>10</v>
      </c>
    </row>
    <row r="51" spans="2:12" x14ac:dyDescent="0.35">
      <c r="B51">
        <v>46</v>
      </c>
      <c r="C51" t="s">
        <v>30</v>
      </c>
      <c r="D51">
        <v>2021</v>
      </c>
      <c r="F51" t="s">
        <v>28</v>
      </c>
      <c r="G51" s="21"/>
      <c r="H51" s="21"/>
      <c r="I51" s="21"/>
      <c r="J51" s="21"/>
      <c r="K51" s="21"/>
      <c r="L51" s="21">
        <v>13.5</v>
      </c>
    </row>
    <row r="52" spans="2:12" x14ac:dyDescent="0.35">
      <c r="B52">
        <v>47</v>
      </c>
      <c r="C52" s="31" t="s">
        <v>36</v>
      </c>
      <c r="D52">
        <v>2021</v>
      </c>
      <c r="F52" t="s">
        <v>49</v>
      </c>
      <c r="G52" s="21"/>
      <c r="H52" s="21"/>
      <c r="I52" s="21"/>
      <c r="J52" s="21"/>
      <c r="K52" s="21"/>
      <c r="L52" s="21">
        <v>13</v>
      </c>
    </row>
    <row r="53" spans="2:12" x14ac:dyDescent="0.35">
      <c r="B53">
        <v>48</v>
      </c>
      <c r="C53" t="s">
        <v>29</v>
      </c>
      <c r="D53">
        <v>2021</v>
      </c>
      <c r="G53" s="21"/>
      <c r="H53" s="21"/>
      <c r="I53" s="21"/>
      <c r="J53" s="21"/>
      <c r="K53" s="21"/>
      <c r="L53" s="21">
        <v>10</v>
      </c>
    </row>
    <row r="54" spans="2:12" x14ac:dyDescent="0.35">
      <c r="B54">
        <v>49</v>
      </c>
      <c r="C54" t="s">
        <v>32</v>
      </c>
      <c r="D54">
        <v>2021</v>
      </c>
      <c r="F54" t="s">
        <v>49</v>
      </c>
      <c r="G54" s="21"/>
      <c r="H54" s="21"/>
      <c r="I54" s="21"/>
      <c r="J54" s="21"/>
      <c r="K54" s="21"/>
      <c r="L54" s="21">
        <v>10</v>
      </c>
    </row>
    <row r="55" spans="2:12" x14ac:dyDescent="0.35">
      <c r="B55">
        <v>50</v>
      </c>
      <c r="C55" t="s">
        <v>56</v>
      </c>
      <c r="D55">
        <v>2021</v>
      </c>
      <c r="E55">
        <v>2021</v>
      </c>
      <c r="F55" t="s">
        <v>49</v>
      </c>
      <c r="G55" s="21"/>
      <c r="H55" s="21"/>
      <c r="I55" s="21"/>
      <c r="J55" s="21"/>
      <c r="K55" s="21"/>
      <c r="L55" s="21">
        <v>10</v>
      </c>
    </row>
    <row r="56" spans="2:12" x14ac:dyDescent="0.35">
      <c r="B56">
        <v>51</v>
      </c>
      <c r="C56" t="s">
        <v>29</v>
      </c>
      <c r="D56">
        <v>2021</v>
      </c>
      <c r="G56" s="21"/>
      <c r="H56" s="21"/>
      <c r="I56" s="21"/>
      <c r="J56" s="21"/>
      <c r="K56" s="21"/>
      <c r="L56" s="21">
        <v>13</v>
      </c>
    </row>
    <row r="57" spans="2:12" x14ac:dyDescent="0.35">
      <c r="G57" s="21"/>
      <c r="H57" s="21"/>
      <c r="I57" s="21"/>
      <c r="J57" s="21"/>
      <c r="K57" s="21"/>
      <c r="L57" s="21"/>
    </row>
    <row r="58" spans="2:12" x14ac:dyDescent="0.35">
      <c r="G58" s="21"/>
      <c r="H58" s="21"/>
      <c r="I58" s="21"/>
      <c r="J58" s="21"/>
      <c r="K58" s="21"/>
      <c r="L58" s="21"/>
    </row>
    <row r="59" spans="2:12" x14ac:dyDescent="0.35">
      <c r="G59" s="21"/>
      <c r="H59" s="21"/>
      <c r="I59" s="21"/>
      <c r="J59" s="21"/>
      <c r="K59" s="21"/>
      <c r="L59" s="21"/>
    </row>
  </sheetData>
  <mergeCells count="1">
    <mergeCell ref="G3:L3"/>
  </mergeCells>
  <pageMargins left="0.7" right="0.7" top="0.75" bottom="0.75" header="0.3" footer="0.3"/>
  <pageSetup scale="91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U59"/>
  <sheetViews>
    <sheetView tabSelected="1" workbookViewId="0">
      <selection activeCell="O1" sqref="O1"/>
    </sheetView>
  </sheetViews>
  <sheetFormatPr defaultRowHeight="14.5" x14ac:dyDescent="0.35"/>
  <cols>
    <col min="1" max="1" width="2.08984375" customWidth="1"/>
    <col min="2" max="2" width="10.6328125" customWidth="1"/>
    <col min="3" max="3" width="24" customWidth="1"/>
    <col min="4" max="15" width="9.36328125" customWidth="1"/>
  </cols>
  <sheetData>
    <row r="3" spans="2:21" ht="15.5" x14ac:dyDescent="0.35">
      <c r="D3" s="66" t="s">
        <v>4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0"/>
      <c r="P3" s="67" t="s">
        <v>12</v>
      </c>
      <c r="Q3" s="67"/>
      <c r="R3" s="67"/>
      <c r="S3" s="67"/>
      <c r="T3" s="67"/>
      <c r="U3" s="67"/>
    </row>
    <row r="4" spans="2:21" ht="37.5" customHeight="1" thickBot="1" x14ac:dyDescent="0.4">
      <c r="B4" s="15" t="s">
        <v>27</v>
      </c>
      <c r="C4" s="5" t="s">
        <v>0</v>
      </c>
      <c r="D4" s="65" t="s">
        <v>6</v>
      </c>
      <c r="E4" s="65" t="s">
        <v>78</v>
      </c>
      <c r="F4" s="65" t="s">
        <v>7</v>
      </c>
      <c r="G4" s="62" t="s">
        <v>77</v>
      </c>
      <c r="H4" s="6" t="s">
        <v>8</v>
      </c>
      <c r="I4" s="6" t="s">
        <v>78</v>
      </c>
      <c r="J4" s="6" t="s">
        <v>9</v>
      </c>
      <c r="K4" s="6" t="s">
        <v>78</v>
      </c>
      <c r="L4" s="6" t="s">
        <v>10</v>
      </c>
      <c r="M4" s="6" t="s">
        <v>78</v>
      </c>
      <c r="N4" s="6" t="s">
        <v>11</v>
      </c>
      <c r="O4" s="6" t="s">
        <v>78</v>
      </c>
      <c r="P4" s="11">
        <v>2016</v>
      </c>
      <c r="Q4" s="11">
        <v>2017</v>
      </c>
      <c r="R4" s="11">
        <v>2018</v>
      </c>
      <c r="S4" s="11">
        <v>2019</v>
      </c>
      <c r="T4" s="11">
        <v>2020</v>
      </c>
      <c r="U4" s="11">
        <v>2021</v>
      </c>
    </row>
    <row r="5" spans="2:21" x14ac:dyDescent="0.35">
      <c r="B5" s="3">
        <v>1</v>
      </c>
      <c r="C5" s="61" t="str">
        <f>Table3[[#This Row],[Job Title]]</f>
        <v>Dist Lineman</v>
      </c>
      <c r="D5" s="31"/>
      <c r="E5" s="31"/>
      <c r="F5" s="31"/>
      <c r="G5" s="28"/>
      <c r="H5" s="7">
        <v>626</v>
      </c>
      <c r="I5" s="7">
        <v>48</v>
      </c>
      <c r="J5" s="7">
        <v>1744.5</v>
      </c>
      <c r="K5" s="7">
        <v>96</v>
      </c>
      <c r="L5" s="7">
        <v>1996.5</v>
      </c>
      <c r="M5" s="7">
        <v>80</v>
      </c>
      <c r="N5" s="7">
        <v>1543.5</v>
      </c>
      <c r="O5" s="7">
        <v>40</v>
      </c>
      <c r="P5" s="7"/>
      <c r="Q5" s="7"/>
      <c r="R5" s="7">
        <v>5</v>
      </c>
      <c r="S5" s="7">
        <v>96</v>
      </c>
      <c r="T5" s="7">
        <v>148</v>
      </c>
      <c r="U5" s="8">
        <v>116</v>
      </c>
    </row>
    <row r="6" spans="2:21" x14ac:dyDescent="0.35">
      <c r="B6" s="3">
        <v>2</v>
      </c>
      <c r="C6" s="61" t="str">
        <f>Table3[[#This Row],[Job Title]]</f>
        <v>Dist Lineman</v>
      </c>
      <c r="D6" s="31"/>
      <c r="E6" s="31"/>
      <c r="F6" s="31">
        <v>1202.5</v>
      </c>
      <c r="G6" s="29">
        <v>64</v>
      </c>
      <c r="H6" s="9">
        <v>1893.5</v>
      </c>
      <c r="I6" s="9">
        <v>80</v>
      </c>
      <c r="J6" s="9">
        <v>1939.5</v>
      </c>
      <c r="K6" s="9">
        <v>96</v>
      </c>
      <c r="L6" s="9">
        <v>1929.5</v>
      </c>
      <c r="M6" s="9">
        <v>80</v>
      </c>
      <c r="N6" s="9">
        <v>1427</v>
      </c>
      <c r="O6" s="9">
        <v>40</v>
      </c>
      <c r="P6" s="9"/>
      <c r="Q6" s="9">
        <v>33</v>
      </c>
      <c r="R6" s="9">
        <v>127</v>
      </c>
      <c r="S6" s="9">
        <v>166</v>
      </c>
      <c r="T6" s="9">
        <v>138</v>
      </c>
      <c r="U6" s="10">
        <v>133.5</v>
      </c>
    </row>
    <row r="7" spans="2:21" x14ac:dyDescent="0.35">
      <c r="B7" s="3">
        <v>3</v>
      </c>
      <c r="C7" s="61" t="str">
        <f>Table3[[#This Row],[Job Title]]</f>
        <v>Office Customer Service</v>
      </c>
      <c r="D7" s="31"/>
      <c r="E7" s="31"/>
      <c r="F7" s="31"/>
      <c r="G7" s="29"/>
      <c r="H7" s="9"/>
      <c r="I7" s="9"/>
      <c r="J7" s="9"/>
      <c r="K7" s="9"/>
      <c r="L7" s="9">
        <v>931.5</v>
      </c>
      <c r="M7" s="9">
        <v>56</v>
      </c>
      <c r="N7" s="9">
        <v>347</v>
      </c>
      <c r="O7" s="9">
        <v>16</v>
      </c>
      <c r="P7" s="9"/>
      <c r="Q7" s="9"/>
      <c r="R7" s="9"/>
      <c r="S7" s="9"/>
      <c r="T7" s="9"/>
      <c r="U7" s="10"/>
    </row>
    <row r="8" spans="2:21" x14ac:dyDescent="0.35">
      <c r="B8" s="3">
        <v>4</v>
      </c>
      <c r="C8" s="61" t="str">
        <f>Table3[[#This Row],[Job Title]]</f>
        <v>Dist Supervisor/Machine Op</v>
      </c>
      <c r="D8" s="31">
        <v>1046.5</v>
      </c>
      <c r="E8" s="31">
        <v>64</v>
      </c>
      <c r="F8" s="31">
        <v>1993.5</v>
      </c>
      <c r="G8" s="29">
        <v>80</v>
      </c>
      <c r="H8" s="9">
        <v>1904.5</v>
      </c>
      <c r="I8" s="9">
        <v>80</v>
      </c>
      <c r="J8" s="9">
        <v>1832.5</v>
      </c>
      <c r="K8" s="9">
        <v>96</v>
      </c>
      <c r="L8" s="9">
        <v>1904</v>
      </c>
      <c r="M8" s="9">
        <v>80</v>
      </c>
      <c r="N8" s="9">
        <v>1543</v>
      </c>
      <c r="O8" s="9">
        <v>40</v>
      </c>
      <c r="P8" s="9">
        <v>150</v>
      </c>
      <c r="Q8" s="9">
        <v>170</v>
      </c>
      <c r="R8" s="9">
        <v>170</v>
      </c>
      <c r="S8" s="9">
        <v>140.5</v>
      </c>
      <c r="T8" s="9">
        <v>159.5</v>
      </c>
      <c r="U8" s="10">
        <v>123.5</v>
      </c>
    </row>
    <row r="9" spans="2:21" x14ac:dyDescent="0.35">
      <c r="B9" s="3">
        <v>5</v>
      </c>
      <c r="C9" s="61" t="str">
        <f>Table3[[#This Row],[Job Title]]</f>
        <v>Dist Lineman</v>
      </c>
      <c r="D9" s="31"/>
      <c r="E9" s="31"/>
      <c r="F9" s="31"/>
      <c r="G9" s="29"/>
      <c r="H9" s="9"/>
      <c r="I9" s="9"/>
      <c r="J9" s="9"/>
      <c r="K9" s="9"/>
      <c r="L9" s="9">
        <v>40</v>
      </c>
      <c r="M9" s="9"/>
      <c r="N9" s="9">
        <v>1621</v>
      </c>
      <c r="O9" s="9">
        <v>40</v>
      </c>
      <c r="P9" s="9"/>
      <c r="Q9" s="9"/>
      <c r="R9" s="9"/>
      <c r="S9" s="9"/>
      <c r="T9" s="9"/>
      <c r="U9" s="10">
        <v>120.5</v>
      </c>
    </row>
    <row r="10" spans="2:21" x14ac:dyDescent="0.35">
      <c r="B10" s="3">
        <v>6</v>
      </c>
      <c r="C10" s="61" t="str">
        <f>Table3[[#This Row],[Job Title]]</f>
        <v>Dist Lineman</v>
      </c>
      <c r="D10" s="31">
        <v>1943</v>
      </c>
      <c r="E10" s="31">
        <v>80</v>
      </c>
      <c r="F10" s="31">
        <v>1912.5</v>
      </c>
      <c r="G10" s="29">
        <v>80</v>
      </c>
      <c r="H10" s="9">
        <v>1977.5</v>
      </c>
      <c r="I10" s="9">
        <v>80</v>
      </c>
      <c r="J10" s="9">
        <v>1916</v>
      </c>
      <c r="K10" s="9">
        <v>96</v>
      </c>
      <c r="L10" s="9">
        <v>1928</v>
      </c>
      <c r="M10" s="9">
        <v>80</v>
      </c>
      <c r="N10" s="9">
        <v>1603.5</v>
      </c>
      <c r="O10" s="9">
        <v>40</v>
      </c>
      <c r="P10" s="9">
        <v>167.5</v>
      </c>
      <c r="Q10" s="9">
        <v>160</v>
      </c>
      <c r="R10" s="9">
        <v>170.5</v>
      </c>
      <c r="S10" s="9">
        <v>144.5</v>
      </c>
      <c r="T10" s="9">
        <v>151.5</v>
      </c>
      <c r="U10" s="10">
        <v>181</v>
      </c>
    </row>
    <row r="11" spans="2:21" x14ac:dyDescent="0.35">
      <c r="B11" s="3">
        <v>7</v>
      </c>
      <c r="C11" s="61" t="str">
        <f>Table3[[#This Row],[Job Title]]</f>
        <v>Meter Reader/Dist Lineman</v>
      </c>
      <c r="D11" s="31"/>
      <c r="E11" s="31"/>
      <c r="F11" s="31"/>
      <c r="G11" s="29"/>
      <c r="H11" s="9"/>
      <c r="I11" s="9"/>
      <c r="J11" s="9">
        <v>1283</v>
      </c>
      <c r="K11" s="9">
        <v>80</v>
      </c>
      <c r="L11" s="9">
        <v>1499.5</v>
      </c>
      <c r="M11" s="9">
        <v>80</v>
      </c>
      <c r="N11" s="9">
        <v>1647</v>
      </c>
      <c r="O11" s="9">
        <v>40</v>
      </c>
      <c r="P11" s="9"/>
      <c r="Q11" s="9"/>
      <c r="R11" s="9"/>
      <c r="S11" s="9">
        <v>26</v>
      </c>
      <c r="T11" s="9">
        <v>49.5</v>
      </c>
      <c r="U11" s="10">
        <v>152.5</v>
      </c>
    </row>
    <row r="12" spans="2:21" x14ac:dyDescent="0.35">
      <c r="B12" s="3">
        <v>8</v>
      </c>
      <c r="C12" s="61" t="str">
        <f>Table3[[#This Row],[Job Title]]</f>
        <v>Office Customer Service</v>
      </c>
      <c r="D12" s="31"/>
      <c r="E12" s="31"/>
      <c r="F12" s="31"/>
      <c r="G12" s="29"/>
      <c r="H12" s="9"/>
      <c r="I12" s="9"/>
      <c r="J12" s="9">
        <v>703.5</v>
      </c>
      <c r="K12" s="9">
        <v>72</v>
      </c>
      <c r="L12" s="9">
        <v>1567</v>
      </c>
      <c r="M12" s="9">
        <v>72</v>
      </c>
      <c r="N12" s="9">
        <v>1605</v>
      </c>
      <c r="O12" s="9">
        <v>40</v>
      </c>
      <c r="P12" s="9"/>
      <c r="Q12" s="9"/>
      <c r="R12" s="9"/>
      <c r="S12" s="9">
        <v>0.5</v>
      </c>
      <c r="T12" s="9"/>
      <c r="U12" s="10">
        <v>10.5</v>
      </c>
    </row>
    <row r="13" spans="2:21" x14ac:dyDescent="0.35">
      <c r="B13" s="3">
        <v>9</v>
      </c>
      <c r="C13" s="61" t="str">
        <f>Table3[[#This Row],[Job Title]]</f>
        <v>Office Customer Service</v>
      </c>
      <c r="D13" s="31"/>
      <c r="E13" s="31"/>
      <c r="F13" s="31"/>
      <c r="G13" s="29"/>
      <c r="H13" s="9"/>
      <c r="I13" s="9"/>
      <c r="J13" s="9"/>
      <c r="K13" s="9"/>
      <c r="L13" s="9">
        <v>293.5</v>
      </c>
      <c r="M13" s="9">
        <v>40</v>
      </c>
      <c r="N13" s="9">
        <v>734.5</v>
      </c>
      <c r="O13" s="9">
        <v>40</v>
      </c>
      <c r="P13" s="9"/>
      <c r="Q13" s="9"/>
      <c r="R13" s="9"/>
      <c r="S13" s="9"/>
      <c r="T13" s="9"/>
      <c r="U13" s="10">
        <v>0.5</v>
      </c>
    </row>
    <row r="14" spans="2:21" x14ac:dyDescent="0.35">
      <c r="B14" s="3">
        <v>10</v>
      </c>
      <c r="C14" s="61" t="s">
        <v>33</v>
      </c>
      <c r="D14" s="31">
        <v>1348</v>
      </c>
      <c r="E14" s="31">
        <v>80</v>
      </c>
      <c r="F14" s="31">
        <v>1689</v>
      </c>
      <c r="G14" s="29">
        <v>80</v>
      </c>
      <c r="H14" s="9">
        <v>1668.5</v>
      </c>
      <c r="I14" s="9">
        <v>80</v>
      </c>
      <c r="J14" s="9">
        <v>1770</v>
      </c>
      <c r="K14" s="9">
        <v>96</v>
      </c>
      <c r="L14" s="9">
        <v>2062</v>
      </c>
      <c r="M14" s="9">
        <v>80</v>
      </c>
      <c r="N14" s="9">
        <v>1605</v>
      </c>
      <c r="O14" s="9">
        <v>40</v>
      </c>
      <c r="P14" s="9">
        <v>51</v>
      </c>
      <c r="Q14" s="9">
        <v>43</v>
      </c>
      <c r="R14" s="9">
        <v>37.5</v>
      </c>
      <c r="S14" s="9">
        <v>29</v>
      </c>
      <c r="T14" s="9">
        <v>106.5</v>
      </c>
      <c r="U14" s="10">
        <v>65</v>
      </c>
    </row>
    <row r="15" spans="2:21" x14ac:dyDescent="0.35">
      <c r="B15" s="3">
        <v>11</v>
      </c>
      <c r="C15" s="61" t="s">
        <v>36</v>
      </c>
      <c r="D15" s="31">
        <v>1536</v>
      </c>
      <c r="E15" s="31">
        <v>80</v>
      </c>
      <c r="F15" s="31">
        <v>1966.5</v>
      </c>
      <c r="G15" s="29">
        <v>80</v>
      </c>
      <c r="H15" s="9">
        <v>1944</v>
      </c>
      <c r="I15" s="9">
        <v>80</v>
      </c>
      <c r="J15" s="9">
        <v>1982</v>
      </c>
      <c r="K15" s="9">
        <v>96</v>
      </c>
      <c r="L15" s="9">
        <v>1361</v>
      </c>
      <c r="M15" s="9">
        <v>80</v>
      </c>
      <c r="N15" s="9">
        <v>554</v>
      </c>
      <c r="O15" s="9">
        <v>8</v>
      </c>
      <c r="P15" s="9">
        <v>138</v>
      </c>
      <c r="Q15" s="9">
        <v>291.5</v>
      </c>
      <c r="R15" s="9">
        <v>201</v>
      </c>
      <c r="S15" s="9">
        <v>232</v>
      </c>
      <c r="T15" s="9">
        <v>148.5</v>
      </c>
      <c r="U15" s="10">
        <v>27</v>
      </c>
    </row>
    <row r="16" spans="2:21" x14ac:dyDescent="0.35">
      <c r="B16" s="3">
        <v>12</v>
      </c>
      <c r="C16" s="61" t="s">
        <v>30</v>
      </c>
      <c r="D16" s="31">
        <v>1830</v>
      </c>
      <c r="E16" s="31">
        <v>80</v>
      </c>
      <c r="F16" s="31">
        <v>1798.5</v>
      </c>
      <c r="G16" s="29">
        <v>80</v>
      </c>
      <c r="H16" s="9">
        <v>1892</v>
      </c>
      <c r="I16" s="9">
        <v>80</v>
      </c>
      <c r="J16" s="9">
        <v>1857</v>
      </c>
      <c r="K16" s="9">
        <v>96</v>
      </c>
      <c r="L16" s="9">
        <v>1854.5</v>
      </c>
      <c r="M16" s="9">
        <v>80</v>
      </c>
      <c r="N16" s="9">
        <v>1481.5</v>
      </c>
      <c r="O16" s="9">
        <v>40</v>
      </c>
      <c r="P16" s="9">
        <v>24</v>
      </c>
      <c r="Q16" s="9">
        <v>21</v>
      </c>
      <c r="R16" s="9">
        <v>67</v>
      </c>
      <c r="S16" s="9">
        <v>163.5</v>
      </c>
      <c r="T16" s="9">
        <v>31.5</v>
      </c>
      <c r="U16" s="10">
        <v>39.5</v>
      </c>
    </row>
    <row r="17" spans="2:21" x14ac:dyDescent="0.35">
      <c r="B17" s="3">
        <v>13</v>
      </c>
      <c r="C17" s="61" t="s">
        <v>33</v>
      </c>
      <c r="D17" s="31"/>
      <c r="E17" s="31"/>
      <c r="F17" s="31"/>
      <c r="G17" s="29"/>
      <c r="H17" s="9"/>
      <c r="I17" s="9"/>
      <c r="J17" s="9">
        <v>737.5</v>
      </c>
      <c r="K17" s="9">
        <v>48</v>
      </c>
      <c r="L17" s="9">
        <v>2094</v>
      </c>
      <c r="M17" s="9">
        <v>80</v>
      </c>
      <c r="N17" s="9">
        <v>1662.5</v>
      </c>
      <c r="O17" s="9">
        <v>40</v>
      </c>
      <c r="P17" s="9"/>
      <c r="Q17" s="9"/>
      <c r="R17" s="9"/>
      <c r="S17" s="9">
        <v>40</v>
      </c>
      <c r="T17" s="9">
        <v>153.5</v>
      </c>
      <c r="U17" s="10">
        <v>118.5</v>
      </c>
    </row>
    <row r="18" spans="2:21" x14ac:dyDescent="0.35">
      <c r="B18" s="3">
        <v>14</v>
      </c>
      <c r="C18" s="61" t="str">
        <f>Table3[[#This Row],[Job Title]]</f>
        <v>Water Treatment Plant Op</v>
      </c>
      <c r="D18" s="31">
        <v>1850</v>
      </c>
      <c r="E18" s="31">
        <v>80</v>
      </c>
      <c r="F18" s="31">
        <v>1945</v>
      </c>
      <c r="G18" s="29">
        <v>80</v>
      </c>
      <c r="H18" s="9">
        <v>1975</v>
      </c>
      <c r="I18" s="9">
        <v>80</v>
      </c>
      <c r="J18" s="9">
        <v>1964</v>
      </c>
      <c r="K18" s="9">
        <v>96</v>
      </c>
      <c r="L18" s="9">
        <v>1986.5</v>
      </c>
      <c r="M18" s="9">
        <v>80</v>
      </c>
      <c r="N18" s="9">
        <v>1604</v>
      </c>
      <c r="O18" s="9">
        <v>40</v>
      </c>
      <c r="P18" s="9">
        <v>168</v>
      </c>
      <c r="Q18" s="9">
        <v>362</v>
      </c>
      <c r="R18" s="9">
        <v>332.5</v>
      </c>
      <c r="S18" s="9">
        <v>685</v>
      </c>
      <c r="T18" s="9">
        <v>340</v>
      </c>
      <c r="U18" s="10">
        <v>421.5</v>
      </c>
    </row>
    <row r="19" spans="2:21" x14ac:dyDescent="0.35">
      <c r="B19" s="3">
        <v>15</v>
      </c>
      <c r="C19" s="61" t="s">
        <v>37</v>
      </c>
      <c r="D19" s="31"/>
      <c r="E19" s="31"/>
      <c r="F19" s="31"/>
      <c r="G19" s="29"/>
      <c r="H19" s="9"/>
      <c r="I19" s="9"/>
      <c r="J19" s="9">
        <v>1911</v>
      </c>
      <c r="K19" s="9">
        <v>88</v>
      </c>
      <c r="L19" s="9">
        <v>2077</v>
      </c>
      <c r="M19" s="9">
        <v>80</v>
      </c>
      <c r="N19" s="9">
        <v>1695</v>
      </c>
      <c r="O19" s="9">
        <v>40</v>
      </c>
      <c r="P19" s="9"/>
      <c r="Q19" s="9"/>
      <c r="R19" s="9"/>
      <c r="S19" s="9">
        <v>178</v>
      </c>
      <c r="T19" s="9">
        <v>206.5</v>
      </c>
      <c r="U19" s="10">
        <v>226</v>
      </c>
    </row>
    <row r="20" spans="2:21" x14ac:dyDescent="0.35">
      <c r="B20" s="3">
        <v>16</v>
      </c>
      <c r="C20" s="61" t="s">
        <v>33</v>
      </c>
      <c r="D20" s="31">
        <v>1949.5</v>
      </c>
      <c r="E20" s="31">
        <v>80</v>
      </c>
      <c r="F20" s="31">
        <v>1936.5</v>
      </c>
      <c r="G20" s="29">
        <v>80</v>
      </c>
      <c r="H20" s="9">
        <v>1987</v>
      </c>
      <c r="I20" s="9">
        <v>80</v>
      </c>
      <c r="J20" s="9">
        <v>130</v>
      </c>
      <c r="K20" s="9">
        <v>96</v>
      </c>
      <c r="L20" s="9">
        <v>425.5</v>
      </c>
      <c r="M20" s="9">
        <v>80</v>
      </c>
      <c r="N20" s="9">
        <v>324.5</v>
      </c>
      <c r="O20" s="9">
        <v>40</v>
      </c>
      <c r="P20" s="9">
        <v>317</v>
      </c>
      <c r="Q20" s="9">
        <v>333</v>
      </c>
      <c r="R20" s="9">
        <v>419.5</v>
      </c>
      <c r="S20" s="9"/>
      <c r="T20" s="9"/>
      <c r="U20" s="10"/>
    </row>
    <row r="21" spans="2:21" x14ac:dyDescent="0.35">
      <c r="B21" s="3">
        <v>17</v>
      </c>
      <c r="C21" s="61" t="s">
        <v>29</v>
      </c>
      <c r="D21" s="31">
        <v>1462</v>
      </c>
      <c r="E21" s="31">
        <v>80</v>
      </c>
      <c r="F21" s="31">
        <v>1840</v>
      </c>
      <c r="G21" s="29">
        <v>80</v>
      </c>
      <c r="H21" s="9">
        <v>1895.5</v>
      </c>
      <c r="I21" s="9">
        <v>80</v>
      </c>
      <c r="J21" s="9">
        <v>1861</v>
      </c>
      <c r="K21" s="9">
        <v>96</v>
      </c>
      <c r="L21" s="9">
        <v>1796.5</v>
      </c>
      <c r="M21" s="9">
        <v>64</v>
      </c>
      <c r="N21" s="9"/>
      <c r="O21" s="9"/>
      <c r="P21" s="9">
        <v>98</v>
      </c>
      <c r="Q21" s="9">
        <v>27</v>
      </c>
      <c r="R21" s="9">
        <v>100</v>
      </c>
      <c r="S21" s="9">
        <v>65</v>
      </c>
      <c r="T21" s="9">
        <v>74</v>
      </c>
      <c r="U21" s="10"/>
    </row>
    <row r="22" spans="2:21" x14ac:dyDescent="0.35">
      <c r="B22" s="3">
        <v>18</v>
      </c>
      <c r="C22" s="61" t="s">
        <v>30</v>
      </c>
      <c r="D22" s="31">
        <v>1909.5</v>
      </c>
      <c r="E22" s="31">
        <v>80</v>
      </c>
      <c r="F22" s="31">
        <v>1897.5</v>
      </c>
      <c r="G22" s="29">
        <v>80</v>
      </c>
      <c r="H22" s="9">
        <v>1867</v>
      </c>
      <c r="I22" s="9">
        <v>80</v>
      </c>
      <c r="J22" s="9">
        <v>1858</v>
      </c>
      <c r="K22" s="9">
        <v>96</v>
      </c>
      <c r="L22" s="9">
        <v>1899.5</v>
      </c>
      <c r="M22" s="9">
        <v>80</v>
      </c>
      <c r="N22" s="9">
        <v>1168.5</v>
      </c>
      <c r="O22" s="9">
        <v>40</v>
      </c>
      <c r="P22" s="9"/>
      <c r="Q22" s="9"/>
      <c r="R22" s="9">
        <v>0.5</v>
      </c>
      <c r="S22" s="9">
        <v>13.5</v>
      </c>
      <c r="T22" s="9">
        <v>1</v>
      </c>
      <c r="U22" s="10">
        <v>3</v>
      </c>
    </row>
    <row r="23" spans="2:21" x14ac:dyDescent="0.35">
      <c r="B23" s="3">
        <v>19</v>
      </c>
      <c r="C23" s="61" t="s">
        <v>39</v>
      </c>
      <c r="D23" s="31">
        <v>1878.5</v>
      </c>
      <c r="E23" s="31">
        <v>80</v>
      </c>
      <c r="F23" s="31">
        <v>1892.5</v>
      </c>
      <c r="G23" s="29">
        <v>80</v>
      </c>
      <c r="H23" s="9">
        <v>1862.5</v>
      </c>
      <c r="I23" s="9">
        <v>80</v>
      </c>
      <c r="J23" s="9">
        <v>1872</v>
      </c>
      <c r="K23" s="9">
        <v>96</v>
      </c>
      <c r="L23" s="9">
        <v>1863.5</v>
      </c>
      <c r="M23" s="9">
        <v>80</v>
      </c>
      <c r="N23" s="9">
        <v>1498.5</v>
      </c>
      <c r="O23" s="9">
        <v>40</v>
      </c>
      <c r="P23" s="9">
        <v>2</v>
      </c>
      <c r="Q23" s="9">
        <v>11</v>
      </c>
      <c r="R23" s="9">
        <v>6</v>
      </c>
      <c r="S23" s="9">
        <v>9</v>
      </c>
      <c r="T23" s="9">
        <v>7.5</v>
      </c>
      <c r="U23" s="10">
        <v>3</v>
      </c>
    </row>
    <row r="24" spans="2:21" x14ac:dyDescent="0.35">
      <c r="B24" s="3">
        <v>20</v>
      </c>
      <c r="C24" s="61" t="s">
        <v>29</v>
      </c>
      <c r="D24" s="31">
        <v>298</v>
      </c>
      <c r="E24" s="31">
        <v>16</v>
      </c>
      <c r="F24" s="31">
        <v>472</v>
      </c>
      <c r="G24" s="29">
        <v>40</v>
      </c>
      <c r="H24" s="9">
        <v>1934</v>
      </c>
      <c r="I24" s="9">
        <v>80</v>
      </c>
      <c r="J24" s="9">
        <v>1908.5</v>
      </c>
      <c r="K24" s="9">
        <v>96</v>
      </c>
      <c r="L24" s="9">
        <v>1336.5</v>
      </c>
      <c r="M24" s="9">
        <v>80</v>
      </c>
      <c r="N24" s="9">
        <v>487</v>
      </c>
      <c r="O24" s="9">
        <v>16</v>
      </c>
      <c r="P24" s="9"/>
      <c r="Q24" s="9">
        <v>11.5</v>
      </c>
      <c r="R24" s="9">
        <v>155</v>
      </c>
      <c r="S24" s="9">
        <v>132.5</v>
      </c>
      <c r="T24" s="9">
        <v>63</v>
      </c>
      <c r="U24" s="10">
        <v>35.5</v>
      </c>
    </row>
    <row r="25" spans="2:21" x14ac:dyDescent="0.35">
      <c r="B25" s="3">
        <v>21</v>
      </c>
      <c r="C25" s="61" t="str">
        <f>Table3[[#This Row],[Job Title]]</f>
        <v>Dist Lineman</v>
      </c>
      <c r="D25" s="31">
        <v>1833.5</v>
      </c>
      <c r="E25" s="31">
        <v>80</v>
      </c>
      <c r="F25" s="31">
        <v>1816.5</v>
      </c>
      <c r="G25" s="29">
        <v>80</v>
      </c>
      <c r="H25" s="9">
        <v>1896</v>
      </c>
      <c r="I25" s="9">
        <v>80</v>
      </c>
      <c r="J25" s="9">
        <v>1878</v>
      </c>
      <c r="K25" s="9">
        <v>96</v>
      </c>
      <c r="L25" s="9">
        <v>1946.5</v>
      </c>
      <c r="M25" s="9">
        <v>80</v>
      </c>
      <c r="N25" s="9">
        <v>1561.5</v>
      </c>
      <c r="O25" s="9">
        <v>40</v>
      </c>
      <c r="P25" s="9">
        <v>193.5</v>
      </c>
      <c r="Q25" s="9">
        <v>157</v>
      </c>
      <c r="R25" s="9">
        <v>200</v>
      </c>
      <c r="S25" s="9">
        <v>304</v>
      </c>
      <c r="T25" s="9">
        <v>145</v>
      </c>
      <c r="U25" s="10">
        <v>110</v>
      </c>
    </row>
    <row r="26" spans="2:21" x14ac:dyDescent="0.35">
      <c r="B26" s="3">
        <v>22</v>
      </c>
      <c r="C26" s="61" t="s">
        <v>40</v>
      </c>
      <c r="D26" s="31">
        <v>1997.5</v>
      </c>
      <c r="E26" s="31">
        <v>80</v>
      </c>
      <c r="F26" s="31">
        <v>1980</v>
      </c>
      <c r="G26" s="29">
        <v>80</v>
      </c>
      <c r="H26" s="9">
        <v>1953</v>
      </c>
      <c r="I26" s="9">
        <v>80</v>
      </c>
      <c r="J26" s="9">
        <v>2020.5</v>
      </c>
      <c r="K26" s="9">
        <v>96</v>
      </c>
      <c r="L26" s="9">
        <v>2035</v>
      </c>
      <c r="M26" s="9">
        <v>80</v>
      </c>
      <c r="N26" s="9">
        <v>1654.5</v>
      </c>
      <c r="O26" s="9">
        <v>40</v>
      </c>
      <c r="P26" s="9">
        <v>258</v>
      </c>
      <c r="Q26" s="9">
        <v>260</v>
      </c>
      <c r="R26" s="9">
        <v>266</v>
      </c>
      <c r="S26" s="9">
        <v>392.5</v>
      </c>
      <c r="T26" s="9">
        <v>301</v>
      </c>
      <c r="U26" s="10">
        <v>275.5</v>
      </c>
    </row>
    <row r="27" spans="2:21" x14ac:dyDescent="0.35">
      <c r="B27" s="3">
        <v>23</v>
      </c>
      <c r="C27" s="61" t="s">
        <v>41</v>
      </c>
      <c r="D27" s="31">
        <v>1834</v>
      </c>
      <c r="E27" s="31">
        <v>80</v>
      </c>
      <c r="F27" s="31">
        <v>1226</v>
      </c>
      <c r="G27" s="29">
        <v>80</v>
      </c>
      <c r="H27" s="9"/>
      <c r="I27" s="9"/>
      <c r="J27" s="9"/>
      <c r="K27" s="9"/>
      <c r="L27" s="9"/>
      <c r="M27" s="9"/>
      <c r="N27" s="9"/>
      <c r="O27" s="9"/>
      <c r="P27" s="9">
        <v>228</v>
      </c>
      <c r="Q27" s="9">
        <v>174</v>
      </c>
      <c r="R27" s="9"/>
      <c r="S27" s="9"/>
      <c r="T27" s="9"/>
      <c r="U27" s="10"/>
    </row>
    <row r="28" spans="2:21" x14ac:dyDescent="0.35">
      <c r="B28" s="3">
        <v>23</v>
      </c>
      <c r="C28" s="61" t="s">
        <v>42</v>
      </c>
      <c r="D28" s="31"/>
      <c r="E28" s="31"/>
      <c r="F28" s="31"/>
      <c r="G28" s="29"/>
      <c r="H28" s="9" t="s">
        <v>47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2:21" x14ac:dyDescent="0.35">
      <c r="B29" s="3">
        <v>24</v>
      </c>
      <c r="C29" s="61" t="s">
        <v>29</v>
      </c>
      <c r="D29" s="31">
        <v>1897</v>
      </c>
      <c r="E29" s="31">
        <v>80</v>
      </c>
      <c r="F29" s="31">
        <v>1726.5</v>
      </c>
      <c r="G29" s="29">
        <v>80</v>
      </c>
      <c r="H29" s="9">
        <v>1674.5</v>
      </c>
      <c r="I29" s="9">
        <v>80</v>
      </c>
      <c r="J29" s="9">
        <v>1718.5</v>
      </c>
      <c r="K29" s="9">
        <v>96</v>
      </c>
      <c r="L29" s="9">
        <v>1247</v>
      </c>
      <c r="M29" s="9">
        <v>80</v>
      </c>
      <c r="N29" s="9">
        <v>32</v>
      </c>
      <c r="O29" s="9"/>
      <c r="P29" s="9"/>
      <c r="Q29" s="9">
        <v>53</v>
      </c>
      <c r="R29" s="9">
        <v>63.5</v>
      </c>
      <c r="S29" s="9">
        <v>78</v>
      </c>
      <c r="T29" s="9">
        <v>54</v>
      </c>
      <c r="U29" s="10">
        <v>74.5</v>
      </c>
    </row>
    <row r="30" spans="2:21" x14ac:dyDescent="0.35">
      <c r="B30" s="3">
        <v>25</v>
      </c>
      <c r="C30" s="61" t="s">
        <v>30</v>
      </c>
      <c r="D30" s="31"/>
      <c r="E30" s="31"/>
      <c r="F30" s="31"/>
      <c r="G30" s="29"/>
      <c r="H30" s="9">
        <v>661.5</v>
      </c>
      <c r="I30" s="9">
        <v>48</v>
      </c>
      <c r="J30" s="9">
        <v>1605</v>
      </c>
      <c r="K30" s="9">
        <v>96</v>
      </c>
      <c r="L30" s="9">
        <v>534.5</v>
      </c>
      <c r="M30" s="9">
        <v>72</v>
      </c>
      <c r="N30" s="9"/>
      <c r="O30" s="9"/>
      <c r="P30" s="9">
        <v>2.5</v>
      </c>
      <c r="Q30" s="9">
        <v>15</v>
      </c>
      <c r="R30" s="9">
        <v>5.5</v>
      </c>
      <c r="S30" s="9"/>
      <c r="T30" s="9"/>
      <c r="U30" s="10"/>
    </row>
    <row r="31" spans="2:21" x14ac:dyDescent="0.35">
      <c r="B31" s="3">
        <v>26</v>
      </c>
      <c r="C31" s="61" t="s">
        <v>29</v>
      </c>
      <c r="D31" s="31"/>
      <c r="E31" s="31"/>
      <c r="F31" s="31"/>
      <c r="G31" s="29"/>
      <c r="H31" s="9"/>
      <c r="I31" s="9"/>
      <c r="J31" s="9"/>
      <c r="K31" s="9"/>
      <c r="L31" s="9">
        <v>845.5</v>
      </c>
      <c r="M31" s="9">
        <v>48</v>
      </c>
      <c r="N31" s="9">
        <v>1142.5</v>
      </c>
      <c r="O31" s="9">
        <v>40</v>
      </c>
      <c r="P31" s="9"/>
      <c r="Q31" s="9"/>
      <c r="R31" s="9"/>
      <c r="S31" s="9"/>
      <c r="T31" s="9">
        <v>34.5</v>
      </c>
      <c r="U31" s="10">
        <v>113</v>
      </c>
    </row>
    <row r="32" spans="2:21" x14ac:dyDescent="0.35">
      <c r="B32" s="3">
        <v>27</v>
      </c>
      <c r="C32" s="61" t="s">
        <v>33</v>
      </c>
      <c r="D32" s="31">
        <v>1967</v>
      </c>
      <c r="E32" s="31">
        <v>80</v>
      </c>
      <c r="F32" s="31">
        <v>1952.5</v>
      </c>
      <c r="G32" s="29">
        <v>80</v>
      </c>
      <c r="H32" s="9">
        <v>1982</v>
      </c>
      <c r="I32" s="9">
        <v>80</v>
      </c>
      <c r="J32" s="9">
        <v>2068.5</v>
      </c>
      <c r="K32" s="9">
        <v>96</v>
      </c>
      <c r="L32" s="9">
        <v>2008.5</v>
      </c>
      <c r="M32" s="9">
        <v>80</v>
      </c>
      <c r="N32" s="9">
        <v>1609</v>
      </c>
      <c r="O32" s="9">
        <v>40</v>
      </c>
      <c r="P32" s="9">
        <v>96.5</v>
      </c>
      <c r="Q32" s="9">
        <v>214</v>
      </c>
      <c r="R32" s="9">
        <v>197</v>
      </c>
      <c r="S32" s="9">
        <v>564</v>
      </c>
      <c r="T32" s="9">
        <v>181.5</v>
      </c>
      <c r="U32" s="10">
        <v>212</v>
      </c>
    </row>
    <row r="33" spans="2:21" x14ac:dyDescent="0.35">
      <c r="B33" s="3">
        <v>28</v>
      </c>
      <c r="C33" s="61" t="str">
        <f>Table3[[#This Row],[Job Title]]</f>
        <v>Water Treatment Plant Op</v>
      </c>
      <c r="D33" s="31">
        <v>637.5</v>
      </c>
      <c r="E33" s="31">
        <v>48</v>
      </c>
      <c r="F33" s="31">
        <v>1834.5</v>
      </c>
      <c r="G33" s="29">
        <v>80</v>
      </c>
      <c r="H33" s="9">
        <v>1807.5</v>
      </c>
      <c r="I33" s="9">
        <v>80</v>
      </c>
      <c r="J33" s="9">
        <v>1907</v>
      </c>
      <c r="K33" s="9">
        <v>96</v>
      </c>
      <c r="L33" s="9">
        <v>2097</v>
      </c>
      <c r="M33" s="9">
        <v>80</v>
      </c>
      <c r="N33" s="9">
        <v>1710.5</v>
      </c>
      <c r="O33" s="9">
        <v>40</v>
      </c>
      <c r="P33" s="9">
        <v>60.5</v>
      </c>
      <c r="Q33" s="9">
        <v>91.5</v>
      </c>
      <c r="R33" s="9">
        <v>111.5</v>
      </c>
      <c r="S33" s="9">
        <v>416</v>
      </c>
      <c r="T33" s="9">
        <v>91.5</v>
      </c>
      <c r="U33" s="10">
        <v>250.5</v>
      </c>
    </row>
    <row r="34" spans="2:21" x14ac:dyDescent="0.35">
      <c r="B34" s="3">
        <v>29</v>
      </c>
      <c r="C34" s="61" t="s">
        <v>44</v>
      </c>
      <c r="D34" s="31">
        <v>1920</v>
      </c>
      <c r="E34" s="31">
        <v>80</v>
      </c>
      <c r="F34" s="31">
        <v>2000</v>
      </c>
      <c r="G34" s="29">
        <v>80</v>
      </c>
      <c r="H34" s="9">
        <v>2001.5</v>
      </c>
      <c r="I34" s="9">
        <v>80</v>
      </c>
      <c r="J34" s="9">
        <v>2006</v>
      </c>
      <c r="K34" s="9">
        <v>96</v>
      </c>
      <c r="L34" s="9">
        <v>1943</v>
      </c>
      <c r="M34" s="9">
        <v>80</v>
      </c>
      <c r="N34" s="9">
        <v>1584</v>
      </c>
      <c r="O34" s="9">
        <v>40</v>
      </c>
      <c r="P34" s="9">
        <v>327</v>
      </c>
      <c r="Q34" s="9">
        <v>250</v>
      </c>
      <c r="R34" s="9">
        <v>155</v>
      </c>
      <c r="S34" s="9">
        <v>397</v>
      </c>
      <c r="T34" s="9">
        <v>86</v>
      </c>
      <c r="U34" s="10">
        <v>131.5</v>
      </c>
    </row>
    <row r="35" spans="2:21" x14ac:dyDescent="0.35">
      <c r="B35" s="3">
        <v>30</v>
      </c>
      <c r="C35" s="61" t="s">
        <v>51</v>
      </c>
      <c r="D35" s="31">
        <v>1945</v>
      </c>
      <c r="E35" s="31">
        <v>80</v>
      </c>
      <c r="F35" s="31">
        <v>1874</v>
      </c>
      <c r="G35" s="30">
        <v>80</v>
      </c>
      <c r="H35" s="2">
        <v>1780</v>
      </c>
      <c r="I35" s="2">
        <v>80</v>
      </c>
      <c r="J35" s="2">
        <v>1804</v>
      </c>
      <c r="K35" s="2">
        <v>96</v>
      </c>
      <c r="L35" s="2">
        <v>1878.5</v>
      </c>
      <c r="M35" s="2">
        <v>80</v>
      </c>
      <c r="N35" s="2">
        <v>1194.5</v>
      </c>
      <c r="O35" s="2">
        <v>40</v>
      </c>
      <c r="P35" s="2">
        <v>150.5</v>
      </c>
      <c r="Q35" s="2">
        <v>117</v>
      </c>
      <c r="R35" s="2">
        <v>123.5</v>
      </c>
      <c r="S35" s="2">
        <v>105</v>
      </c>
      <c r="T35" s="2">
        <v>64</v>
      </c>
      <c r="U35" s="3">
        <v>88.5</v>
      </c>
    </row>
    <row r="36" spans="2:21" x14ac:dyDescent="0.35">
      <c r="B36" s="3">
        <v>31</v>
      </c>
      <c r="C36" s="61" t="s">
        <v>46</v>
      </c>
      <c r="D36" s="31">
        <v>1895.5</v>
      </c>
      <c r="E36" s="31">
        <v>80</v>
      </c>
      <c r="F36" s="31">
        <v>1867</v>
      </c>
      <c r="G36" s="30">
        <v>80</v>
      </c>
      <c r="H36" s="2">
        <v>1940.5</v>
      </c>
      <c r="I36" s="2">
        <v>80</v>
      </c>
      <c r="J36" s="2">
        <v>1970</v>
      </c>
      <c r="K36" s="2">
        <v>96</v>
      </c>
      <c r="L36" s="2">
        <v>1943</v>
      </c>
      <c r="M36" s="2">
        <v>80</v>
      </c>
      <c r="N36" s="2">
        <v>1528.5</v>
      </c>
      <c r="O36" s="2">
        <v>40</v>
      </c>
      <c r="P36" s="2">
        <v>56.5</v>
      </c>
      <c r="Q36" s="2">
        <v>66</v>
      </c>
      <c r="R36" s="2">
        <v>89.5</v>
      </c>
      <c r="S36" s="2">
        <v>165.5</v>
      </c>
      <c r="T36" s="2">
        <v>86</v>
      </c>
      <c r="U36" s="3">
        <v>75</v>
      </c>
    </row>
    <row r="37" spans="2:21" x14ac:dyDescent="0.35">
      <c r="B37" s="3">
        <v>32</v>
      </c>
      <c r="C37" s="61" t="s">
        <v>34</v>
      </c>
      <c r="D37" s="31"/>
      <c r="E37" s="31"/>
      <c r="F37" s="31">
        <v>1205.5</v>
      </c>
      <c r="G37" s="30">
        <v>64</v>
      </c>
      <c r="H37" s="2">
        <v>1070.5</v>
      </c>
      <c r="I37" s="2">
        <v>80</v>
      </c>
      <c r="J37" s="2">
        <v>1846.5</v>
      </c>
      <c r="K37" s="2">
        <v>96</v>
      </c>
      <c r="L37" s="2">
        <v>1368.5</v>
      </c>
      <c r="M37" s="2">
        <v>80</v>
      </c>
      <c r="N37" s="2">
        <v>1388.5</v>
      </c>
      <c r="O37" s="2">
        <v>40</v>
      </c>
      <c r="P37" s="2"/>
      <c r="Q37" s="2">
        <v>61</v>
      </c>
      <c r="R37" s="2">
        <v>42</v>
      </c>
      <c r="S37" s="2">
        <v>78.5</v>
      </c>
      <c r="T37" s="2">
        <v>37.5</v>
      </c>
      <c r="U37" s="3">
        <v>54.5</v>
      </c>
    </row>
    <row r="38" spans="2:21" x14ac:dyDescent="0.35">
      <c r="B38" s="3">
        <v>33</v>
      </c>
      <c r="C38" s="61" t="str">
        <f>Table3[[#This Row],[Job Title]]</f>
        <v>Wastewater Collection</v>
      </c>
      <c r="D38" s="31">
        <v>1776</v>
      </c>
      <c r="E38" s="31">
        <v>80</v>
      </c>
      <c r="F38" s="31">
        <v>1779</v>
      </c>
      <c r="G38" s="30">
        <v>64</v>
      </c>
      <c r="H38" s="2">
        <v>1878.5</v>
      </c>
      <c r="I38" s="2">
        <v>80</v>
      </c>
      <c r="J38" s="2">
        <v>1826</v>
      </c>
      <c r="K38" s="2">
        <v>96</v>
      </c>
      <c r="L38" s="2">
        <v>1314.5</v>
      </c>
      <c r="M38" s="2">
        <v>80</v>
      </c>
      <c r="N38" s="2">
        <v>1548.5</v>
      </c>
      <c r="O38" s="2">
        <v>40</v>
      </c>
      <c r="P38" s="2">
        <v>140.5</v>
      </c>
      <c r="Q38" s="2">
        <v>88</v>
      </c>
      <c r="R38" s="2">
        <v>90</v>
      </c>
      <c r="S38" s="2">
        <v>122.5</v>
      </c>
      <c r="T38" s="2">
        <v>64</v>
      </c>
      <c r="U38" s="3">
        <v>86.5</v>
      </c>
    </row>
    <row r="39" spans="2:21" x14ac:dyDescent="0.35">
      <c r="B39" s="3">
        <v>34</v>
      </c>
      <c r="C39" s="61" t="s">
        <v>33</v>
      </c>
      <c r="D39" s="31">
        <v>1975.5</v>
      </c>
      <c r="E39" s="31">
        <v>80</v>
      </c>
      <c r="F39" s="31">
        <v>2031.5</v>
      </c>
      <c r="G39" s="30">
        <v>64</v>
      </c>
      <c r="H39" s="2">
        <v>1948</v>
      </c>
      <c r="I39" s="2">
        <v>80</v>
      </c>
      <c r="J39" s="2">
        <v>1693</v>
      </c>
      <c r="K39" s="2">
        <v>48</v>
      </c>
      <c r="L39" s="2"/>
      <c r="M39" s="2"/>
      <c r="N39" s="2"/>
      <c r="O39" s="2"/>
      <c r="P39" s="2">
        <v>15</v>
      </c>
      <c r="Q39" s="2">
        <v>124.5</v>
      </c>
      <c r="R39" s="2">
        <v>106</v>
      </c>
      <c r="S39" s="2">
        <v>340.5</v>
      </c>
      <c r="T39" s="2"/>
      <c r="U39" s="3"/>
    </row>
    <row r="40" spans="2:21" x14ac:dyDescent="0.35">
      <c r="B40" s="3">
        <v>35</v>
      </c>
      <c r="C40" s="61" t="s">
        <v>30</v>
      </c>
      <c r="D40" s="31">
        <v>1879</v>
      </c>
      <c r="E40" s="31">
        <v>80</v>
      </c>
      <c r="F40" s="31">
        <v>1834.5</v>
      </c>
      <c r="G40" s="30">
        <v>64</v>
      </c>
      <c r="H40" s="2">
        <v>1322.5</v>
      </c>
      <c r="I40" s="2">
        <v>24</v>
      </c>
      <c r="J40" s="2"/>
      <c r="K40" s="2"/>
      <c r="L40" s="2"/>
      <c r="M40" s="2"/>
      <c r="N40" s="2"/>
      <c r="O40" s="2"/>
      <c r="P40" s="2">
        <v>150</v>
      </c>
      <c r="Q40" s="2">
        <v>110.5</v>
      </c>
      <c r="R40" s="2">
        <v>123.5</v>
      </c>
      <c r="S40" s="2"/>
      <c r="T40" s="2"/>
      <c r="U40" s="3"/>
    </row>
    <row r="41" spans="2:21" x14ac:dyDescent="0.35">
      <c r="B41" s="3">
        <v>36</v>
      </c>
      <c r="C41" s="61" t="s">
        <v>29</v>
      </c>
      <c r="D41" s="31">
        <v>1430.5</v>
      </c>
      <c r="E41" s="31">
        <v>80</v>
      </c>
      <c r="F41" s="31">
        <v>1906</v>
      </c>
      <c r="G41" s="30">
        <v>64</v>
      </c>
      <c r="H41" s="2">
        <v>374</v>
      </c>
      <c r="I41" s="2">
        <v>16</v>
      </c>
      <c r="J41" s="2"/>
      <c r="K41" s="2"/>
      <c r="L41" s="2"/>
      <c r="M41" s="2"/>
      <c r="N41" s="2"/>
      <c r="O41" s="2"/>
      <c r="P41" s="2">
        <v>31.5</v>
      </c>
      <c r="Q41" s="2">
        <v>50.5</v>
      </c>
      <c r="R41" s="2">
        <v>18</v>
      </c>
      <c r="S41" s="2"/>
      <c r="T41" s="2"/>
      <c r="U41" s="3"/>
    </row>
    <row r="42" spans="2:21" x14ac:dyDescent="0.35">
      <c r="B42" s="3">
        <v>37</v>
      </c>
      <c r="C42" s="61" t="str">
        <f>Table3[[#This Row],[Job Title]]</f>
        <v>Dist Lineman</v>
      </c>
      <c r="D42" s="31">
        <v>1848</v>
      </c>
      <c r="E42" s="31">
        <v>80</v>
      </c>
      <c r="F42" s="31">
        <v>1835</v>
      </c>
      <c r="G42" s="30">
        <v>64</v>
      </c>
      <c r="H42" s="2">
        <v>1807</v>
      </c>
      <c r="I42" s="2">
        <v>64</v>
      </c>
      <c r="J42" s="2">
        <v>946</v>
      </c>
      <c r="K42" s="2">
        <v>40</v>
      </c>
      <c r="L42" s="2"/>
      <c r="M42" s="2"/>
      <c r="N42" s="2"/>
      <c r="O42" s="2"/>
      <c r="P42" s="2">
        <v>268</v>
      </c>
      <c r="Q42" s="2">
        <v>282.5</v>
      </c>
      <c r="R42" s="2">
        <v>375</v>
      </c>
      <c r="S42" s="2">
        <v>220.5</v>
      </c>
      <c r="T42" s="2"/>
      <c r="U42" s="3"/>
    </row>
    <row r="43" spans="2:21" x14ac:dyDescent="0.35">
      <c r="B43" s="3">
        <v>38</v>
      </c>
      <c r="C43" s="61" t="str">
        <f>Table3[[#This Row],[Job Title]]</f>
        <v>Dist Lineman</v>
      </c>
      <c r="D43" s="31">
        <v>1256</v>
      </c>
      <c r="E43" s="31">
        <v>32</v>
      </c>
      <c r="F43" s="31"/>
      <c r="G43" s="30"/>
      <c r="H43" s="2"/>
      <c r="I43" s="2"/>
      <c r="J43" s="2"/>
      <c r="K43" s="2"/>
      <c r="L43" s="2"/>
      <c r="M43" s="2"/>
      <c r="N43" s="2"/>
      <c r="O43" s="2"/>
      <c r="P43" s="2">
        <v>120.5</v>
      </c>
      <c r="Q43" s="2"/>
      <c r="R43" s="2"/>
      <c r="S43" s="2"/>
      <c r="T43" s="2"/>
      <c r="U43" s="3"/>
    </row>
    <row r="44" spans="2:21" x14ac:dyDescent="0.35">
      <c r="B44" s="3">
        <v>39</v>
      </c>
      <c r="C44" s="61" t="s">
        <v>30</v>
      </c>
      <c r="D44" s="31">
        <v>567.5</v>
      </c>
      <c r="E44" s="31">
        <v>24</v>
      </c>
      <c r="F44" s="31"/>
      <c r="G44" s="30"/>
      <c r="H44" s="2"/>
      <c r="I44" s="2"/>
      <c r="J44" s="2"/>
      <c r="K44" s="2"/>
      <c r="L44" s="2"/>
      <c r="M44" s="2"/>
      <c r="N44" s="2"/>
      <c r="O44" s="2"/>
      <c r="P44" s="2">
        <v>0.5</v>
      </c>
      <c r="Q44" s="2"/>
      <c r="R44" s="2"/>
      <c r="S44" s="2"/>
      <c r="T44" s="2"/>
      <c r="U44" s="3"/>
    </row>
    <row r="45" spans="2:21" x14ac:dyDescent="0.35">
      <c r="B45" s="3">
        <v>40</v>
      </c>
      <c r="C45" s="61" t="s">
        <v>52</v>
      </c>
      <c r="D45" s="31"/>
      <c r="E45" s="31"/>
      <c r="F45" s="31"/>
      <c r="G45" s="3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</row>
    <row r="46" spans="2:21" x14ac:dyDescent="0.35">
      <c r="B46" s="3">
        <v>41</v>
      </c>
      <c r="C46" s="61" t="s">
        <v>29</v>
      </c>
      <c r="D46" s="31">
        <v>763.5</v>
      </c>
      <c r="E46" s="31">
        <v>16</v>
      </c>
      <c r="F46" s="31"/>
      <c r="G46" s="30"/>
      <c r="H46" s="2"/>
      <c r="I46" s="2"/>
      <c r="J46" s="2"/>
      <c r="K46" s="2"/>
      <c r="L46" s="2"/>
      <c r="M46" s="2"/>
      <c r="N46" s="2"/>
      <c r="O46" s="2"/>
      <c r="P46" s="2">
        <v>40</v>
      </c>
      <c r="Q46" s="2"/>
      <c r="R46" s="2"/>
      <c r="S46" s="2"/>
      <c r="T46" s="2"/>
      <c r="U46" s="3"/>
    </row>
    <row r="47" spans="2:21" x14ac:dyDescent="0.35">
      <c r="B47" s="3">
        <v>42</v>
      </c>
      <c r="C47" s="61" t="str">
        <f>Table3[[#This Row],[Job Title]]</f>
        <v>Dist Lineman</v>
      </c>
      <c r="D47" s="31">
        <v>758.5</v>
      </c>
      <c r="E47" s="31">
        <v>16</v>
      </c>
      <c r="F47" s="31">
        <v>32</v>
      </c>
      <c r="G47" s="30"/>
      <c r="H47" s="2"/>
      <c r="I47" s="2"/>
      <c r="J47" s="2"/>
      <c r="K47" s="2"/>
      <c r="L47" s="2"/>
      <c r="M47" s="2"/>
      <c r="N47" s="2"/>
      <c r="O47" s="2"/>
      <c r="P47" s="2">
        <v>15</v>
      </c>
      <c r="Q47" s="2">
        <v>15</v>
      </c>
      <c r="R47" s="2"/>
      <c r="S47" s="2"/>
      <c r="T47" s="2"/>
      <c r="U47" s="3"/>
    </row>
    <row r="48" spans="2:21" x14ac:dyDescent="0.35">
      <c r="B48" s="3">
        <v>43</v>
      </c>
      <c r="C48" s="61" t="s">
        <v>53</v>
      </c>
      <c r="D48" s="31"/>
      <c r="E48" s="31"/>
      <c r="F48" s="31"/>
      <c r="G48" s="30"/>
      <c r="H48" s="2">
        <v>831.5</v>
      </c>
      <c r="I48" s="2">
        <v>16</v>
      </c>
      <c r="J48" s="2">
        <v>29.5</v>
      </c>
      <c r="K48" s="2"/>
      <c r="L48" s="2"/>
      <c r="M48" s="2"/>
      <c r="N48" s="2"/>
      <c r="O48" s="2"/>
      <c r="P48" s="2">
        <v>23.5</v>
      </c>
      <c r="Q48" s="2"/>
      <c r="R48" s="2"/>
      <c r="S48" s="2"/>
      <c r="T48" s="2"/>
      <c r="U48" s="3"/>
    </row>
    <row r="49" spans="2:21" x14ac:dyDescent="0.35">
      <c r="B49" s="3">
        <v>44</v>
      </c>
      <c r="C49" s="31" t="s">
        <v>54</v>
      </c>
      <c r="D49" s="63"/>
      <c r="E49" s="63"/>
      <c r="F49" s="64"/>
      <c r="G49" s="2"/>
      <c r="H49" s="2"/>
      <c r="I49" s="2"/>
      <c r="J49" s="2"/>
      <c r="K49" s="2"/>
      <c r="L49" s="2">
        <v>14</v>
      </c>
      <c r="M49" s="2"/>
      <c r="N49" s="2"/>
      <c r="O49" s="2"/>
      <c r="P49" s="2"/>
      <c r="Q49" s="2"/>
      <c r="R49" s="2"/>
      <c r="S49" s="2"/>
      <c r="T49" s="2"/>
      <c r="U49" s="3"/>
    </row>
    <row r="50" spans="2:21" x14ac:dyDescent="0.35">
      <c r="B50" s="3">
        <v>45</v>
      </c>
      <c r="C50" s="31" t="s">
        <v>34</v>
      </c>
      <c r="D50" s="30"/>
      <c r="E50" s="30"/>
      <c r="F50" s="2"/>
      <c r="G50" s="2"/>
      <c r="H50" s="2"/>
      <c r="I50" s="2"/>
      <c r="J50" s="2"/>
      <c r="K50" s="2"/>
      <c r="L50" s="2"/>
      <c r="M50" s="2"/>
      <c r="N50" s="2">
        <v>1403</v>
      </c>
      <c r="O50" s="2">
        <v>40</v>
      </c>
      <c r="P50" s="2"/>
      <c r="Q50" s="2"/>
      <c r="R50" s="2"/>
      <c r="S50" s="2"/>
      <c r="T50" s="2"/>
      <c r="U50" s="3">
        <v>142</v>
      </c>
    </row>
    <row r="51" spans="2:21" x14ac:dyDescent="0.35">
      <c r="B51" s="3">
        <v>46</v>
      </c>
      <c r="C51" s="31" t="s">
        <v>30</v>
      </c>
      <c r="D51" s="30"/>
      <c r="E51" s="30"/>
      <c r="F51" s="2"/>
      <c r="G51" s="2"/>
      <c r="H51" s="2"/>
      <c r="I51" s="2"/>
      <c r="J51" s="2"/>
      <c r="K51" s="2"/>
      <c r="L51" s="2"/>
      <c r="M51" s="2"/>
      <c r="N51" s="2">
        <v>689</v>
      </c>
      <c r="O51" s="2">
        <v>16</v>
      </c>
      <c r="P51" s="2"/>
      <c r="Q51" s="2"/>
      <c r="R51" s="2"/>
      <c r="S51" s="2"/>
      <c r="T51" s="2"/>
      <c r="U51" s="3">
        <v>9.5</v>
      </c>
    </row>
    <row r="52" spans="2:21" x14ac:dyDescent="0.35">
      <c r="B52" s="3">
        <v>47</v>
      </c>
      <c r="C52" s="31" t="s">
        <v>36</v>
      </c>
      <c r="D52" s="30"/>
      <c r="E52" s="30"/>
      <c r="F52" s="2"/>
      <c r="G52" s="2"/>
      <c r="H52" s="2"/>
      <c r="I52" s="2"/>
      <c r="J52" s="2"/>
      <c r="K52" s="2"/>
      <c r="L52" s="2"/>
      <c r="M52" s="2"/>
      <c r="N52" s="2">
        <v>511.5</v>
      </c>
      <c r="O52" s="2">
        <v>16</v>
      </c>
      <c r="P52" s="2"/>
      <c r="Q52" s="2"/>
      <c r="R52" s="2"/>
      <c r="S52" s="2"/>
      <c r="T52" s="2"/>
      <c r="U52" s="3">
        <v>43.5</v>
      </c>
    </row>
    <row r="53" spans="2:21" x14ac:dyDescent="0.35">
      <c r="B53" s="10">
        <v>48</v>
      </c>
      <c r="C53" s="40" t="s">
        <v>29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510</v>
      </c>
      <c r="O53" s="2">
        <v>16</v>
      </c>
      <c r="P53" s="2"/>
      <c r="Q53" s="2"/>
      <c r="R53" s="2"/>
      <c r="S53" s="2"/>
      <c r="T53" s="2"/>
      <c r="U53" s="3">
        <v>25.5</v>
      </c>
    </row>
    <row r="54" spans="2:21" x14ac:dyDescent="0.35">
      <c r="B54" s="10">
        <v>49</v>
      </c>
      <c r="C54" s="41" t="str">
        <f>Table3[[#This Row],[Job Title]]</f>
        <v>Meter Reader/Dist Lineman</v>
      </c>
      <c r="D54" s="30"/>
      <c r="E54" s="30"/>
      <c r="F54" s="2"/>
      <c r="G54" s="2"/>
      <c r="H54" s="2"/>
      <c r="I54" s="2"/>
      <c r="J54" s="2"/>
      <c r="K54" s="2"/>
      <c r="L54" s="2"/>
      <c r="M54" s="2"/>
      <c r="N54" s="2">
        <v>969.5</v>
      </c>
      <c r="O54" s="2">
        <v>16</v>
      </c>
      <c r="P54" s="2"/>
      <c r="Q54" s="2"/>
      <c r="R54" s="2"/>
      <c r="S54" s="2"/>
      <c r="T54" s="2"/>
      <c r="U54" s="3">
        <v>30</v>
      </c>
    </row>
    <row r="55" spans="2:21" x14ac:dyDescent="0.35">
      <c r="B55" s="10">
        <v>50</v>
      </c>
      <c r="C55" s="41" t="str">
        <f>Table3[[#This Row],[Job Title]]</f>
        <v>Lab Trainee</v>
      </c>
      <c r="D55" s="30"/>
      <c r="E55" s="30"/>
      <c r="F55" s="2"/>
      <c r="G55" s="2"/>
      <c r="H55" s="2"/>
      <c r="I55" s="2"/>
      <c r="J55" s="2"/>
      <c r="K55" s="2"/>
      <c r="L55" s="2"/>
      <c r="M55" s="2"/>
      <c r="N55" s="2">
        <v>121</v>
      </c>
      <c r="O55" s="2">
        <v>8</v>
      </c>
      <c r="P55" s="2"/>
      <c r="Q55" s="2"/>
      <c r="R55" s="2"/>
      <c r="S55" s="2"/>
      <c r="T55" s="2"/>
      <c r="U55" s="3">
        <v>0.5</v>
      </c>
    </row>
    <row r="56" spans="2:21" x14ac:dyDescent="0.35">
      <c r="B56" s="48">
        <v>51</v>
      </c>
      <c r="C56" s="41" t="str">
        <f>Table3[[#This Row],[Job Title]]</f>
        <v>Dist Lineman</v>
      </c>
      <c r="D56" s="30"/>
      <c r="E56" s="30"/>
      <c r="F56" s="2"/>
      <c r="G56" s="2"/>
      <c r="H56" s="2"/>
      <c r="I56" s="2"/>
      <c r="J56" s="2"/>
      <c r="K56" s="2"/>
      <c r="L56" s="2"/>
      <c r="M56" s="2"/>
      <c r="N56" s="2">
        <v>88</v>
      </c>
      <c r="O56" s="2"/>
      <c r="P56" s="2"/>
      <c r="Q56" s="2"/>
      <c r="R56" s="2"/>
      <c r="S56" s="2"/>
      <c r="T56" s="2"/>
      <c r="U56" s="3">
        <v>5</v>
      </c>
    </row>
    <row r="59" spans="2:21" x14ac:dyDescent="0.35">
      <c r="C59" t="s">
        <v>74</v>
      </c>
    </row>
  </sheetData>
  <mergeCells count="2">
    <mergeCell ref="P3:U3"/>
    <mergeCell ref="D3:N3"/>
  </mergeCells>
  <phoneticPr fontId="3" type="noConversion"/>
  <pageMargins left="0.7" right="0.7" top="0.75" bottom="0.75" header="0.3" footer="0.3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68"/>
  <sheetViews>
    <sheetView topLeftCell="O2" zoomScaleNormal="100" workbookViewId="0">
      <selection activeCell="E117" sqref="E117:E161"/>
    </sheetView>
  </sheetViews>
  <sheetFormatPr defaultRowHeight="14.5" x14ac:dyDescent="0.35"/>
  <cols>
    <col min="1" max="1" width="2.08984375" customWidth="1"/>
    <col min="2" max="2" width="10.6328125" customWidth="1"/>
    <col min="3" max="3" width="24" customWidth="1"/>
    <col min="4" max="5" width="12.6328125" customWidth="1"/>
    <col min="6" max="11" width="9.81640625" customWidth="1"/>
    <col min="12" max="12" width="5.54296875" customWidth="1"/>
    <col min="13" max="13" width="10.6328125" customWidth="1"/>
    <col min="14" max="14" width="24" customWidth="1"/>
    <col min="15" max="16" width="11.36328125" customWidth="1"/>
    <col min="17" max="22" width="9.81640625" customWidth="1"/>
  </cols>
  <sheetData>
    <row r="3" spans="2:22" ht="15.5" x14ac:dyDescent="0.35">
      <c r="B3" s="55">
        <v>2016</v>
      </c>
      <c r="C3" s="55"/>
      <c r="D3" s="55"/>
      <c r="E3" s="55"/>
      <c r="F3" s="55"/>
      <c r="G3" s="55"/>
      <c r="H3" s="55"/>
      <c r="I3" s="55"/>
      <c r="J3" s="55"/>
      <c r="K3" s="55"/>
      <c r="M3" s="55">
        <v>2017</v>
      </c>
      <c r="N3" s="55"/>
      <c r="O3" s="55"/>
      <c r="P3" s="55"/>
      <c r="Q3" s="55"/>
      <c r="R3" s="55"/>
      <c r="S3" s="55"/>
      <c r="T3" s="55"/>
      <c r="U3" s="55"/>
      <c r="V3" s="55"/>
    </row>
    <row r="4" spans="2:22" s="13" customFormat="1" ht="43.5" x14ac:dyDescent="0.35">
      <c r="B4" s="12" t="s">
        <v>27</v>
      </c>
      <c r="C4" s="12" t="s">
        <v>0</v>
      </c>
      <c r="D4" s="12" t="s">
        <v>13</v>
      </c>
      <c r="E4" s="56" t="s">
        <v>75</v>
      </c>
      <c r="F4" s="12" t="s">
        <v>17</v>
      </c>
      <c r="G4" s="12" t="s">
        <v>14</v>
      </c>
      <c r="H4" s="12" t="s">
        <v>55</v>
      </c>
      <c r="I4" s="12" t="s">
        <v>15</v>
      </c>
      <c r="J4" s="12" t="s">
        <v>16</v>
      </c>
      <c r="K4" s="12" t="s">
        <v>18</v>
      </c>
      <c r="M4" s="12" t="s">
        <v>27</v>
      </c>
      <c r="N4" s="12" t="s">
        <v>0</v>
      </c>
      <c r="O4" s="12" t="s">
        <v>13</v>
      </c>
      <c r="P4" s="56" t="s">
        <v>75</v>
      </c>
      <c r="Q4" s="12" t="s">
        <v>17</v>
      </c>
      <c r="R4" s="12" t="s">
        <v>14</v>
      </c>
      <c r="S4" s="12" t="s">
        <v>55</v>
      </c>
      <c r="T4" s="12" t="s">
        <v>15</v>
      </c>
      <c r="U4" s="12" t="s">
        <v>16</v>
      </c>
      <c r="V4" s="12" t="s">
        <v>18</v>
      </c>
    </row>
    <row r="5" spans="2:22" x14ac:dyDescent="0.35">
      <c r="B5">
        <v>1</v>
      </c>
      <c r="C5" t="str">
        <f>Table3[[#This Row],[Job Title]]</f>
        <v>Dist Lineman</v>
      </c>
      <c r="D5" s="21"/>
      <c r="E5" s="21"/>
      <c r="F5" s="21"/>
      <c r="G5" s="21"/>
      <c r="H5" s="21"/>
      <c r="I5" s="21"/>
      <c r="J5" s="21"/>
      <c r="K5" s="21"/>
      <c r="M5">
        <v>1</v>
      </c>
      <c r="N5" t="str">
        <f>Table37[[#This Row],[Job Title]]</f>
        <v>Dist Lineman</v>
      </c>
      <c r="O5" s="21"/>
      <c r="P5" s="21"/>
      <c r="Q5" s="21"/>
      <c r="R5" s="21"/>
      <c r="S5" s="21"/>
      <c r="T5" s="21"/>
      <c r="U5" s="21"/>
      <c r="V5" s="21"/>
    </row>
    <row r="6" spans="2:22" x14ac:dyDescent="0.35">
      <c r="B6">
        <v>2</v>
      </c>
      <c r="C6" t="str">
        <f>Table3[[#This Row],[Job Title]]</f>
        <v>Dist Lineman</v>
      </c>
      <c r="D6" s="21"/>
      <c r="E6" s="21"/>
      <c r="F6" s="21"/>
      <c r="G6" s="21"/>
      <c r="H6" s="21"/>
      <c r="I6" s="21"/>
      <c r="J6" s="21"/>
      <c r="K6" s="21"/>
      <c r="M6">
        <v>2</v>
      </c>
      <c r="N6" t="str">
        <f>Table37[[#This Row],[Job Title]]</f>
        <v>Dist Lineman</v>
      </c>
      <c r="O6" s="21">
        <v>12334.25</v>
      </c>
      <c r="P6" s="21">
        <f>Table3712[[#This Row],[Holiday Pay]]+Table3712[[#This Row],[Regular Pay]]</f>
        <v>12998.25</v>
      </c>
      <c r="Q6" s="21">
        <v>520.88</v>
      </c>
      <c r="R6" s="21"/>
      <c r="S6" s="21">
        <v>664</v>
      </c>
      <c r="T6" s="21"/>
      <c r="U6" s="21">
        <v>589.5</v>
      </c>
      <c r="V6" s="21">
        <v>168</v>
      </c>
    </row>
    <row r="7" spans="2:22" x14ac:dyDescent="0.35">
      <c r="B7">
        <v>3</v>
      </c>
      <c r="C7" t="str">
        <f>Table3[[#This Row],[Job Title]]</f>
        <v>Office Customer Service</v>
      </c>
      <c r="D7" s="21"/>
      <c r="E7" s="21"/>
      <c r="F7" s="21"/>
      <c r="G7" s="21"/>
      <c r="H7" s="21"/>
      <c r="I7" s="21"/>
      <c r="J7" s="21"/>
      <c r="K7" s="21"/>
      <c r="M7">
        <v>3</v>
      </c>
      <c r="N7" t="str">
        <f>Table37[[#This Row],[Job Title]]</f>
        <v>Office Customer Service</v>
      </c>
      <c r="O7" s="21"/>
      <c r="P7" s="21"/>
      <c r="Q7" s="21"/>
      <c r="R7" s="21"/>
      <c r="S7" s="21"/>
      <c r="T7" s="21"/>
      <c r="U7" s="21"/>
      <c r="V7" s="21"/>
    </row>
    <row r="8" spans="2:22" x14ac:dyDescent="0.35">
      <c r="B8">
        <v>4</v>
      </c>
      <c r="C8" t="str">
        <f>Table3[[#This Row],[Job Title]]</f>
        <v>Dist Supervisor/Machine Op</v>
      </c>
      <c r="D8" s="21">
        <v>21071.16</v>
      </c>
      <c r="E8" s="21">
        <f>Table37[[#This Row],[Regular Pay]]+Table37[[#This Row],[Holiday Pay]]</f>
        <v>21987.16</v>
      </c>
      <c r="F8" s="21">
        <v>880.84</v>
      </c>
      <c r="G8" s="21"/>
      <c r="H8" s="21">
        <v>916</v>
      </c>
      <c r="I8" s="21"/>
      <c r="J8" s="21">
        <v>576</v>
      </c>
      <c r="K8" s="21"/>
      <c r="M8">
        <v>4</v>
      </c>
      <c r="N8" t="str">
        <f>Table37[[#This Row],[Job Title]]</f>
        <v>Dist Supervisor/Machine Op</v>
      </c>
      <c r="O8" s="21">
        <v>41898.07</v>
      </c>
      <c r="P8" s="21">
        <f>Table3712[[#This Row],[Holiday Pay]]+Table3712[[#This Row],[Regular Pay]]</f>
        <v>43210.07</v>
      </c>
      <c r="Q8" s="21">
        <v>5066</v>
      </c>
      <c r="R8" s="21"/>
      <c r="S8" s="21">
        <v>1312</v>
      </c>
      <c r="T8" s="21"/>
      <c r="U8" s="21">
        <v>589.5</v>
      </c>
      <c r="V8" s="21">
        <v>136</v>
      </c>
    </row>
    <row r="9" spans="2:22" x14ac:dyDescent="0.35">
      <c r="B9">
        <v>5</v>
      </c>
      <c r="C9" t="str">
        <f>Table3[[#This Row],[Job Title]]</f>
        <v>Dist Lineman</v>
      </c>
      <c r="D9" s="21"/>
      <c r="E9" s="21"/>
      <c r="F9" s="21"/>
      <c r="G9" s="21"/>
      <c r="H9" s="21"/>
      <c r="I9" s="21"/>
      <c r="J9" s="21"/>
      <c r="K9" s="21"/>
      <c r="M9">
        <v>5</v>
      </c>
      <c r="N9" t="str">
        <f>Table37[[#This Row],[Job Title]]</f>
        <v>Dist Lineman</v>
      </c>
      <c r="O9" s="21"/>
      <c r="P9" s="21"/>
      <c r="Q9" s="21"/>
      <c r="R9" s="21"/>
      <c r="S9" s="21"/>
      <c r="T9" s="21"/>
      <c r="U9" s="21"/>
      <c r="V9" s="21"/>
    </row>
    <row r="10" spans="2:22" x14ac:dyDescent="0.35">
      <c r="B10">
        <v>6</v>
      </c>
      <c r="C10" t="str">
        <f>Table3[[#This Row],[Job Title]]</f>
        <v>Dist Lineman</v>
      </c>
      <c r="D10" s="21">
        <v>20498.689999999999</v>
      </c>
      <c r="E10" s="21">
        <f>Table37[[#This Row],[Regular Pay]]+Table37[[#This Row],[Holiday Pay]]</f>
        <v>21369.07</v>
      </c>
      <c r="F10" s="21">
        <v>2651.56</v>
      </c>
      <c r="G10" s="21">
        <v>84.4</v>
      </c>
      <c r="H10" s="21">
        <v>870.38</v>
      </c>
      <c r="I10" s="21"/>
      <c r="J10" s="21">
        <v>576</v>
      </c>
      <c r="K10" s="21">
        <v>337.6</v>
      </c>
      <c r="M10">
        <v>6</v>
      </c>
      <c r="N10" t="str">
        <f>Table37[[#This Row],[Job Title]]</f>
        <v>Dist Lineman</v>
      </c>
      <c r="O10" s="21">
        <v>21705.9</v>
      </c>
      <c r="P10" s="21">
        <f>Table3712[[#This Row],[Holiday Pay]]+Table3712[[#This Row],[Regular Pay]]</f>
        <v>22621.9</v>
      </c>
      <c r="Q10" s="21">
        <v>2743.58</v>
      </c>
      <c r="R10" s="21">
        <v>236.78</v>
      </c>
      <c r="S10" s="21">
        <v>916</v>
      </c>
      <c r="T10" s="21"/>
      <c r="U10" s="21">
        <v>589.5</v>
      </c>
      <c r="V10" s="21">
        <v>788.95</v>
      </c>
    </row>
    <row r="11" spans="2:22" x14ac:dyDescent="0.35">
      <c r="B11">
        <v>7</v>
      </c>
      <c r="C11" t="str">
        <f>Table3[[#This Row],[Job Title]]</f>
        <v>Meter Reader/Dist Lineman</v>
      </c>
      <c r="D11" s="21"/>
      <c r="E11" s="21"/>
      <c r="F11" s="21"/>
      <c r="G11" s="21"/>
      <c r="H11" s="21"/>
      <c r="I11" s="21"/>
      <c r="J11" s="21"/>
      <c r="K11" s="21"/>
      <c r="M11">
        <v>7</v>
      </c>
      <c r="N11" t="str">
        <f>Table37[[#This Row],[Job Title]]</f>
        <v>Meter Reader/Dist Lineman</v>
      </c>
      <c r="O11" s="21"/>
      <c r="P11" s="21"/>
      <c r="Q11" s="21"/>
      <c r="R11" s="21"/>
      <c r="S11" s="21"/>
      <c r="T11" s="21"/>
      <c r="U11" s="21"/>
      <c r="V11" s="21"/>
    </row>
    <row r="12" spans="2:22" x14ac:dyDescent="0.35">
      <c r="B12">
        <v>8</v>
      </c>
      <c r="C12" t="str">
        <f>Table3[[#This Row],[Job Title]]</f>
        <v>Office Customer Service</v>
      </c>
      <c r="D12" s="21"/>
      <c r="E12" s="21"/>
      <c r="F12" s="21"/>
      <c r="G12" s="21"/>
      <c r="H12" s="21"/>
      <c r="I12" s="21"/>
      <c r="J12" s="21"/>
      <c r="K12" s="21"/>
      <c r="M12">
        <v>8</v>
      </c>
      <c r="N12" t="str">
        <f>Table37[[#This Row],[Job Title]]</f>
        <v>Office Customer Service</v>
      </c>
      <c r="O12" s="21"/>
      <c r="P12" s="21"/>
      <c r="Q12" s="21"/>
      <c r="R12" s="21"/>
      <c r="S12" s="21"/>
      <c r="T12" s="21"/>
      <c r="U12" s="21"/>
      <c r="V12" s="21"/>
    </row>
    <row r="13" spans="2:22" x14ac:dyDescent="0.35">
      <c r="B13">
        <v>9</v>
      </c>
      <c r="C13" t="str">
        <f>Table3[[#This Row],[Job Title]]</f>
        <v>Office Customer Service</v>
      </c>
      <c r="D13" s="21"/>
      <c r="E13" s="21"/>
      <c r="F13" s="21"/>
      <c r="G13" s="21"/>
      <c r="H13" s="21"/>
      <c r="I13" s="21"/>
      <c r="J13" s="21"/>
      <c r="K13" s="21"/>
      <c r="M13">
        <v>9</v>
      </c>
      <c r="N13" t="str">
        <f>Table37[[#This Row],[Job Title]]</f>
        <v>Office Customer Service</v>
      </c>
      <c r="O13" s="21"/>
      <c r="P13" s="21"/>
      <c r="Q13" s="21"/>
      <c r="R13" s="21"/>
      <c r="S13" s="21"/>
      <c r="T13" s="21"/>
      <c r="U13" s="21"/>
      <c r="V13" s="21"/>
    </row>
    <row r="14" spans="2:22" x14ac:dyDescent="0.35">
      <c r="B14">
        <v>10</v>
      </c>
      <c r="C14" t="str">
        <f>Table3[[#This Row],[Job Title]]</f>
        <v>Water Treatment Plant Op</v>
      </c>
      <c r="D14" s="21">
        <v>23549.59</v>
      </c>
      <c r="E14" s="21">
        <f>Table37[[#This Row],[Regular Pay]]+Table37[[#This Row],[Holiday Pay]]</f>
        <v>24667.67</v>
      </c>
      <c r="F14" s="21">
        <v>1336.74</v>
      </c>
      <c r="G14" s="21">
        <v>890.97</v>
      </c>
      <c r="H14" s="21">
        <v>1118.08</v>
      </c>
      <c r="I14" s="21"/>
      <c r="J14" s="21">
        <v>576</v>
      </c>
      <c r="K14" s="21">
        <v>890.98</v>
      </c>
      <c r="M14">
        <v>10</v>
      </c>
      <c r="N14" t="str">
        <f>Table37[[#This Row],[Job Title]]</f>
        <v>Water Treatment Plant Op</v>
      </c>
      <c r="O14" s="21">
        <v>30504.14</v>
      </c>
      <c r="P14" s="21">
        <f>Table3712[[#This Row],[Holiday Pay]]+Table3712[[#This Row],[Regular Pay]]</f>
        <v>31941.739999999998</v>
      </c>
      <c r="Q14" s="21">
        <v>1159.28</v>
      </c>
      <c r="R14" s="21">
        <v>1814.98</v>
      </c>
      <c r="S14" s="21">
        <v>1437.6</v>
      </c>
      <c r="T14" s="21"/>
      <c r="U14" s="21">
        <v>589.5</v>
      </c>
      <c r="V14" s="21">
        <v>862.56</v>
      </c>
    </row>
    <row r="15" spans="2:22" x14ac:dyDescent="0.35">
      <c r="B15">
        <v>11</v>
      </c>
      <c r="C15" t="str">
        <f>Table3[[#This Row],[Job Title]]</f>
        <v>Dist Lineman/Machine Op</v>
      </c>
      <c r="D15" s="21">
        <v>22272</v>
      </c>
      <c r="E15" s="21">
        <f>Table37[[#This Row],[Regular Pay]]+Table37[[#This Row],[Holiday Pay]]</f>
        <v>23432</v>
      </c>
      <c r="F15" s="21">
        <v>3001.56</v>
      </c>
      <c r="G15" s="21"/>
      <c r="H15" s="21">
        <v>1160</v>
      </c>
      <c r="I15" s="21"/>
      <c r="J15" s="21">
        <v>576</v>
      </c>
      <c r="K15" s="21">
        <v>536.5</v>
      </c>
      <c r="M15">
        <v>11</v>
      </c>
      <c r="N15" t="str">
        <f>Table37[[#This Row],[Job Title]]</f>
        <v>Dist Lineman/Machine Op</v>
      </c>
      <c r="O15" s="21">
        <v>30720</v>
      </c>
      <c r="P15" s="21">
        <f>Table3712[[#This Row],[Holiday Pay]]+Table3712[[#This Row],[Regular Pay]]</f>
        <v>32000</v>
      </c>
      <c r="Q15" s="21">
        <v>5679.5</v>
      </c>
      <c r="R15" s="21">
        <v>616</v>
      </c>
      <c r="S15" s="21">
        <v>1280</v>
      </c>
      <c r="T15" s="21"/>
      <c r="U15" s="21">
        <v>589.5</v>
      </c>
      <c r="V15" s="21">
        <v>862</v>
      </c>
    </row>
    <row r="16" spans="2:22" x14ac:dyDescent="0.35">
      <c r="B16">
        <v>12</v>
      </c>
      <c r="C16" t="str">
        <f>Table3[[#This Row],[Job Title]]</f>
        <v>Office Customer Service</v>
      </c>
      <c r="D16" s="21">
        <v>31113.47</v>
      </c>
      <c r="E16" s="21">
        <f>Table37[[#This Row],[Regular Pay]]+Table37[[#This Row],[Holiday Pay]]</f>
        <v>32499.870000000003</v>
      </c>
      <c r="F16" s="21">
        <v>610.54999999999995</v>
      </c>
      <c r="G16" s="21">
        <v>2315.08</v>
      </c>
      <c r="H16" s="21">
        <v>1386.4</v>
      </c>
      <c r="I16" s="21"/>
      <c r="J16" s="21">
        <v>576</v>
      </c>
      <c r="K16" s="21">
        <v>846.61</v>
      </c>
      <c r="M16">
        <v>12</v>
      </c>
      <c r="N16" t="str">
        <f>Table37[[#This Row],[Job Title]]</f>
        <v>Office Customer Service</v>
      </c>
      <c r="O16" s="21">
        <v>32966.57</v>
      </c>
      <c r="P16" s="21">
        <f>Table3712[[#This Row],[Holiday Pay]]+Table3712[[#This Row],[Regular Pay]]</f>
        <v>34432.97</v>
      </c>
      <c r="Q16" s="21">
        <v>577.5</v>
      </c>
      <c r="R16" s="21">
        <v>3189.44</v>
      </c>
      <c r="S16" s="21">
        <v>1466.4</v>
      </c>
      <c r="T16" s="21"/>
      <c r="U16" s="21">
        <v>589.5</v>
      </c>
      <c r="V16" s="21">
        <v>659.91</v>
      </c>
    </row>
    <row r="17" spans="2:22" x14ac:dyDescent="0.35">
      <c r="B17">
        <v>13</v>
      </c>
      <c r="C17" t="str">
        <f>Table3[[#This Row],[Job Title]]</f>
        <v>Water Treatment Plant Op</v>
      </c>
      <c r="D17" s="21"/>
      <c r="E17" s="21"/>
      <c r="F17" s="21"/>
      <c r="G17" s="21"/>
      <c r="H17" s="21"/>
      <c r="I17" s="21"/>
      <c r="J17" s="21"/>
      <c r="K17" s="21"/>
      <c r="M17">
        <v>13</v>
      </c>
      <c r="N17" t="str">
        <f>Table37[[#This Row],[Job Title]]</f>
        <v>Water Treatment Plant Op</v>
      </c>
      <c r="O17" s="21"/>
      <c r="P17" s="21"/>
      <c r="Q17" s="21"/>
      <c r="R17" s="21"/>
      <c r="S17" s="21"/>
      <c r="T17" s="21"/>
      <c r="U17" s="21"/>
      <c r="V17" s="21"/>
    </row>
    <row r="18" spans="2:22" x14ac:dyDescent="0.35">
      <c r="B18">
        <v>14</v>
      </c>
      <c r="C18" t="str">
        <f>Table3[[#This Row],[Job Title]]</f>
        <v>Water Treatment Plant Op</v>
      </c>
      <c r="D18" s="21">
        <v>34225</v>
      </c>
      <c r="E18" s="21">
        <f>Table37[[#This Row],[Regular Pay]]+Table37[[#This Row],[Holiday Pay]]</f>
        <v>35705</v>
      </c>
      <c r="F18" s="21">
        <v>4662.04</v>
      </c>
      <c r="G18" s="21">
        <v>2072</v>
      </c>
      <c r="H18" s="21">
        <v>1480</v>
      </c>
      <c r="I18" s="21"/>
      <c r="J18" s="21">
        <v>576</v>
      </c>
      <c r="K18" s="21">
        <v>1054.5</v>
      </c>
      <c r="M18">
        <v>14</v>
      </c>
      <c r="N18" t="str">
        <f>Table37[[#This Row],[Job Title]]</f>
        <v>Water Treatment Plant Op</v>
      </c>
      <c r="O18" s="21">
        <v>36955</v>
      </c>
      <c r="P18" s="21">
        <f>Table3712[[#This Row],[Holiday Pay]]+Table3712[[#This Row],[Regular Pay]]</f>
        <v>38475</v>
      </c>
      <c r="Q18" s="21">
        <v>10317</v>
      </c>
      <c r="R18" s="21">
        <v>2413</v>
      </c>
      <c r="S18" s="21">
        <v>1520</v>
      </c>
      <c r="T18" s="21"/>
      <c r="U18" s="21">
        <v>589.5</v>
      </c>
      <c r="V18" s="21">
        <v>779</v>
      </c>
    </row>
    <row r="19" spans="2:22" x14ac:dyDescent="0.35">
      <c r="B19">
        <v>15</v>
      </c>
      <c r="C19" t="str">
        <f>Table3[[#This Row],[Job Title]]</f>
        <v>Dist Lineman/Mechanic</v>
      </c>
      <c r="D19" s="21"/>
      <c r="E19" s="21"/>
      <c r="F19" s="21"/>
      <c r="G19" s="21"/>
      <c r="H19" s="21"/>
      <c r="I19" s="21"/>
      <c r="J19" s="21"/>
      <c r="K19" s="21"/>
      <c r="M19">
        <v>15</v>
      </c>
      <c r="N19" t="str">
        <f>Table37[[#This Row],[Job Title]]</f>
        <v>Dist Lineman/Mechanic</v>
      </c>
      <c r="O19" s="21"/>
      <c r="P19" s="21"/>
      <c r="Q19" s="21"/>
      <c r="R19" s="21"/>
      <c r="S19" s="21"/>
      <c r="T19" s="21"/>
      <c r="U19" s="21"/>
      <c r="V19" s="21"/>
    </row>
    <row r="20" spans="2:22" x14ac:dyDescent="0.35">
      <c r="B20">
        <v>16</v>
      </c>
      <c r="C20" t="str">
        <f>Table3[[#This Row],[Job Title]]</f>
        <v>Water Treatment Plant Op</v>
      </c>
      <c r="D20" s="21">
        <v>39867.29</v>
      </c>
      <c r="E20" s="21">
        <f>Table37[[#This Row],[Regular Pay]]+Table37[[#This Row],[Holiday Pay]]</f>
        <v>41503.29</v>
      </c>
      <c r="F20" s="21">
        <v>9725.56</v>
      </c>
      <c r="G20" s="21">
        <v>3190.2</v>
      </c>
      <c r="H20" s="21">
        <v>1636</v>
      </c>
      <c r="I20" s="21"/>
      <c r="J20" s="21">
        <v>576</v>
      </c>
      <c r="K20" s="21">
        <v>306.75</v>
      </c>
      <c r="M20">
        <v>16</v>
      </c>
      <c r="N20" t="str">
        <f>Table37[[#This Row],[Job Title]]</f>
        <v>Water Treatment Plant Op</v>
      </c>
      <c r="O20" s="21">
        <v>40681.18</v>
      </c>
      <c r="P20" s="21">
        <f>Table3712[[#This Row],[Holiday Pay]]+Table3712[[#This Row],[Regular Pay]]</f>
        <v>42373.18</v>
      </c>
      <c r="Q20" s="21">
        <v>10495.53</v>
      </c>
      <c r="R20" s="21">
        <v>3310.1</v>
      </c>
      <c r="S20" s="21">
        <v>1692</v>
      </c>
      <c r="T20" s="21"/>
      <c r="U20" s="21">
        <v>589.5</v>
      </c>
      <c r="V20" s="21">
        <v>691.35</v>
      </c>
    </row>
    <row r="21" spans="2:22" x14ac:dyDescent="0.35">
      <c r="B21">
        <v>17</v>
      </c>
      <c r="C21" t="str">
        <f>Table3[[#This Row],[Job Title]]</f>
        <v>Dist Lineman</v>
      </c>
      <c r="D21" s="21">
        <v>14611.68</v>
      </c>
      <c r="E21" s="21">
        <f>Table37[[#This Row],[Regular Pay]]+Table37[[#This Row],[Holiday Pay]]</f>
        <v>15411.68</v>
      </c>
      <c r="F21" s="21">
        <v>1470</v>
      </c>
      <c r="G21" s="21"/>
      <c r="H21" s="21">
        <v>800</v>
      </c>
      <c r="I21" s="21"/>
      <c r="J21" s="21">
        <v>576</v>
      </c>
      <c r="K21" s="21">
        <v>560</v>
      </c>
      <c r="M21">
        <v>17</v>
      </c>
      <c r="N21" t="str">
        <f>Table37[[#This Row],[Job Title]]</f>
        <v>Dist Lineman</v>
      </c>
      <c r="O21" s="21">
        <v>26555.81</v>
      </c>
      <c r="P21" s="21">
        <f>Table3712[[#This Row],[Holiday Pay]]+Table3712[[#This Row],[Regular Pay]]</f>
        <v>27427.81</v>
      </c>
      <c r="Q21" s="21">
        <v>426.38</v>
      </c>
      <c r="R21" s="21">
        <v>506</v>
      </c>
      <c r="S21" s="21">
        <v>872</v>
      </c>
      <c r="T21" s="21"/>
      <c r="U21" s="21">
        <v>589.5</v>
      </c>
      <c r="V21" s="21">
        <v>344</v>
      </c>
    </row>
    <row r="22" spans="2:22" x14ac:dyDescent="0.35">
      <c r="B22">
        <v>18</v>
      </c>
      <c r="C22" t="str">
        <f>Table3[[#This Row],[Job Title]]</f>
        <v>Office Customer Service</v>
      </c>
      <c r="D22" s="21">
        <v>19021.759999999998</v>
      </c>
      <c r="E22" s="21">
        <f>Table37[[#This Row],[Regular Pay]]+Table37[[#This Row],[Holiday Pay]]</f>
        <v>19817.759999999998</v>
      </c>
      <c r="F22" s="21"/>
      <c r="G22" s="21"/>
      <c r="H22" s="21">
        <v>796</v>
      </c>
      <c r="I22" s="21"/>
      <c r="J22" s="21">
        <v>576</v>
      </c>
      <c r="K22" s="21">
        <v>400</v>
      </c>
      <c r="M22">
        <v>18</v>
      </c>
      <c r="N22" t="str">
        <f>Table37[[#This Row],[Job Title]]</f>
        <v>Office Customer Service</v>
      </c>
      <c r="O22" s="21">
        <v>20236</v>
      </c>
      <c r="P22" s="21">
        <f>Table3712[[#This Row],[Holiday Pay]]+Table3712[[#This Row],[Regular Pay]]</f>
        <v>21100</v>
      </c>
      <c r="Q22" s="21"/>
      <c r="R22" s="21">
        <v>212.75</v>
      </c>
      <c r="S22" s="21">
        <v>864</v>
      </c>
      <c r="T22" s="21"/>
      <c r="U22" s="21">
        <v>589.5</v>
      </c>
      <c r="V22" s="21">
        <v>622</v>
      </c>
    </row>
    <row r="23" spans="2:22" x14ac:dyDescent="0.35">
      <c r="B23">
        <v>19</v>
      </c>
      <c r="C23" t="str">
        <f>Table3[[#This Row],[Job Title]]</f>
        <v>Administrative Assistant</v>
      </c>
      <c r="D23" s="21">
        <v>36856.17</v>
      </c>
      <c r="E23" s="21">
        <f>Table37[[#This Row],[Regular Pay]]+Table37[[#This Row],[Holiday Pay]]</f>
        <v>38425.769999999997</v>
      </c>
      <c r="F23" s="21">
        <v>58.86</v>
      </c>
      <c r="G23" s="21">
        <v>2913.57</v>
      </c>
      <c r="H23" s="21">
        <v>1569.6</v>
      </c>
      <c r="I23" s="21"/>
      <c r="J23" s="21">
        <v>576</v>
      </c>
      <c r="K23" s="21">
        <v>1059.48</v>
      </c>
      <c r="M23">
        <v>19</v>
      </c>
      <c r="N23" t="str">
        <f>Table37[[#This Row],[Job Title]]</f>
        <v>Administrative Assistant</v>
      </c>
      <c r="O23" s="21">
        <v>38217.94</v>
      </c>
      <c r="P23" s="21">
        <f>Table3712[[#This Row],[Holiday Pay]]+Table3712[[#This Row],[Regular Pay]]</f>
        <v>39827.54</v>
      </c>
      <c r="Q23" s="21">
        <v>331.98</v>
      </c>
      <c r="R23" s="21">
        <v>3671.9</v>
      </c>
      <c r="S23" s="21">
        <v>1609.6</v>
      </c>
      <c r="T23" s="21"/>
      <c r="U23" s="21">
        <v>589.5</v>
      </c>
      <c r="V23" s="21">
        <v>1177.02</v>
      </c>
    </row>
    <row r="24" spans="2:22" x14ac:dyDescent="0.35">
      <c r="B24">
        <v>20</v>
      </c>
      <c r="C24" t="str">
        <f>Table3[[#This Row],[Job Title]]</f>
        <v>Dist Lineman</v>
      </c>
      <c r="D24" s="21"/>
      <c r="E24" s="21"/>
      <c r="F24" s="21"/>
      <c r="G24" s="21"/>
      <c r="H24" s="21"/>
      <c r="I24" s="21"/>
      <c r="J24" s="21"/>
      <c r="K24" s="21"/>
      <c r="M24">
        <v>20</v>
      </c>
      <c r="N24" t="str">
        <f>Table37[[#This Row],[Job Title]]</f>
        <v>Dist Lineman</v>
      </c>
      <c r="O24" s="21">
        <v>4956</v>
      </c>
      <c r="P24" s="21">
        <f>Table3712[[#This Row],[Holiday Pay]]+Table3712[[#This Row],[Regular Pay]]</f>
        <v>5376</v>
      </c>
      <c r="Q24" s="21">
        <v>181.13</v>
      </c>
      <c r="R24" s="21"/>
      <c r="S24" s="21">
        <v>420</v>
      </c>
      <c r="T24" s="21"/>
      <c r="U24" s="21">
        <v>589.5</v>
      </c>
      <c r="V24" s="21"/>
    </row>
    <row r="25" spans="2:22" x14ac:dyDescent="0.35">
      <c r="B25">
        <v>21</v>
      </c>
      <c r="C25" t="str">
        <f>Table3[[#This Row],[Job Title]]</f>
        <v>Dist Lineman</v>
      </c>
      <c r="D25" s="21">
        <v>36908.379999999997</v>
      </c>
      <c r="E25" s="21">
        <f>Table37[[#This Row],[Regular Pay]]+Table37[[#This Row],[Holiday Pay]]</f>
        <v>38518.78</v>
      </c>
      <c r="F25" s="21">
        <v>5843.7</v>
      </c>
      <c r="G25" s="21">
        <v>2405.5500000000002</v>
      </c>
      <c r="H25" s="21">
        <v>1610.4</v>
      </c>
      <c r="I25" s="21"/>
      <c r="J25" s="21">
        <v>576</v>
      </c>
      <c r="K25" s="21">
        <v>905.86</v>
      </c>
      <c r="M25">
        <v>21</v>
      </c>
      <c r="N25" t="str">
        <f>Table37[[#This Row],[Job Title]]</f>
        <v>Dist Lineman</v>
      </c>
      <c r="O25" s="21">
        <v>38190.04</v>
      </c>
      <c r="P25" s="21">
        <f>Table3712[[#This Row],[Holiday Pay]]+Table3712[[#This Row],[Regular Pay]]</f>
        <v>39856.44</v>
      </c>
      <c r="Q25" s="21">
        <v>4863.71</v>
      </c>
      <c r="R25" s="21">
        <v>2991.36</v>
      </c>
      <c r="S25" s="21">
        <v>1666.4</v>
      </c>
      <c r="T25" s="21"/>
      <c r="U25" s="21">
        <v>589.5</v>
      </c>
      <c r="V25" s="21">
        <v>849.83</v>
      </c>
    </row>
    <row r="26" spans="2:22" x14ac:dyDescent="0.35">
      <c r="B26">
        <v>22</v>
      </c>
      <c r="C26" t="str">
        <f>Table3[[#This Row],[Job Title]]</f>
        <v>Office Manager</v>
      </c>
      <c r="D26" s="21">
        <v>39710.300000000003</v>
      </c>
      <c r="E26" s="21">
        <f>Table37[[#This Row],[Regular Pay]]+Table37[[#This Row],[Holiday Pay]]</f>
        <v>41300.700000000004</v>
      </c>
      <c r="F26" s="21">
        <v>7693.56</v>
      </c>
      <c r="G26" s="21">
        <v>2832.9</v>
      </c>
      <c r="H26" s="21">
        <v>1590.4</v>
      </c>
      <c r="I26" s="21"/>
      <c r="J26" s="21">
        <v>576</v>
      </c>
      <c r="K26" s="21">
        <v>318.08</v>
      </c>
      <c r="M26">
        <v>22</v>
      </c>
      <c r="N26" t="str">
        <f>Table37[[#This Row],[Job Title]]</f>
        <v>Office Manager</v>
      </c>
      <c r="O26" s="21">
        <v>40541.919999999998</v>
      </c>
      <c r="P26" s="21">
        <f>Table3712[[#This Row],[Holiday Pay]]+Table3712[[#This Row],[Regular Pay]]</f>
        <v>42188.32</v>
      </c>
      <c r="Q26" s="21">
        <v>7967.81</v>
      </c>
      <c r="R26" s="21">
        <v>1638.4</v>
      </c>
      <c r="S26" s="21">
        <v>1646.4</v>
      </c>
      <c r="T26" s="21"/>
      <c r="U26" s="21">
        <v>589.5</v>
      </c>
      <c r="V26" s="21">
        <v>529.88</v>
      </c>
    </row>
    <row r="27" spans="2:22" x14ac:dyDescent="0.35">
      <c r="B27">
        <v>23</v>
      </c>
      <c r="C27" t="str">
        <f>Table3[[#This Row],[Job Title]]</f>
        <v>Assistant Superintendent</v>
      </c>
      <c r="D27" s="21">
        <v>51608.76</v>
      </c>
      <c r="E27" s="21">
        <f>Table37[[#This Row],[Regular Pay]]+Table37[[#This Row],[Holiday Pay]]</f>
        <v>53859.96</v>
      </c>
      <c r="F27" s="21">
        <v>9623.94</v>
      </c>
      <c r="G27" s="21">
        <v>4952.6400000000003</v>
      </c>
      <c r="H27" s="21">
        <v>2251.1999999999998</v>
      </c>
      <c r="I27" s="21"/>
      <c r="J27" s="21">
        <v>576</v>
      </c>
      <c r="K27" s="21">
        <v>1308.51</v>
      </c>
      <c r="M27">
        <v>23</v>
      </c>
      <c r="N27" t="str">
        <f>Table37[[#This Row],[Job Title]]</f>
        <v>Assistant Superintendent</v>
      </c>
      <c r="O27" s="21">
        <v>35199.589999999997</v>
      </c>
      <c r="P27" s="21">
        <f>Table3712[[#This Row],[Holiday Pay]]+Table3712[[#This Row],[Regular Pay]]</f>
        <v>36116.07</v>
      </c>
      <c r="Q27" s="21">
        <v>7475.04</v>
      </c>
      <c r="R27" s="21">
        <v>3307.92</v>
      </c>
      <c r="S27" s="21">
        <v>916.48</v>
      </c>
      <c r="T27" s="21"/>
      <c r="U27" s="21">
        <v>589.5</v>
      </c>
      <c r="V27" s="21">
        <v>988.08</v>
      </c>
    </row>
    <row r="28" spans="2:22" x14ac:dyDescent="0.35">
      <c r="B28">
        <v>23</v>
      </c>
      <c r="C28" t="str">
        <f>Table3[[#This Row],[Job Title]]</f>
        <v>Manager/Supt</v>
      </c>
      <c r="D28" s="21"/>
      <c r="E28" s="21"/>
      <c r="F28" s="21"/>
      <c r="G28" s="21"/>
      <c r="H28" s="21"/>
      <c r="I28" s="21"/>
      <c r="J28" s="21"/>
      <c r="K28" s="21"/>
      <c r="M28">
        <v>23</v>
      </c>
      <c r="N28" t="str">
        <f>Table37[[#This Row],[Job Title]]</f>
        <v>Manager/Supt</v>
      </c>
      <c r="O28" s="21">
        <v>26153.82</v>
      </c>
      <c r="P28" s="21">
        <f>Table3712[[#This Row],[Holiday Pay]]+Table3712[[#This Row],[Regular Pay]]</f>
        <v>26153.82</v>
      </c>
      <c r="Q28" s="21"/>
      <c r="R28" s="21"/>
      <c r="S28" s="21"/>
      <c r="T28" s="21"/>
      <c r="U28" s="21"/>
      <c r="V28" s="21"/>
    </row>
    <row r="29" spans="2:22" x14ac:dyDescent="0.35">
      <c r="B29">
        <v>24</v>
      </c>
      <c r="C29" t="str">
        <f>Table3[[#This Row],[Job Title]]</f>
        <v>Dist Lineman</v>
      </c>
      <c r="D29" s="21">
        <v>21437.599999999999</v>
      </c>
      <c r="E29" s="21">
        <f>Table37[[#This Row],[Regular Pay]]+Table37[[#This Row],[Holiday Pay]]</f>
        <v>22277.599999999999</v>
      </c>
      <c r="F29" s="21">
        <v>2474.25</v>
      </c>
      <c r="G29" s="21">
        <v>176</v>
      </c>
      <c r="H29" s="21">
        <v>840</v>
      </c>
      <c r="I29" s="21"/>
      <c r="J29" s="21">
        <v>576</v>
      </c>
      <c r="K29" s="21">
        <v>468</v>
      </c>
      <c r="M29">
        <v>24</v>
      </c>
      <c r="N29" t="str">
        <f>Table37[[#This Row],[Job Title]]</f>
        <v>Dist Lineman</v>
      </c>
      <c r="O29" s="21">
        <v>20607.87</v>
      </c>
      <c r="P29" s="21">
        <f>Table3712[[#This Row],[Holiday Pay]]+Table3712[[#This Row],[Regular Pay]]</f>
        <v>21463.87</v>
      </c>
      <c r="Q29" s="21">
        <v>936.01</v>
      </c>
      <c r="R29" s="21">
        <v>652</v>
      </c>
      <c r="S29" s="21">
        <v>856</v>
      </c>
      <c r="T29" s="21"/>
      <c r="U29" s="21">
        <v>589.5</v>
      </c>
      <c r="V29" s="21">
        <v>652</v>
      </c>
    </row>
    <row r="30" spans="2:22" x14ac:dyDescent="0.35">
      <c r="B30">
        <v>25</v>
      </c>
      <c r="C30" t="str">
        <f>Table3[[#This Row],[Job Title]]</f>
        <v>Office Customer Service</v>
      </c>
      <c r="D30" s="21"/>
      <c r="E30" s="21"/>
      <c r="F30" s="21"/>
      <c r="G30" s="21"/>
      <c r="H30" s="21"/>
      <c r="I30" s="21"/>
      <c r="J30" s="21"/>
      <c r="K30" s="21"/>
      <c r="M30">
        <v>25</v>
      </c>
      <c r="N30" t="str">
        <f>Table37[[#This Row],[Job Title]]</f>
        <v>Office Customer Service</v>
      </c>
      <c r="O30" s="21"/>
      <c r="P30" s="21"/>
      <c r="Q30" s="21"/>
      <c r="R30" s="21"/>
      <c r="S30" s="21"/>
      <c r="T30" s="21"/>
      <c r="U30" s="21"/>
      <c r="V30" s="21"/>
    </row>
    <row r="31" spans="2:22" x14ac:dyDescent="0.35">
      <c r="B31">
        <v>26</v>
      </c>
      <c r="C31" t="str">
        <f>Table3[[#This Row],[Job Title]]</f>
        <v>Dist Lineman</v>
      </c>
      <c r="D31" s="21"/>
      <c r="E31" s="21"/>
      <c r="F31" s="21"/>
      <c r="G31" s="21"/>
      <c r="H31" s="21"/>
      <c r="I31" s="21"/>
      <c r="J31" s="21"/>
      <c r="K31" s="21"/>
      <c r="M31">
        <v>26</v>
      </c>
      <c r="N31" t="str">
        <f>Table37[[#This Row],[Job Title]]</f>
        <v>Dist Lineman</v>
      </c>
      <c r="O31" s="21"/>
      <c r="P31" s="21"/>
      <c r="Q31" s="21"/>
      <c r="R31" s="21"/>
      <c r="S31" s="21"/>
      <c r="T31" s="21"/>
      <c r="U31" s="21"/>
      <c r="V31" s="21"/>
    </row>
    <row r="32" spans="2:22" x14ac:dyDescent="0.35">
      <c r="B32">
        <v>27</v>
      </c>
      <c r="C32" t="str">
        <f>Table3[[#This Row],[Job Title]]</f>
        <v>Water Treatment Plant Op</v>
      </c>
      <c r="D32" s="21">
        <v>31473.06</v>
      </c>
      <c r="E32" s="21">
        <f>Table37[[#This Row],[Regular Pay]]+Table37[[#This Row],[Holiday Pay]]</f>
        <v>32514.66</v>
      </c>
      <c r="F32" s="21">
        <v>2328.8200000000002</v>
      </c>
      <c r="G32" s="21">
        <v>1142.8</v>
      </c>
      <c r="H32" s="21">
        <v>1041.5999999999999</v>
      </c>
      <c r="I32" s="21"/>
      <c r="J32" s="21">
        <v>576</v>
      </c>
      <c r="K32" s="21">
        <v>781.36</v>
      </c>
      <c r="M32">
        <v>27</v>
      </c>
      <c r="N32" t="str">
        <f>Table37[[#This Row],[Job Title]]</f>
        <v>Water Treatment Plant Op</v>
      </c>
      <c r="O32" s="21">
        <v>33485.379999999997</v>
      </c>
      <c r="P32" s="21">
        <f>Table3712[[#This Row],[Holiday Pay]]+Table3712[[#This Row],[Regular Pay]]</f>
        <v>34857.379999999997</v>
      </c>
      <c r="Q32" s="21">
        <v>5506.27</v>
      </c>
      <c r="R32" s="21">
        <v>1672.13</v>
      </c>
      <c r="S32" s="21">
        <v>1372</v>
      </c>
      <c r="T32" s="21"/>
      <c r="U32" s="21">
        <v>589.5</v>
      </c>
      <c r="V32" s="21">
        <v>814.63</v>
      </c>
    </row>
    <row r="33" spans="2:22" x14ac:dyDescent="0.35">
      <c r="B33">
        <v>28</v>
      </c>
      <c r="C33" t="str">
        <f>Table3[[#This Row],[Job Title]]</f>
        <v>Water Treatment Plant Op</v>
      </c>
      <c r="D33" s="21"/>
      <c r="E33" s="21"/>
      <c r="F33" s="21"/>
      <c r="G33" s="21"/>
      <c r="H33" s="21"/>
      <c r="I33" s="21"/>
      <c r="J33" s="21"/>
      <c r="K33" s="21"/>
      <c r="M33">
        <v>28</v>
      </c>
      <c r="N33" t="str">
        <f>Table37[[#This Row],[Job Title]]</f>
        <v>Water Treatment Plant Op</v>
      </c>
      <c r="O33" s="21">
        <v>19262.25</v>
      </c>
      <c r="P33" s="21">
        <f>Table3712[[#This Row],[Holiday Pay]]+Table3712[[#This Row],[Regular Pay]]</f>
        <v>20102.25</v>
      </c>
      <c r="Q33" s="21">
        <v>1441.19</v>
      </c>
      <c r="R33" s="21"/>
      <c r="S33" s="21">
        <v>840</v>
      </c>
      <c r="T33" s="21"/>
      <c r="U33" s="21">
        <v>589.5</v>
      </c>
      <c r="V33" s="21"/>
    </row>
    <row r="34" spans="2:22" x14ac:dyDescent="0.35">
      <c r="B34">
        <v>29</v>
      </c>
      <c r="C34" t="str">
        <f>Table3[[#This Row],[Job Title]]</f>
        <v>Wastewater Treatment Op</v>
      </c>
      <c r="D34" s="21">
        <v>35443.199999999997</v>
      </c>
      <c r="E34" s="21">
        <f>Table37[[#This Row],[Regular Pay]]+Table37[[#This Row],[Holiday Pay]]</f>
        <v>36920</v>
      </c>
      <c r="F34" s="21">
        <v>9054.67</v>
      </c>
      <c r="G34" s="21">
        <v>738.4</v>
      </c>
      <c r="H34" s="21">
        <v>1476.8</v>
      </c>
      <c r="I34" s="21"/>
      <c r="J34" s="21">
        <v>576</v>
      </c>
      <c r="K34" s="21">
        <v>2067.52</v>
      </c>
      <c r="M34">
        <v>29</v>
      </c>
      <c r="N34" t="str">
        <f>Table37[[#This Row],[Job Title]]</f>
        <v>Wastewater Treatment Op</v>
      </c>
      <c r="O34" s="21">
        <v>37920</v>
      </c>
      <c r="P34" s="21">
        <f>Table3712[[#This Row],[Holiday Pay]]+Table3712[[#This Row],[Regular Pay]]</f>
        <v>39436.800000000003</v>
      </c>
      <c r="Q34" s="21">
        <v>7110</v>
      </c>
      <c r="R34" s="21">
        <v>1516.8</v>
      </c>
      <c r="S34" s="21">
        <v>1516.8</v>
      </c>
      <c r="T34" s="21"/>
      <c r="U34" s="21">
        <v>589.5</v>
      </c>
      <c r="V34" s="21"/>
    </row>
    <row r="35" spans="2:22" x14ac:dyDescent="0.35">
      <c r="B35">
        <v>30</v>
      </c>
      <c r="C35" t="str">
        <f>Table3[[#This Row],[Job Title]]</f>
        <v>Wastewater Treament/Col</v>
      </c>
      <c r="D35" s="21">
        <v>37110.14</v>
      </c>
      <c r="E35" s="21">
        <f>Table37[[#This Row],[Regular Pay]]+Table37[[#This Row],[Holiday Pay]]</f>
        <v>38546.94</v>
      </c>
      <c r="F35" s="21">
        <v>3948.41</v>
      </c>
      <c r="G35" s="21"/>
      <c r="H35" s="21">
        <v>1436.8</v>
      </c>
      <c r="I35" s="21"/>
      <c r="J35" s="21">
        <v>576</v>
      </c>
      <c r="K35" s="21">
        <v>935.38</v>
      </c>
      <c r="M35">
        <v>30</v>
      </c>
      <c r="N35" t="str">
        <f>Table37[[#This Row],[Job Title]]</f>
        <v>Wastewater Treament/Col</v>
      </c>
      <c r="O35" s="21">
        <v>42929.8</v>
      </c>
      <c r="P35" s="21">
        <f>Table3712[[#This Row],[Holiday Pay]]+Table3712[[#This Row],[Regular Pay]]</f>
        <v>44446.600000000006</v>
      </c>
      <c r="Q35" s="21">
        <v>1933.92</v>
      </c>
      <c r="R35" s="21">
        <v>1886.52</v>
      </c>
      <c r="S35" s="21">
        <v>1516.8</v>
      </c>
      <c r="T35" s="21"/>
      <c r="U35" s="21">
        <v>589.5</v>
      </c>
      <c r="V35" s="21">
        <v>919.56</v>
      </c>
    </row>
    <row r="36" spans="2:22" x14ac:dyDescent="0.35">
      <c r="B36">
        <v>31</v>
      </c>
      <c r="C36" t="str">
        <f>Table3[[#This Row],[Job Title]]</f>
        <v>Wastewater Supervisor</v>
      </c>
      <c r="D36" s="21">
        <v>32507.87</v>
      </c>
      <c r="E36" s="21">
        <f>Table37[[#This Row],[Regular Pay]]+Table37[[#This Row],[Holiday Pay]]</f>
        <v>33879.869999999995</v>
      </c>
      <c r="F36" s="21">
        <v>1453.79</v>
      </c>
      <c r="G36" s="21">
        <v>1492.06</v>
      </c>
      <c r="H36" s="21">
        <v>1372</v>
      </c>
      <c r="I36" s="21"/>
      <c r="J36" s="21">
        <v>576</v>
      </c>
      <c r="K36" s="21">
        <v>325.86</v>
      </c>
      <c r="M36">
        <v>31</v>
      </c>
      <c r="N36" t="str">
        <f>Table37[[#This Row],[Job Title]]</f>
        <v>Wastewater Supervisor</v>
      </c>
      <c r="O36" s="21">
        <v>33083.599999999999</v>
      </c>
      <c r="P36" s="21">
        <f>Table3712[[#This Row],[Holiday Pay]]+Table3712[[#This Row],[Regular Pay]]</f>
        <v>34511.599999999999</v>
      </c>
      <c r="Q36" s="21">
        <v>1762.68</v>
      </c>
      <c r="R36" s="21">
        <v>1988.83</v>
      </c>
      <c r="S36" s="21">
        <v>1428</v>
      </c>
      <c r="T36" s="21"/>
      <c r="U36" s="21">
        <v>589.5</v>
      </c>
      <c r="V36" s="21">
        <v>521.69000000000005</v>
      </c>
    </row>
    <row r="37" spans="2:22" x14ac:dyDescent="0.35">
      <c r="B37">
        <v>32</v>
      </c>
      <c r="C37" t="str">
        <f>Table3[[#This Row],[Job Title]]</f>
        <v>Wastewater Collection</v>
      </c>
      <c r="D37" s="21"/>
      <c r="E37" s="21"/>
      <c r="F37" s="21"/>
      <c r="G37" s="21"/>
      <c r="H37" s="21"/>
      <c r="I37" s="21"/>
      <c r="J37" s="21"/>
      <c r="K37" s="21"/>
      <c r="M37">
        <v>32</v>
      </c>
      <c r="N37" t="str">
        <f>Table37[[#This Row],[Job Title]]</f>
        <v>Wastewater Collection</v>
      </c>
      <c r="O37" s="21">
        <v>15281.41</v>
      </c>
      <c r="P37" s="21">
        <f>Table3712[[#This Row],[Holiday Pay]]+Table3712[[#This Row],[Regular Pay]]</f>
        <v>16049.41</v>
      </c>
      <c r="Q37" s="21">
        <v>1193.98</v>
      </c>
      <c r="R37" s="21"/>
      <c r="S37" s="21">
        <v>768</v>
      </c>
      <c r="T37" s="21"/>
      <c r="U37" s="21">
        <v>589.5</v>
      </c>
      <c r="V37" s="21"/>
    </row>
    <row r="38" spans="2:22" x14ac:dyDescent="0.35">
      <c r="B38">
        <v>33</v>
      </c>
      <c r="C38" t="str">
        <f>Table3[[#This Row],[Job Title]]</f>
        <v>Wastewater Collection</v>
      </c>
      <c r="D38" s="21">
        <v>29609.23</v>
      </c>
      <c r="E38" s="21">
        <f>Table37[[#This Row],[Regular Pay]]+Table37[[#This Row],[Holiday Pay]]</f>
        <v>30813.23</v>
      </c>
      <c r="F38" s="21">
        <v>3195.07</v>
      </c>
      <c r="G38" s="21">
        <v>1565.2</v>
      </c>
      <c r="H38" s="21">
        <v>1204</v>
      </c>
      <c r="I38" s="21"/>
      <c r="J38" s="21">
        <v>576</v>
      </c>
      <c r="K38" s="21">
        <v>571.9</v>
      </c>
      <c r="M38">
        <v>33</v>
      </c>
      <c r="N38" t="str">
        <f>Table37[[#This Row],[Job Title]]</f>
        <v>Wastewater Collection</v>
      </c>
      <c r="O38" s="21">
        <v>27633.5</v>
      </c>
      <c r="P38" s="21">
        <f>Table3712[[#This Row],[Holiday Pay]]+Table3712[[#This Row],[Regular Pay]]</f>
        <v>28877.5</v>
      </c>
      <c r="Q38" s="21">
        <v>2053.0700000000002</v>
      </c>
      <c r="R38" s="21">
        <v>995.2</v>
      </c>
      <c r="S38" s="21">
        <v>1244</v>
      </c>
      <c r="T38" s="21"/>
      <c r="U38" s="21">
        <v>589.5</v>
      </c>
      <c r="V38" s="21">
        <v>1057.42</v>
      </c>
    </row>
    <row r="39" spans="2:22" x14ac:dyDescent="0.35">
      <c r="B39">
        <v>34</v>
      </c>
      <c r="C39" t="str">
        <f>Table3[[#This Row],[Job Title]]</f>
        <v>Water Treatment Plant Op</v>
      </c>
      <c r="D39" s="21"/>
      <c r="E39" s="21"/>
      <c r="F39" s="21"/>
      <c r="G39" s="21"/>
      <c r="H39" s="21"/>
      <c r="I39" s="21"/>
      <c r="J39" s="21"/>
      <c r="K39" s="21"/>
      <c r="M39">
        <v>34</v>
      </c>
      <c r="N39" t="str">
        <f>Table37[[#This Row],[Job Title]]</f>
        <v>Water Treatment Plant Op</v>
      </c>
      <c r="O39" s="21"/>
      <c r="P39" s="21"/>
      <c r="Q39" s="21"/>
      <c r="R39" s="21"/>
      <c r="S39" s="21"/>
      <c r="T39" s="21"/>
      <c r="U39" s="21"/>
      <c r="V39" s="21"/>
    </row>
    <row r="40" spans="2:22" x14ac:dyDescent="0.35">
      <c r="B40">
        <v>35</v>
      </c>
      <c r="C40" t="str">
        <f>Table3[[#This Row],[Job Title]]</f>
        <v>Office Customer Service</v>
      </c>
      <c r="D40" s="21">
        <v>31846.66</v>
      </c>
      <c r="E40" s="21">
        <f>Table37[[#This Row],[Regular Pay]]+Table37[[#This Row],[Holiday Pay]]</f>
        <v>33200.26</v>
      </c>
      <c r="F40" s="21">
        <v>3813</v>
      </c>
      <c r="G40" s="21">
        <v>1400.04</v>
      </c>
      <c r="H40" s="21">
        <v>1353.6</v>
      </c>
      <c r="I40" s="21"/>
      <c r="J40" s="21">
        <v>576</v>
      </c>
      <c r="K40" s="21">
        <v>992.76</v>
      </c>
      <c r="M40">
        <v>35</v>
      </c>
      <c r="N40" t="str">
        <f>Table37[[#This Row],[Job Title]]</f>
        <v>Office Customer Service</v>
      </c>
      <c r="O40" s="21">
        <v>32048.78</v>
      </c>
      <c r="P40" s="21">
        <f>Table3712[[#This Row],[Holiday Pay]]+Table3712[[#This Row],[Regular Pay]]</f>
        <v>33446.379999999997</v>
      </c>
      <c r="Q40" s="21">
        <v>2896.26</v>
      </c>
      <c r="R40" s="21">
        <v>2384.66</v>
      </c>
      <c r="S40" s="21">
        <v>1397.6</v>
      </c>
      <c r="T40" s="21"/>
      <c r="U40" s="21">
        <v>589.5</v>
      </c>
      <c r="V40" s="21">
        <v>873.55</v>
      </c>
    </row>
    <row r="41" spans="2:22" x14ac:dyDescent="0.35">
      <c r="B41">
        <v>36</v>
      </c>
      <c r="C41" t="str">
        <f>Table3[[#This Row],[Job Title]]</f>
        <v xml:space="preserve">Dist Lineman </v>
      </c>
      <c r="D41" s="21">
        <v>28009.47</v>
      </c>
      <c r="E41" s="21">
        <f>Table37[[#This Row],[Regular Pay]]+Table37[[#This Row],[Holiday Pay]]</f>
        <v>28809.47</v>
      </c>
      <c r="F41" s="21">
        <v>495</v>
      </c>
      <c r="G41" s="21"/>
      <c r="H41" s="21">
        <v>800</v>
      </c>
      <c r="I41" s="21"/>
      <c r="J41" s="21">
        <v>576</v>
      </c>
      <c r="K41" s="21"/>
      <c r="M41">
        <v>36</v>
      </c>
      <c r="N41" t="str">
        <f>Table37[[#This Row],[Job Title]]</f>
        <v xml:space="preserve">Dist Lineman </v>
      </c>
      <c r="O41" s="21">
        <v>26590.95</v>
      </c>
      <c r="P41" s="21">
        <f>Table3712[[#This Row],[Holiday Pay]]+Table3712[[#This Row],[Regular Pay]]</f>
        <v>27446.95</v>
      </c>
      <c r="Q41" s="21">
        <v>995.62</v>
      </c>
      <c r="R41" s="21"/>
      <c r="S41" s="21">
        <v>856</v>
      </c>
      <c r="T41" s="21"/>
      <c r="U41" s="21">
        <v>589.5</v>
      </c>
      <c r="V41" s="21"/>
    </row>
    <row r="42" spans="2:22" x14ac:dyDescent="0.35">
      <c r="B42">
        <v>37</v>
      </c>
      <c r="C42" t="str">
        <f>Table3[[#This Row],[Job Title]]</f>
        <v>Dist Lineman</v>
      </c>
      <c r="D42" s="21">
        <v>38512.69</v>
      </c>
      <c r="E42" s="21">
        <f>Table37[[#This Row],[Regular Pay]]+Table37[[#This Row],[Holiday Pay]]</f>
        <v>40195.090000000004</v>
      </c>
      <c r="F42" s="21">
        <v>8353.65</v>
      </c>
      <c r="G42" s="21">
        <v>2821.3</v>
      </c>
      <c r="H42" s="21">
        <v>1682.4</v>
      </c>
      <c r="I42" s="21"/>
      <c r="J42" s="21">
        <v>576</v>
      </c>
      <c r="K42" s="21">
        <v>686.24</v>
      </c>
      <c r="M42">
        <v>37</v>
      </c>
      <c r="N42" t="str">
        <f>Table37[[#This Row],[Job Title]]</f>
        <v>Dist Lineman</v>
      </c>
      <c r="O42" s="21">
        <v>39966.300000000003</v>
      </c>
      <c r="P42" s="21">
        <f>Table3712[[#This Row],[Holiday Pay]]+Table3712[[#This Row],[Regular Pay]]</f>
        <v>41708.700000000004</v>
      </c>
      <c r="Q42" s="21">
        <v>9229.31</v>
      </c>
      <c r="R42" s="21">
        <v>3561.03</v>
      </c>
      <c r="S42" s="21">
        <v>1742.4</v>
      </c>
      <c r="T42" s="21"/>
      <c r="U42" s="21">
        <v>589.5</v>
      </c>
      <c r="V42" s="21">
        <v>1132.56</v>
      </c>
    </row>
    <row r="43" spans="2:22" x14ac:dyDescent="0.35">
      <c r="B43">
        <v>38</v>
      </c>
      <c r="C43" t="str">
        <f>Table3[[#This Row],[Job Title]]</f>
        <v>Dist Lineman</v>
      </c>
      <c r="D43" s="21">
        <v>12560</v>
      </c>
      <c r="E43" s="21">
        <f>Table37[[#This Row],[Regular Pay]]+Table37[[#This Row],[Holiday Pay]]</f>
        <v>12880</v>
      </c>
      <c r="F43" s="21">
        <v>1807.5</v>
      </c>
      <c r="G43" s="21">
        <v>400</v>
      </c>
      <c r="H43" s="21">
        <v>320</v>
      </c>
      <c r="I43" s="21"/>
      <c r="J43" s="21"/>
      <c r="K43" s="21">
        <v>305</v>
      </c>
      <c r="M43">
        <v>38</v>
      </c>
      <c r="N43" t="str">
        <f>Table37[[#This Row],[Job Title]]</f>
        <v>Dist Lineman</v>
      </c>
      <c r="O43" s="21"/>
      <c r="P43" s="21"/>
      <c r="Q43" s="21"/>
      <c r="R43" s="21"/>
      <c r="S43" s="21"/>
      <c r="T43" s="21"/>
      <c r="U43" s="21"/>
      <c r="V43" s="21"/>
    </row>
    <row r="44" spans="2:22" x14ac:dyDescent="0.35">
      <c r="B44">
        <v>39</v>
      </c>
      <c r="C44" t="str">
        <f>Table3[[#This Row],[Job Title]]</f>
        <v>Office Customer Service</v>
      </c>
      <c r="D44" s="21"/>
      <c r="E44" s="21"/>
      <c r="F44" s="21"/>
      <c r="G44" s="21"/>
      <c r="H44" s="21"/>
      <c r="I44" s="21"/>
      <c r="J44" s="21"/>
      <c r="K44" s="21"/>
      <c r="M44">
        <v>39</v>
      </c>
      <c r="N44" t="str">
        <f>Table37[[#This Row],[Job Title]]</f>
        <v>Office Customer Service</v>
      </c>
      <c r="O44" s="21"/>
      <c r="P44" s="21"/>
      <c r="Q44" s="21"/>
      <c r="R44" s="21"/>
      <c r="S44" s="21"/>
      <c r="T44" s="21"/>
      <c r="U44" s="21"/>
      <c r="V44" s="21"/>
    </row>
    <row r="45" spans="2:22" x14ac:dyDescent="0.35">
      <c r="B45">
        <v>40</v>
      </c>
      <c r="C45" t="str">
        <f>Table3[[#This Row],[Job Title]]</f>
        <v>Manager/Supt - Salary</v>
      </c>
      <c r="D45" s="21"/>
      <c r="E45" s="21"/>
      <c r="F45" s="21"/>
      <c r="G45" s="21"/>
      <c r="H45" s="21"/>
      <c r="I45" s="21"/>
      <c r="J45" s="21"/>
      <c r="K45" s="21"/>
      <c r="M45">
        <v>40</v>
      </c>
      <c r="N45" t="str">
        <f>Table37[[#This Row],[Job Title]]</f>
        <v>Manager/Supt - Salary</v>
      </c>
      <c r="O45" s="21">
        <v>101137</v>
      </c>
      <c r="P45" s="21">
        <f>Table3712[[#This Row],[Holiday Pay]]+Table3712[[#This Row],[Regular Pay]]</f>
        <v>101137</v>
      </c>
      <c r="Q45" s="21"/>
      <c r="R45" s="21"/>
      <c r="S45" s="21"/>
      <c r="T45" s="21"/>
      <c r="U45" s="21"/>
      <c r="V45" s="21"/>
    </row>
    <row r="46" spans="2:22" x14ac:dyDescent="0.35">
      <c r="B46">
        <v>41</v>
      </c>
      <c r="C46" t="str">
        <f>Table3[[#This Row],[Job Title]]</f>
        <v>Dist Lineman</v>
      </c>
      <c r="D46" s="21">
        <v>7635</v>
      </c>
      <c r="E46" s="21">
        <f>Table37[[#This Row],[Regular Pay]]+Table37[[#This Row],[Holiday Pay]]</f>
        <v>7795</v>
      </c>
      <c r="F46" s="21">
        <v>600</v>
      </c>
      <c r="G46" s="21"/>
      <c r="H46" s="21">
        <v>160</v>
      </c>
      <c r="I46" s="21"/>
      <c r="J46" s="21"/>
      <c r="K46" s="21"/>
      <c r="M46">
        <v>41</v>
      </c>
      <c r="N46" t="str">
        <f>Table37[[#This Row],[Job Title]]</f>
        <v>Dist Lineman</v>
      </c>
      <c r="O46" s="21"/>
      <c r="P46" s="21"/>
      <c r="Q46" s="21"/>
      <c r="R46" s="21"/>
      <c r="S46" s="21"/>
      <c r="T46" s="21"/>
      <c r="U46" s="21"/>
      <c r="V46" s="21"/>
    </row>
    <row r="47" spans="2:22" x14ac:dyDescent="0.35">
      <c r="B47">
        <v>42</v>
      </c>
      <c r="C47" t="str">
        <f>Table3[[#This Row],[Job Title]]</f>
        <v>Dist Lineman</v>
      </c>
      <c r="D47" s="21"/>
      <c r="E47" s="21"/>
      <c r="F47" s="21"/>
      <c r="G47" s="21"/>
      <c r="H47" s="21"/>
      <c r="I47" s="21"/>
      <c r="J47" s="21"/>
      <c r="K47" s="21"/>
      <c r="M47">
        <v>42</v>
      </c>
      <c r="N47" t="str">
        <f>Table37[[#This Row],[Job Title]]</f>
        <v>Dist Lineman</v>
      </c>
      <c r="O47" s="21"/>
      <c r="P47" s="21"/>
      <c r="Q47" s="21"/>
      <c r="R47" s="21"/>
      <c r="S47" s="21"/>
      <c r="T47" s="21"/>
      <c r="U47" s="21"/>
      <c r="V47" s="21"/>
    </row>
    <row r="48" spans="2:22" x14ac:dyDescent="0.35">
      <c r="B48">
        <v>43</v>
      </c>
      <c r="C48" t="str">
        <f>Table3[[#This Row],[Job Title]]</f>
        <v>Dist Lineman</v>
      </c>
      <c r="D48" s="21"/>
      <c r="E48" s="21"/>
      <c r="F48" s="21"/>
      <c r="G48" s="21"/>
      <c r="H48" s="21"/>
      <c r="I48" s="21"/>
      <c r="J48" s="21"/>
      <c r="K48" s="21"/>
      <c r="M48">
        <v>43</v>
      </c>
      <c r="N48" t="str">
        <f>Table37[[#This Row],[Job Title]]</f>
        <v>Dist Lineman</v>
      </c>
      <c r="O48" s="21"/>
      <c r="P48" s="21"/>
      <c r="Q48" s="21"/>
      <c r="R48" s="21"/>
      <c r="S48" s="21"/>
      <c r="T48" s="21"/>
      <c r="U48" s="21"/>
      <c r="V48" s="21"/>
    </row>
    <row r="49" spans="2:22" x14ac:dyDescent="0.35">
      <c r="B49">
        <v>44</v>
      </c>
      <c r="C49" t="str">
        <f>Table3[[#This Row],[Job Title]]</f>
        <v>Wastewater Maintenace</v>
      </c>
      <c r="D49" s="21"/>
      <c r="E49" s="21"/>
      <c r="F49" s="21"/>
      <c r="G49" s="21"/>
      <c r="H49" s="21"/>
      <c r="I49" s="21"/>
      <c r="J49" s="21"/>
      <c r="K49" s="21"/>
      <c r="M49">
        <v>44</v>
      </c>
      <c r="N49" t="str">
        <f>Table37[[#This Row],[Job Title]]</f>
        <v>Wastewater Maintenace</v>
      </c>
      <c r="O49" s="21"/>
      <c r="P49" s="21"/>
      <c r="Q49" s="21"/>
      <c r="R49" s="21"/>
      <c r="S49" s="21"/>
      <c r="T49" s="21"/>
      <c r="U49" s="21"/>
      <c r="V49" s="21"/>
    </row>
    <row r="50" spans="2:22" x14ac:dyDescent="0.35">
      <c r="B50">
        <v>45</v>
      </c>
      <c r="C50" t="str">
        <f>Table3[[#This Row],[Job Title]]</f>
        <v>Wastewater Collection</v>
      </c>
      <c r="D50" s="21"/>
      <c r="E50" s="21"/>
      <c r="F50" s="21"/>
      <c r="G50" s="21"/>
      <c r="H50" s="21"/>
      <c r="I50" s="21"/>
      <c r="J50" s="21"/>
      <c r="K50" s="21"/>
      <c r="M50">
        <v>45</v>
      </c>
      <c r="N50" t="str">
        <f>Table37[[#This Row],[Job Title]]</f>
        <v>Wastewater Collection</v>
      </c>
      <c r="O50" s="21"/>
      <c r="P50" s="21"/>
      <c r="Q50" s="21"/>
      <c r="R50" s="21"/>
      <c r="S50" s="21"/>
      <c r="T50" s="21"/>
      <c r="U50" s="21"/>
      <c r="V50" s="21"/>
    </row>
    <row r="51" spans="2:22" x14ac:dyDescent="0.35">
      <c r="B51">
        <v>46</v>
      </c>
      <c r="C51" t="str">
        <f>Table3[[#This Row],[Job Title]]</f>
        <v>Office Customer Service</v>
      </c>
      <c r="D51" s="21"/>
      <c r="E51" s="21"/>
      <c r="F51" s="21"/>
      <c r="G51" s="21"/>
      <c r="H51" s="21"/>
      <c r="I51" s="21"/>
      <c r="J51" s="21"/>
      <c r="K51" s="21"/>
      <c r="M51">
        <v>46</v>
      </c>
      <c r="N51" t="str">
        <f>Table37[[#This Row],[Job Title]]</f>
        <v>Office Customer Service</v>
      </c>
      <c r="O51" s="21"/>
      <c r="P51" s="21"/>
      <c r="Q51" s="21"/>
      <c r="R51" s="21"/>
      <c r="S51" s="21"/>
      <c r="T51" s="21"/>
      <c r="U51" s="21"/>
      <c r="V51" s="21"/>
    </row>
    <row r="52" spans="2:22" x14ac:dyDescent="0.35">
      <c r="B52">
        <v>47</v>
      </c>
      <c r="C52" t="str">
        <f>Table3[[#This Row],[Job Title]]</f>
        <v>Dist Lineman/Machine Op</v>
      </c>
      <c r="D52" s="21"/>
      <c r="E52" s="21"/>
      <c r="F52" s="21"/>
      <c r="G52" s="21"/>
      <c r="H52" s="21"/>
      <c r="I52" s="21"/>
      <c r="J52" s="21"/>
      <c r="K52" s="21"/>
      <c r="M52">
        <v>47</v>
      </c>
      <c r="N52" t="str">
        <f>Table37[[#This Row],[Job Title]]</f>
        <v>Dist Lineman/Machine Op</v>
      </c>
      <c r="O52" s="21"/>
      <c r="P52" s="21"/>
      <c r="Q52" s="21"/>
      <c r="R52" s="21"/>
      <c r="S52" s="21"/>
      <c r="T52" s="21"/>
      <c r="U52" s="21"/>
      <c r="V52" s="21"/>
    </row>
    <row r="53" spans="2:22" x14ac:dyDescent="0.35">
      <c r="B53">
        <v>48</v>
      </c>
      <c r="C53" t="str">
        <f>Table3[[#This Row],[Job Title]]</f>
        <v>Dist Lineman</v>
      </c>
      <c r="D53" s="21"/>
      <c r="E53" s="21"/>
      <c r="F53" s="21"/>
      <c r="G53" s="21"/>
      <c r="H53" s="21"/>
      <c r="I53" s="21"/>
      <c r="J53" s="21"/>
      <c r="K53" s="21"/>
      <c r="M53">
        <v>48</v>
      </c>
      <c r="N53" t="str">
        <f>Table37[[#This Row],[Job Title]]</f>
        <v>Dist Lineman</v>
      </c>
      <c r="O53" s="21"/>
      <c r="P53" s="21"/>
      <c r="Q53" s="21"/>
      <c r="R53" s="21"/>
      <c r="S53" s="21"/>
      <c r="T53" s="21"/>
      <c r="U53" s="21"/>
      <c r="V53" s="21"/>
    </row>
    <row r="54" spans="2:22" x14ac:dyDescent="0.35">
      <c r="B54">
        <v>49</v>
      </c>
      <c r="C54" t="str">
        <f>Table3[[#This Row],[Job Title]]</f>
        <v>Meter Reader/Dist Lineman</v>
      </c>
      <c r="D54" s="21"/>
      <c r="E54" s="21"/>
      <c r="F54" s="21"/>
      <c r="G54" s="21"/>
      <c r="H54" s="21"/>
      <c r="I54" s="21"/>
      <c r="J54" s="21"/>
      <c r="K54" s="21"/>
      <c r="M54">
        <v>49</v>
      </c>
      <c r="N54" s="42" t="str">
        <f>Table37[[#This Row],[Job Title]]</f>
        <v>Meter Reader/Dist Lineman</v>
      </c>
      <c r="O54" s="21"/>
      <c r="P54" s="21"/>
      <c r="Q54" s="21"/>
      <c r="R54" s="21"/>
      <c r="S54" s="21"/>
      <c r="T54" s="21"/>
      <c r="U54" s="21"/>
      <c r="V54" s="21"/>
    </row>
    <row r="55" spans="2:22" x14ac:dyDescent="0.35">
      <c r="B55">
        <v>50</v>
      </c>
      <c r="C55" t="str">
        <f>Table3[[#This Row],[Job Title]]</f>
        <v>Lab Trainee</v>
      </c>
      <c r="D55" s="21"/>
      <c r="E55" s="21"/>
      <c r="F55" s="21"/>
      <c r="G55" s="21"/>
      <c r="H55" s="21"/>
      <c r="I55" s="21"/>
      <c r="J55" s="21"/>
      <c r="K55" s="21"/>
      <c r="M55">
        <v>50</v>
      </c>
      <c r="N55" s="42" t="str">
        <f>Table37[[#This Row],[Job Title]]</f>
        <v>Lab Trainee</v>
      </c>
      <c r="O55" s="21"/>
      <c r="P55" s="21"/>
      <c r="Q55" s="21"/>
      <c r="R55" s="21"/>
      <c r="S55" s="21"/>
      <c r="T55" s="21"/>
      <c r="U55" s="21"/>
      <c r="V55" s="21"/>
    </row>
    <row r="56" spans="2:22" x14ac:dyDescent="0.35">
      <c r="B56">
        <v>51</v>
      </c>
      <c r="C56" t="str">
        <f>Table3[[#This Row],[Job Title]]</f>
        <v>Dist Lineman</v>
      </c>
      <c r="D56" s="21"/>
      <c r="E56" s="21"/>
      <c r="F56" s="21"/>
      <c r="G56" s="21"/>
      <c r="H56" s="21"/>
      <c r="I56" s="21"/>
      <c r="J56" s="21"/>
      <c r="K56" s="21"/>
      <c r="M56">
        <v>51</v>
      </c>
      <c r="N56" s="42" t="str">
        <f>Table37[[#This Row],[Job Title]]</f>
        <v>Dist Lineman</v>
      </c>
      <c r="O56" s="21"/>
      <c r="P56" s="21"/>
      <c r="Q56" s="21"/>
      <c r="R56" s="21"/>
      <c r="S56" s="21"/>
      <c r="T56" s="21"/>
      <c r="U56" s="21"/>
      <c r="V56" s="21"/>
    </row>
    <row r="57" spans="2:22" x14ac:dyDescent="0.35">
      <c r="D57" s="21"/>
      <c r="E57" s="21"/>
      <c r="F57" s="21"/>
      <c r="G57" s="21"/>
      <c r="H57" s="21"/>
      <c r="I57" s="21"/>
      <c r="J57" s="21"/>
      <c r="K57" s="21"/>
      <c r="O57" s="21"/>
      <c r="P57" s="21"/>
      <c r="Q57" s="21"/>
      <c r="R57" s="21"/>
      <c r="S57" s="21"/>
      <c r="T57" s="21"/>
      <c r="U57" s="21"/>
      <c r="V57" s="21"/>
    </row>
    <row r="59" spans="2:22" ht="15.5" x14ac:dyDescent="0.35">
      <c r="B59" s="68">
        <v>2018</v>
      </c>
      <c r="C59" s="68"/>
      <c r="D59" s="68"/>
      <c r="E59" s="68"/>
      <c r="F59" s="68"/>
      <c r="G59" s="68"/>
      <c r="H59" s="68"/>
      <c r="I59" s="68"/>
      <c r="J59" s="68"/>
      <c r="K59" s="68"/>
      <c r="M59" s="54">
        <v>2019</v>
      </c>
      <c r="N59" s="54"/>
      <c r="O59" s="54"/>
      <c r="P59" s="54"/>
      <c r="Q59" s="58"/>
      <c r="R59" s="54"/>
      <c r="S59" s="54"/>
      <c r="T59" s="54"/>
      <c r="U59" s="54"/>
      <c r="V59" s="54"/>
    </row>
    <row r="60" spans="2:22" ht="44" thickBot="1" x14ac:dyDescent="0.4">
      <c r="B60" s="15" t="s">
        <v>27</v>
      </c>
      <c r="C60" s="15" t="s">
        <v>0</v>
      </c>
      <c r="D60" s="15" t="s">
        <v>13</v>
      </c>
      <c r="E60" s="57" t="s">
        <v>75</v>
      </c>
      <c r="F60" s="15" t="s">
        <v>17</v>
      </c>
      <c r="G60" s="15" t="s">
        <v>14</v>
      </c>
      <c r="H60" s="46" t="s">
        <v>55</v>
      </c>
      <c r="I60" s="15" t="s">
        <v>15</v>
      </c>
      <c r="J60" s="15" t="s">
        <v>16</v>
      </c>
      <c r="K60" s="43" t="s">
        <v>18</v>
      </c>
      <c r="M60" s="15" t="s">
        <v>27</v>
      </c>
      <c r="N60" s="15" t="s">
        <v>0</v>
      </c>
      <c r="O60" s="15" t="s">
        <v>13</v>
      </c>
      <c r="P60" s="57" t="s">
        <v>75</v>
      </c>
      <c r="Q60" s="15" t="s">
        <v>17</v>
      </c>
      <c r="R60" s="15" t="s">
        <v>14</v>
      </c>
      <c r="S60" s="46" t="s">
        <v>55</v>
      </c>
      <c r="T60" s="15" t="s">
        <v>15</v>
      </c>
      <c r="U60" s="15" t="s">
        <v>16</v>
      </c>
      <c r="V60" s="43" t="s">
        <v>18</v>
      </c>
    </row>
    <row r="61" spans="2:22" s="13" customFormat="1" ht="37.5" customHeight="1" thickBot="1" x14ac:dyDescent="0.4">
      <c r="B61" s="7">
        <v>1</v>
      </c>
      <c r="C61" s="7" t="str">
        <f t="shared" ref="C61:C92" si="0">C5</f>
        <v>Dist Lineman</v>
      </c>
      <c r="D61" s="22">
        <v>6260</v>
      </c>
      <c r="E61" s="22">
        <f>D61+H61</f>
        <v>6740</v>
      </c>
      <c r="F61" s="22">
        <v>75</v>
      </c>
      <c r="G61" s="22"/>
      <c r="H61" s="22">
        <v>480</v>
      </c>
      <c r="I61" s="22"/>
      <c r="J61" s="22">
        <v>275</v>
      </c>
      <c r="K61" s="23"/>
      <c r="M61" s="7">
        <v>1</v>
      </c>
      <c r="N61" s="7" t="str">
        <f t="shared" ref="N61:N92" si="1">C5</f>
        <v>Dist Lineman</v>
      </c>
      <c r="O61" s="22">
        <v>17445</v>
      </c>
      <c r="P61" s="27">
        <f>O61</f>
        <v>17445</v>
      </c>
      <c r="Q61" s="22">
        <v>1440</v>
      </c>
      <c r="R61" s="22"/>
      <c r="S61" s="22"/>
      <c r="T61" s="22"/>
      <c r="U61" s="22">
        <v>550.36</v>
      </c>
      <c r="V61" s="23"/>
    </row>
    <row r="62" spans="2:22" ht="15" thickBot="1" x14ac:dyDescent="0.4">
      <c r="B62" s="9">
        <v>2</v>
      </c>
      <c r="C62" s="9" t="str">
        <f t="shared" si="0"/>
        <v>Dist Lineman</v>
      </c>
      <c r="D62" s="24">
        <v>21517</v>
      </c>
      <c r="E62" s="22">
        <f t="shared" ref="E62:E70" si="2">D62+H62</f>
        <v>21517</v>
      </c>
      <c r="F62" s="24">
        <v>2177.6799999999998</v>
      </c>
      <c r="G62" s="24">
        <v>460</v>
      </c>
      <c r="H62" s="24"/>
      <c r="I62" s="24"/>
      <c r="J62" s="24">
        <v>589.5</v>
      </c>
      <c r="K62" s="25">
        <v>479</v>
      </c>
      <c r="M62" s="9">
        <v>2</v>
      </c>
      <c r="N62" s="9" t="str">
        <f t="shared" si="1"/>
        <v>Dist Lineman</v>
      </c>
      <c r="O62" s="24">
        <v>23274</v>
      </c>
      <c r="P62" s="24">
        <f>O62+S62</f>
        <v>23274</v>
      </c>
      <c r="Q62" s="24">
        <v>2997</v>
      </c>
      <c r="R62" s="24"/>
      <c r="S62" s="24"/>
      <c r="T62" s="24"/>
      <c r="U62" s="24">
        <v>588.74</v>
      </c>
      <c r="V62" s="25">
        <v>894</v>
      </c>
    </row>
    <row r="63" spans="2:22" ht="15" thickBot="1" x14ac:dyDescent="0.4">
      <c r="B63" s="9">
        <v>3</v>
      </c>
      <c r="C63" s="9" t="str">
        <f t="shared" si="0"/>
        <v>Office Customer Service</v>
      </c>
      <c r="D63" s="24"/>
      <c r="E63" s="22"/>
      <c r="F63" s="24"/>
      <c r="G63" s="24"/>
      <c r="H63" s="24"/>
      <c r="I63" s="24"/>
      <c r="J63" s="24"/>
      <c r="K63" s="25"/>
      <c r="M63" s="9">
        <v>3</v>
      </c>
      <c r="N63" s="9" t="str">
        <f t="shared" si="1"/>
        <v>Office Customer Service</v>
      </c>
      <c r="O63" s="24"/>
      <c r="P63" s="24"/>
      <c r="Q63" s="24"/>
      <c r="R63" s="24"/>
      <c r="S63" s="24"/>
      <c r="T63" s="24"/>
      <c r="U63" s="24"/>
      <c r="V63" s="25"/>
    </row>
    <row r="64" spans="2:22" ht="15" thickBot="1" x14ac:dyDescent="0.4">
      <c r="B64" s="9">
        <v>4</v>
      </c>
      <c r="C64" s="9" t="str">
        <f t="shared" si="0"/>
        <v>Dist Supervisor/Machine Op</v>
      </c>
      <c r="D64" s="24">
        <v>33328.75</v>
      </c>
      <c r="E64" s="22">
        <f t="shared" si="2"/>
        <v>34728.75</v>
      </c>
      <c r="F64" s="24">
        <v>4449.4399999999996</v>
      </c>
      <c r="G64" s="24">
        <v>1146.25</v>
      </c>
      <c r="H64" s="24">
        <v>1400</v>
      </c>
      <c r="I64" s="24"/>
      <c r="J64" s="24">
        <v>589.5</v>
      </c>
      <c r="K64" s="25">
        <v>936.25</v>
      </c>
      <c r="M64" s="9">
        <v>4</v>
      </c>
      <c r="N64" s="9" t="str">
        <f t="shared" si="1"/>
        <v>Dist Supervisor/Machine Op</v>
      </c>
      <c r="O64" s="24">
        <v>32985</v>
      </c>
      <c r="P64" s="24">
        <f>O64+S64</f>
        <v>34713</v>
      </c>
      <c r="Q64" s="24">
        <v>3793.5</v>
      </c>
      <c r="R64" s="24">
        <v>864</v>
      </c>
      <c r="S64" s="24">
        <v>1728</v>
      </c>
      <c r="T64" s="24"/>
      <c r="U64" s="24">
        <v>582.41999999999996</v>
      </c>
      <c r="V64" s="25">
        <v>2187</v>
      </c>
    </row>
    <row r="65" spans="2:22" ht="15" thickBot="1" x14ac:dyDescent="0.4">
      <c r="B65" s="9">
        <v>5</v>
      </c>
      <c r="C65" s="9" t="str">
        <f t="shared" si="0"/>
        <v>Dist Lineman</v>
      </c>
      <c r="D65" s="24"/>
      <c r="E65" s="22"/>
      <c r="F65" s="24"/>
      <c r="G65" s="24"/>
      <c r="H65" s="24"/>
      <c r="I65" s="24"/>
      <c r="J65" s="24"/>
      <c r="K65" s="25"/>
      <c r="M65" s="9">
        <v>5</v>
      </c>
      <c r="N65" s="9" t="str">
        <f t="shared" si="1"/>
        <v>Dist Lineman</v>
      </c>
      <c r="O65" s="24"/>
      <c r="P65" s="24"/>
      <c r="Q65" s="24"/>
      <c r="R65" s="24"/>
      <c r="S65" s="24"/>
      <c r="T65" s="24"/>
      <c r="U65" s="24"/>
      <c r="V65" s="25"/>
    </row>
    <row r="66" spans="2:22" ht="15" thickBot="1" x14ac:dyDescent="0.4">
      <c r="B66" s="9">
        <v>6</v>
      </c>
      <c r="C66" s="9" t="str">
        <f t="shared" si="0"/>
        <v>Dist Lineman</v>
      </c>
      <c r="D66" s="24">
        <v>25184.41</v>
      </c>
      <c r="E66" s="22">
        <f t="shared" si="2"/>
        <v>26212.41</v>
      </c>
      <c r="F66" s="24">
        <v>3255.15</v>
      </c>
      <c r="G66" s="24">
        <v>104.4</v>
      </c>
      <c r="H66" s="24">
        <v>1028</v>
      </c>
      <c r="I66" s="24"/>
      <c r="J66" s="24">
        <v>589.5</v>
      </c>
      <c r="K66" s="25">
        <v>271.10000000000002</v>
      </c>
      <c r="M66" s="9">
        <v>6</v>
      </c>
      <c r="N66" s="9" t="str">
        <f t="shared" si="1"/>
        <v>Dist Lineman</v>
      </c>
      <c r="O66" s="24">
        <v>25961.82</v>
      </c>
      <c r="P66" s="24">
        <f t="shared" ref="P66:P104" si="3">O66+S66</f>
        <v>27262.62</v>
      </c>
      <c r="Q66" s="24">
        <v>2470.19</v>
      </c>
      <c r="R66" s="24">
        <v>1409.2</v>
      </c>
      <c r="S66" s="24">
        <v>1300.8</v>
      </c>
      <c r="T66" s="24"/>
      <c r="U66" s="24">
        <v>588.75</v>
      </c>
      <c r="V66" s="25">
        <v>636.85</v>
      </c>
    </row>
    <row r="67" spans="2:22" ht="15" thickBot="1" x14ac:dyDescent="0.4">
      <c r="B67" s="9">
        <v>7</v>
      </c>
      <c r="C67" s="9" t="str">
        <f t="shared" si="0"/>
        <v>Meter Reader/Dist Lineman</v>
      </c>
      <c r="D67" s="24"/>
      <c r="E67" s="22"/>
      <c r="F67" s="24"/>
      <c r="G67" s="24"/>
      <c r="H67" s="24"/>
      <c r="I67" s="24"/>
      <c r="J67" s="24"/>
      <c r="K67" s="25"/>
      <c r="M67" s="9">
        <v>7</v>
      </c>
      <c r="N67" s="9" t="str">
        <f t="shared" si="1"/>
        <v>Meter Reader/Dist Lineman</v>
      </c>
      <c r="O67" s="24">
        <v>12830</v>
      </c>
      <c r="P67" s="24">
        <f t="shared" si="3"/>
        <v>13630</v>
      </c>
      <c r="Q67" s="24">
        <v>390</v>
      </c>
      <c r="R67" s="24"/>
      <c r="S67" s="24">
        <v>800</v>
      </c>
      <c r="T67" s="24"/>
      <c r="U67" s="24">
        <v>550.36</v>
      </c>
      <c r="V67" s="25"/>
    </row>
    <row r="68" spans="2:22" ht="15" thickBot="1" x14ac:dyDescent="0.4">
      <c r="B68" s="9">
        <v>8</v>
      </c>
      <c r="C68" s="9" t="str">
        <f t="shared" si="0"/>
        <v>Office Customer Service</v>
      </c>
      <c r="D68" s="24"/>
      <c r="E68" s="22"/>
      <c r="F68" s="24"/>
      <c r="G68" s="24"/>
      <c r="H68" s="24"/>
      <c r="I68" s="24"/>
      <c r="J68" s="24"/>
      <c r="K68" s="25"/>
      <c r="M68" s="9">
        <v>8</v>
      </c>
      <c r="N68" s="9" t="str">
        <f t="shared" si="1"/>
        <v>Office Customer Service</v>
      </c>
      <c r="O68" s="24">
        <v>7035</v>
      </c>
      <c r="P68" s="24">
        <f t="shared" si="3"/>
        <v>7755</v>
      </c>
      <c r="Q68" s="24">
        <v>7.5</v>
      </c>
      <c r="R68" s="24"/>
      <c r="S68" s="24">
        <v>720</v>
      </c>
      <c r="T68" s="24"/>
      <c r="U68" s="24">
        <v>550.36</v>
      </c>
      <c r="V68" s="25"/>
    </row>
    <row r="69" spans="2:22" ht="15" thickBot="1" x14ac:dyDescent="0.4">
      <c r="B69" s="9">
        <v>9</v>
      </c>
      <c r="C69" s="9" t="str">
        <f t="shared" si="0"/>
        <v>Office Customer Service</v>
      </c>
      <c r="D69" s="24"/>
      <c r="E69" s="22"/>
      <c r="F69" s="24"/>
      <c r="G69" s="24"/>
      <c r="H69" s="24"/>
      <c r="I69" s="24"/>
      <c r="J69" s="24"/>
      <c r="K69" s="25"/>
      <c r="M69" s="9">
        <v>9</v>
      </c>
      <c r="N69" s="9" t="str">
        <f t="shared" si="1"/>
        <v>Office Customer Service</v>
      </c>
      <c r="O69" s="24"/>
      <c r="P69" s="24"/>
      <c r="Q69" s="24"/>
      <c r="R69" s="24"/>
      <c r="S69" s="24"/>
      <c r="T69" s="24"/>
      <c r="U69" s="24"/>
      <c r="V69" s="25"/>
    </row>
    <row r="70" spans="2:22" x14ac:dyDescent="0.35">
      <c r="B70" s="9">
        <v>10</v>
      </c>
      <c r="C70" s="9" t="str">
        <f t="shared" si="0"/>
        <v>Water Treatment Plant Op</v>
      </c>
      <c r="D70" s="24">
        <v>31073.29</v>
      </c>
      <c r="E70" s="22">
        <f t="shared" si="2"/>
        <v>32590.89</v>
      </c>
      <c r="F70" s="24">
        <v>1046.6500000000001</v>
      </c>
      <c r="G70" s="24">
        <v>3202.38</v>
      </c>
      <c r="H70" s="24">
        <v>1517.6</v>
      </c>
      <c r="I70" s="24"/>
      <c r="J70" s="24">
        <v>589.5</v>
      </c>
      <c r="K70" s="25">
        <v>1312.64</v>
      </c>
      <c r="M70" s="9">
        <v>10</v>
      </c>
      <c r="N70" s="9" t="str">
        <f t="shared" si="1"/>
        <v>Water Treatment Plant Op</v>
      </c>
      <c r="O70" s="24">
        <v>35763.47</v>
      </c>
      <c r="P70" s="24">
        <f t="shared" si="3"/>
        <v>37728.590000000004</v>
      </c>
      <c r="Q70" s="24">
        <v>1085.52</v>
      </c>
      <c r="R70" s="24">
        <v>1877.19</v>
      </c>
      <c r="S70" s="24">
        <v>1965.12</v>
      </c>
      <c r="T70" s="24"/>
      <c r="U70" s="24">
        <v>582.41</v>
      </c>
      <c r="V70" s="25"/>
    </row>
    <row r="71" spans="2:22" x14ac:dyDescent="0.35">
      <c r="B71" s="9">
        <v>11</v>
      </c>
      <c r="C71" s="9" t="str">
        <f t="shared" si="0"/>
        <v>Dist Lineman/Machine Op</v>
      </c>
      <c r="D71" s="24">
        <v>34020</v>
      </c>
      <c r="E71" s="35">
        <f t="shared" ref="E71:E104" si="4">D71+H71</f>
        <v>35420</v>
      </c>
      <c r="F71" s="33">
        <v>5355.09</v>
      </c>
      <c r="G71" s="24">
        <v>647.5</v>
      </c>
      <c r="H71" s="24">
        <v>1400</v>
      </c>
      <c r="I71" s="24"/>
      <c r="J71" s="24">
        <v>589.5</v>
      </c>
      <c r="K71" s="25">
        <v>1006.25</v>
      </c>
      <c r="M71" s="9">
        <v>11</v>
      </c>
      <c r="N71" s="9" t="str">
        <f t="shared" si="1"/>
        <v>Dist Lineman/Machine Op</v>
      </c>
      <c r="O71" s="24">
        <v>35676</v>
      </c>
      <c r="P71" s="24">
        <f t="shared" si="3"/>
        <v>37404</v>
      </c>
      <c r="Q71" s="24">
        <v>6264</v>
      </c>
      <c r="R71" s="24">
        <v>2241</v>
      </c>
      <c r="S71" s="24">
        <v>1728</v>
      </c>
      <c r="T71" s="24"/>
      <c r="U71" s="24">
        <v>588.76</v>
      </c>
      <c r="V71" s="25"/>
    </row>
    <row r="72" spans="2:22" x14ac:dyDescent="0.35">
      <c r="B72" s="9">
        <v>12</v>
      </c>
      <c r="C72" s="9" t="str">
        <f t="shared" si="0"/>
        <v>Office Customer Service</v>
      </c>
      <c r="D72" s="24">
        <v>35626.400000000001</v>
      </c>
      <c r="E72" s="35">
        <f t="shared" si="4"/>
        <v>37132.800000000003</v>
      </c>
      <c r="F72" s="33">
        <v>1892.8</v>
      </c>
      <c r="G72" s="24">
        <v>1242.79</v>
      </c>
      <c r="H72" s="24">
        <v>1506.4</v>
      </c>
      <c r="I72" s="24"/>
      <c r="J72" s="24">
        <v>589.5</v>
      </c>
      <c r="K72" s="25">
        <v>1054.5</v>
      </c>
      <c r="M72" s="9">
        <v>12</v>
      </c>
      <c r="N72" s="9" t="str">
        <f t="shared" si="1"/>
        <v>Office Customer Service</v>
      </c>
      <c r="O72" s="24">
        <v>35895.86</v>
      </c>
      <c r="P72" s="24">
        <f t="shared" si="3"/>
        <v>37751.54</v>
      </c>
      <c r="Q72" s="24">
        <v>4741.5</v>
      </c>
      <c r="R72" s="24">
        <v>1817.03</v>
      </c>
      <c r="S72" s="24">
        <v>1855.68</v>
      </c>
      <c r="T72" s="24"/>
      <c r="U72" s="24">
        <v>582.41</v>
      </c>
      <c r="V72" s="25"/>
    </row>
    <row r="73" spans="2:22" x14ac:dyDescent="0.35">
      <c r="B73" s="9">
        <v>13</v>
      </c>
      <c r="C73" s="9" t="str">
        <f t="shared" si="0"/>
        <v>Water Treatment Plant Op</v>
      </c>
      <c r="D73" s="24"/>
      <c r="E73" s="35"/>
      <c r="F73" s="33"/>
      <c r="G73" s="24"/>
      <c r="H73" s="24"/>
      <c r="I73" s="24"/>
      <c r="J73" s="24"/>
      <c r="K73" s="25"/>
      <c r="M73" s="9">
        <v>13</v>
      </c>
      <c r="N73" s="9" t="str">
        <f t="shared" si="1"/>
        <v>Water Treatment Plant Op</v>
      </c>
      <c r="O73" s="24">
        <v>7375</v>
      </c>
      <c r="P73" s="24">
        <f t="shared" si="3"/>
        <v>7855</v>
      </c>
      <c r="Q73" s="24">
        <v>600</v>
      </c>
      <c r="R73" s="24"/>
      <c r="S73" s="24">
        <v>480</v>
      </c>
      <c r="T73" s="24"/>
      <c r="U73" s="24">
        <v>550.36</v>
      </c>
      <c r="V73" s="25"/>
    </row>
    <row r="74" spans="2:22" x14ac:dyDescent="0.35">
      <c r="B74" s="9">
        <v>14</v>
      </c>
      <c r="C74" s="9" t="str">
        <f t="shared" si="0"/>
        <v>Water Treatment Plant Op</v>
      </c>
      <c r="D74" s="24">
        <v>38512.5</v>
      </c>
      <c r="E74" s="35">
        <f t="shared" si="4"/>
        <v>40072.5</v>
      </c>
      <c r="F74" s="33">
        <v>9725.73</v>
      </c>
      <c r="G74" s="24">
        <v>2184</v>
      </c>
      <c r="H74" s="24">
        <v>1560</v>
      </c>
      <c r="I74" s="24"/>
      <c r="J74" s="24">
        <v>589.5</v>
      </c>
      <c r="K74" s="25">
        <v>780</v>
      </c>
      <c r="M74" s="9">
        <v>14</v>
      </c>
      <c r="N74" s="9" t="str">
        <f t="shared" si="1"/>
        <v>Water Treatment Plant Op</v>
      </c>
      <c r="O74" s="24">
        <v>39687</v>
      </c>
      <c r="P74" s="24">
        <f t="shared" si="3"/>
        <v>41655</v>
      </c>
      <c r="Q74" s="24">
        <v>20679.75</v>
      </c>
      <c r="R74" s="24">
        <v>2760</v>
      </c>
      <c r="S74" s="24">
        <v>1968</v>
      </c>
      <c r="T74" s="24"/>
      <c r="U74" s="24">
        <v>582.41</v>
      </c>
      <c r="V74" s="25">
        <v>1635</v>
      </c>
    </row>
    <row r="75" spans="2:22" x14ac:dyDescent="0.35">
      <c r="B75" s="9">
        <v>15</v>
      </c>
      <c r="C75" s="9" t="str">
        <f t="shared" si="0"/>
        <v>Dist Lineman/Mechanic</v>
      </c>
      <c r="D75" s="24"/>
      <c r="E75" s="35"/>
      <c r="F75" s="33"/>
      <c r="G75" s="24"/>
      <c r="H75" s="24"/>
      <c r="I75" s="24"/>
      <c r="J75" s="24"/>
      <c r="K75" s="25"/>
      <c r="M75" s="9">
        <v>15</v>
      </c>
      <c r="N75" s="9" t="str">
        <f t="shared" si="1"/>
        <v>Dist Lineman/Mechanic</v>
      </c>
      <c r="O75" s="24">
        <v>22932</v>
      </c>
      <c r="P75" s="24">
        <f t="shared" si="3"/>
        <v>23988</v>
      </c>
      <c r="Q75" s="24">
        <v>3204</v>
      </c>
      <c r="R75" s="24"/>
      <c r="S75" s="24">
        <v>1056</v>
      </c>
      <c r="T75" s="24"/>
      <c r="U75" s="24">
        <v>589.26</v>
      </c>
      <c r="V75" s="25">
        <v>96</v>
      </c>
    </row>
    <row r="76" spans="2:22" x14ac:dyDescent="0.35">
      <c r="B76" s="9">
        <v>16</v>
      </c>
      <c r="C76" s="9" t="str">
        <f t="shared" si="0"/>
        <v>Water Treatment Plant Op</v>
      </c>
      <c r="D76" s="24">
        <v>44608.18</v>
      </c>
      <c r="E76" s="35">
        <f t="shared" si="4"/>
        <v>46404.18</v>
      </c>
      <c r="F76" s="33">
        <v>14128.76</v>
      </c>
      <c r="G76" s="24">
        <v>2660.33</v>
      </c>
      <c r="H76" s="24">
        <v>1796</v>
      </c>
      <c r="I76" s="24"/>
      <c r="J76" s="24">
        <v>589.5</v>
      </c>
      <c r="K76" s="25">
        <v>1088.3399999999999</v>
      </c>
      <c r="M76" s="9">
        <v>16</v>
      </c>
      <c r="N76" s="9" t="str">
        <f t="shared" si="1"/>
        <v>Water Treatment Plant Op</v>
      </c>
      <c r="O76" s="24">
        <v>1950</v>
      </c>
      <c r="P76" s="24">
        <f t="shared" si="3"/>
        <v>2670</v>
      </c>
      <c r="Q76" s="24"/>
      <c r="R76" s="24">
        <v>4209.38</v>
      </c>
      <c r="S76" s="24">
        <v>720</v>
      </c>
      <c r="T76" s="24"/>
      <c r="U76" s="24">
        <v>550.36</v>
      </c>
      <c r="V76" s="25">
        <v>4995.13</v>
      </c>
    </row>
    <row r="77" spans="2:22" x14ac:dyDescent="0.35">
      <c r="B77" s="9">
        <v>17</v>
      </c>
      <c r="C77" s="9" t="str">
        <f t="shared" si="0"/>
        <v>Dist Lineman</v>
      </c>
      <c r="D77" s="24">
        <v>23460</v>
      </c>
      <c r="E77" s="35">
        <f t="shared" si="4"/>
        <v>24480</v>
      </c>
      <c r="F77" s="33">
        <v>1864.91</v>
      </c>
      <c r="G77" s="24">
        <v>643.5</v>
      </c>
      <c r="H77" s="24">
        <v>1020</v>
      </c>
      <c r="I77" s="24"/>
      <c r="J77" s="24">
        <v>589.5</v>
      </c>
      <c r="K77" s="25">
        <v>500.75</v>
      </c>
      <c r="M77" s="9">
        <v>17</v>
      </c>
      <c r="N77" s="9" t="str">
        <f t="shared" si="1"/>
        <v>Dist Lineman</v>
      </c>
      <c r="O77" s="24">
        <v>26804.5</v>
      </c>
      <c r="P77" s="24">
        <f t="shared" si="3"/>
        <v>28204.5</v>
      </c>
      <c r="Q77" s="24">
        <v>1407.75</v>
      </c>
      <c r="R77" s="24">
        <v>721</v>
      </c>
      <c r="S77" s="24">
        <v>1400</v>
      </c>
      <c r="T77" s="24"/>
      <c r="U77" s="24">
        <v>588.75</v>
      </c>
      <c r="V77" s="25">
        <v>1084.5</v>
      </c>
    </row>
    <row r="78" spans="2:22" x14ac:dyDescent="0.35">
      <c r="B78" s="9">
        <v>18</v>
      </c>
      <c r="C78" s="9" t="str">
        <f t="shared" si="0"/>
        <v>Office Customer Service</v>
      </c>
      <c r="D78" s="24">
        <v>21470.5</v>
      </c>
      <c r="E78" s="35">
        <f t="shared" si="4"/>
        <v>22390.5</v>
      </c>
      <c r="F78" s="33"/>
      <c r="G78" s="24">
        <v>695.75</v>
      </c>
      <c r="H78" s="24">
        <v>920</v>
      </c>
      <c r="I78" s="24"/>
      <c r="J78" s="24">
        <v>589.5</v>
      </c>
      <c r="K78" s="25">
        <v>678.5</v>
      </c>
      <c r="M78" s="9">
        <v>18</v>
      </c>
      <c r="N78" s="9" t="str">
        <f t="shared" si="1"/>
        <v>Office Customer Service</v>
      </c>
      <c r="O78" s="24">
        <v>22296</v>
      </c>
      <c r="P78" s="24">
        <f t="shared" si="3"/>
        <v>23448</v>
      </c>
      <c r="Q78" s="24">
        <v>243</v>
      </c>
      <c r="R78" s="24">
        <v>414</v>
      </c>
      <c r="S78" s="24">
        <v>1152</v>
      </c>
      <c r="T78" s="24"/>
      <c r="U78" s="24">
        <v>588.75</v>
      </c>
      <c r="V78" s="25">
        <v>1140</v>
      </c>
    </row>
    <row r="79" spans="2:22" x14ac:dyDescent="0.35">
      <c r="B79" s="9">
        <v>19</v>
      </c>
      <c r="C79" s="9" t="str">
        <f t="shared" si="0"/>
        <v>Administrative Assistant</v>
      </c>
      <c r="D79" s="24">
        <v>38399.589999999997</v>
      </c>
      <c r="E79" s="35">
        <f t="shared" si="4"/>
        <v>41781.269999999997</v>
      </c>
      <c r="F79" s="33">
        <v>185.6</v>
      </c>
      <c r="G79" s="24">
        <v>1649.6</v>
      </c>
      <c r="H79" s="24">
        <v>3381.68</v>
      </c>
      <c r="I79" s="24"/>
      <c r="J79" s="24">
        <v>589.5</v>
      </c>
      <c r="K79" s="25">
        <v>1041.31</v>
      </c>
      <c r="M79" s="9">
        <v>19</v>
      </c>
      <c r="N79" s="9" t="str">
        <f t="shared" si="1"/>
        <v>Administrative Assistant</v>
      </c>
      <c r="O79" s="24">
        <v>39536.639999999999</v>
      </c>
      <c r="P79" s="24">
        <f t="shared" si="3"/>
        <v>41564.159999999996</v>
      </c>
      <c r="Q79" s="24">
        <v>285.12</v>
      </c>
      <c r="R79" s="24">
        <v>3379.2</v>
      </c>
      <c r="S79" s="24">
        <v>2027.52</v>
      </c>
      <c r="T79" s="24"/>
      <c r="U79" s="24">
        <v>582.41</v>
      </c>
      <c r="V79" s="25">
        <v>2112</v>
      </c>
    </row>
    <row r="80" spans="2:22" x14ac:dyDescent="0.35">
      <c r="B80" s="9">
        <v>20</v>
      </c>
      <c r="C80" s="9" t="str">
        <f t="shared" si="0"/>
        <v>Dist Lineman</v>
      </c>
      <c r="D80" s="24">
        <v>22003</v>
      </c>
      <c r="E80" s="35">
        <f t="shared" si="4"/>
        <v>22003</v>
      </c>
      <c r="F80" s="33">
        <v>2625.05</v>
      </c>
      <c r="G80" s="24">
        <v>920</v>
      </c>
      <c r="H80" s="24"/>
      <c r="I80" s="24"/>
      <c r="J80" s="24">
        <v>589.5</v>
      </c>
      <c r="K80" s="25">
        <v>836</v>
      </c>
      <c r="M80" s="9">
        <v>20</v>
      </c>
      <c r="N80" s="9" t="str">
        <f t="shared" si="1"/>
        <v>Dist Lineman</v>
      </c>
      <c r="O80" s="24">
        <v>23856.25</v>
      </c>
      <c r="P80" s="24">
        <f t="shared" si="3"/>
        <v>25056.25</v>
      </c>
      <c r="Q80" s="24">
        <v>2484.44</v>
      </c>
      <c r="R80" s="24">
        <v>300</v>
      </c>
      <c r="S80" s="24">
        <v>1200</v>
      </c>
      <c r="T80" s="24"/>
      <c r="U80" s="24">
        <v>588.74</v>
      </c>
      <c r="V80" s="25">
        <v>581.25</v>
      </c>
    </row>
    <row r="81" spans="2:22" x14ac:dyDescent="0.35">
      <c r="B81" s="9">
        <v>21</v>
      </c>
      <c r="C81" s="9" t="str">
        <f t="shared" si="0"/>
        <v>Dist Lineman</v>
      </c>
      <c r="D81" s="24">
        <v>42536.75</v>
      </c>
      <c r="E81" s="35">
        <f t="shared" si="4"/>
        <v>45401.760000000002</v>
      </c>
      <c r="F81" s="33">
        <v>6727.8</v>
      </c>
      <c r="G81" s="24">
        <v>1802.4</v>
      </c>
      <c r="H81" s="24">
        <v>2865.01</v>
      </c>
      <c r="I81" s="24"/>
      <c r="J81" s="24">
        <v>589.5</v>
      </c>
      <c r="K81" s="25">
        <v>113.15</v>
      </c>
      <c r="M81" s="9">
        <v>21</v>
      </c>
      <c r="N81" s="9" t="str">
        <f t="shared" si="1"/>
        <v>Dist Lineman</v>
      </c>
      <c r="O81" s="24">
        <v>43438.17</v>
      </c>
      <c r="P81" s="24">
        <f t="shared" si="3"/>
        <v>45658.65</v>
      </c>
      <c r="Q81" s="24">
        <v>10548.8</v>
      </c>
      <c r="R81" s="24">
        <v>3342.29</v>
      </c>
      <c r="S81" s="24">
        <v>2220.48</v>
      </c>
      <c r="T81" s="24"/>
      <c r="U81" s="24">
        <v>582.41999999999996</v>
      </c>
      <c r="V81" s="25">
        <v>362.09</v>
      </c>
    </row>
    <row r="82" spans="2:22" x14ac:dyDescent="0.35">
      <c r="B82" s="9">
        <v>22</v>
      </c>
      <c r="C82" s="9" t="str">
        <f t="shared" si="0"/>
        <v>Office Manager</v>
      </c>
      <c r="D82" s="24">
        <v>42731.64</v>
      </c>
      <c r="E82" s="35">
        <f t="shared" si="4"/>
        <v>45193.14</v>
      </c>
      <c r="F82" s="33">
        <v>8730.1200000000008</v>
      </c>
      <c r="G82" s="24">
        <v>1750.4</v>
      </c>
      <c r="H82" s="24">
        <v>2461.5</v>
      </c>
      <c r="I82" s="24"/>
      <c r="J82" s="24">
        <v>589.5</v>
      </c>
      <c r="K82" s="25">
        <v>404.78</v>
      </c>
      <c r="M82" s="9">
        <v>22</v>
      </c>
      <c r="N82" s="9" t="str">
        <f t="shared" si="1"/>
        <v>Office Manager</v>
      </c>
      <c r="O82" s="24">
        <v>45218.79</v>
      </c>
      <c r="P82" s="24">
        <f t="shared" si="3"/>
        <v>47367.270000000004</v>
      </c>
      <c r="Q82" s="24">
        <v>13176.3</v>
      </c>
      <c r="R82" s="24">
        <v>2864.64</v>
      </c>
      <c r="S82" s="24">
        <v>2148.48</v>
      </c>
      <c r="T82" s="24"/>
      <c r="U82" s="24">
        <v>582.41999999999996</v>
      </c>
      <c r="V82" s="25">
        <v>11.19</v>
      </c>
    </row>
    <row r="83" spans="2:22" x14ac:dyDescent="0.35">
      <c r="B83" s="9">
        <v>23</v>
      </c>
      <c r="C83" s="9" t="str">
        <f t="shared" si="0"/>
        <v>Assistant Superintendent</v>
      </c>
      <c r="D83" s="24"/>
      <c r="E83" s="35"/>
      <c r="F83" s="33"/>
      <c r="G83" s="24"/>
      <c r="H83" s="24"/>
      <c r="I83" s="24"/>
      <c r="J83" s="24"/>
      <c r="K83" s="25"/>
      <c r="M83" s="9">
        <v>23</v>
      </c>
      <c r="N83" s="9" t="str">
        <f t="shared" si="1"/>
        <v>Assistant Superintendent</v>
      </c>
      <c r="O83" s="24"/>
      <c r="P83" s="24"/>
      <c r="Q83" s="24"/>
      <c r="R83" s="24"/>
      <c r="S83" s="24"/>
      <c r="T83" s="24"/>
      <c r="U83" s="24"/>
      <c r="V83" s="25"/>
    </row>
    <row r="84" spans="2:22" x14ac:dyDescent="0.35">
      <c r="B84" s="9">
        <v>23</v>
      </c>
      <c r="C84" s="9" t="str">
        <f t="shared" si="0"/>
        <v>Manager/Supt</v>
      </c>
      <c r="D84" s="24">
        <v>81036.800000000003</v>
      </c>
      <c r="E84" s="35">
        <f t="shared" si="4"/>
        <v>81036.800000000003</v>
      </c>
      <c r="F84" s="33"/>
      <c r="G84" s="24"/>
      <c r="H84" s="24"/>
      <c r="I84" s="24"/>
      <c r="J84" s="24">
        <v>589.5</v>
      </c>
      <c r="K84" s="25"/>
      <c r="M84" s="9">
        <v>23</v>
      </c>
      <c r="N84" s="9" t="str">
        <f t="shared" si="1"/>
        <v>Manager/Supt</v>
      </c>
      <c r="O84" s="24">
        <v>89461.56</v>
      </c>
      <c r="P84" s="24">
        <f t="shared" si="3"/>
        <v>89461.56</v>
      </c>
      <c r="Q84" s="24"/>
      <c r="R84" s="24">
        <v>1730.4</v>
      </c>
      <c r="S84" s="24"/>
      <c r="T84" s="24"/>
      <c r="U84" s="24">
        <v>582.41</v>
      </c>
      <c r="V84" s="25"/>
    </row>
    <row r="85" spans="2:22" x14ac:dyDescent="0.35">
      <c r="B85" s="9">
        <v>24</v>
      </c>
      <c r="C85" s="9" t="str">
        <f t="shared" si="0"/>
        <v>Dist Lineman</v>
      </c>
      <c r="D85" s="24">
        <v>20931.25</v>
      </c>
      <c r="E85" s="35">
        <f t="shared" si="4"/>
        <v>21712.5</v>
      </c>
      <c r="F85" s="33">
        <v>1190.6500000000001</v>
      </c>
      <c r="G85" s="24">
        <v>1000</v>
      </c>
      <c r="H85" s="24">
        <v>781.25</v>
      </c>
      <c r="I85" s="24"/>
      <c r="J85" s="24">
        <v>589.5</v>
      </c>
      <c r="K85" s="25">
        <v>906.25</v>
      </c>
      <c r="M85" s="9">
        <v>24</v>
      </c>
      <c r="N85" s="9" t="str">
        <f t="shared" si="1"/>
        <v>Dist Lineman</v>
      </c>
      <c r="O85" s="24">
        <v>22457</v>
      </c>
      <c r="P85" s="24">
        <f t="shared" si="3"/>
        <v>23745</v>
      </c>
      <c r="Q85" s="24">
        <v>1527.75</v>
      </c>
      <c r="R85" s="24">
        <v>1330.5</v>
      </c>
      <c r="S85" s="24">
        <v>1288</v>
      </c>
      <c r="T85" s="24"/>
      <c r="U85" s="24">
        <v>588.75</v>
      </c>
      <c r="V85" s="25">
        <v>1301.5</v>
      </c>
    </row>
    <row r="86" spans="2:22" x14ac:dyDescent="0.35">
      <c r="B86" s="9">
        <v>25</v>
      </c>
      <c r="C86" s="9" t="str">
        <f t="shared" si="0"/>
        <v>Office Customer Service</v>
      </c>
      <c r="D86" s="24">
        <v>6789.5</v>
      </c>
      <c r="E86" s="35">
        <f t="shared" si="4"/>
        <v>6789.5</v>
      </c>
      <c r="F86" s="33">
        <v>37.5</v>
      </c>
      <c r="G86" s="24">
        <v>504</v>
      </c>
      <c r="H86" s="24"/>
      <c r="I86" s="24"/>
      <c r="J86" s="24">
        <v>589.5</v>
      </c>
      <c r="K86" s="25"/>
      <c r="M86" s="9">
        <v>25</v>
      </c>
      <c r="N86" s="9" t="str">
        <f t="shared" si="1"/>
        <v>Office Customer Service</v>
      </c>
      <c r="O86" s="24">
        <v>18457.5</v>
      </c>
      <c r="P86" s="24">
        <f t="shared" si="3"/>
        <v>19285.5</v>
      </c>
      <c r="Q86" s="24">
        <v>258.77999999999997</v>
      </c>
      <c r="R86" s="24"/>
      <c r="S86" s="24">
        <v>828</v>
      </c>
      <c r="T86" s="24"/>
      <c r="U86" s="24">
        <v>588.75</v>
      </c>
      <c r="V86" s="25">
        <v>552</v>
      </c>
    </row>
    <row r="87" spans="2:22" x14ac:dyDescent="0.35">
      <c r="B87" s="9">
        <v>26</v>
      </c>
      <c r="C87" s="9" t="str">
        <f t="shared" si="0"/>
        <v>Dist Lineman</v>
      </c>
      <c r="D87" s="24"/>
      <c r="E87" s="35"/>
      <c r="F87" s="33"/>
      <c r="G87" s="24"/>
      <c r="H87" s="24"/>
      <c r="I87" s="24"/>
      <c r="J87" s="24"/>
      <c r="K87" s="25"/>
      <c r="M87" s="9">
        <v>26</v>
      </c>
      <c r="N87" s="9" t="str">
        <f t="shared" si="1"/>
        <v>Dist Lineman</v>
      </c>
      <c r="O87" s="24"/>
      <c r="P87" s="24"/>
      <c r="Q87" s="24"/>
      <c r="R87" s="24"/>
      <c r="S87" s="24"/>
      <c r="T87" s="24"/>
      <c r="U87" s="24"/>
      <c r="V87" s="25"/>
    </row>
    <row r="88" spans="2:22" x14ac:dyDescent="0.35">
      <c r="B88" s="9">
        <v>27</v>
      </c>
      <c r="C88" s="9" t="str">
        <f t="shared" si="0"/>
        <v>Water Treatment Plant Op</v>
      </c>
      <c r="D88" s="24">
        <v>34982.31</v>
      </c>
      <c r="E88" s="35">
        <f t="shared" si="4"/>
        <v>36394.31</v>
      </c>
      <c r="F88" s="33">
        <v>5216.5600000000004</v>
      </c>
      <c r="G88" s="24">
        <v>1694.4</v>
      </c>
      <c r="H88" s="24">
        <v>1412</v>
      </c>
      <c r="I88" s="24"/>
      <c r="J88" s="24">
        <v>589.5</v>
      </c>
      <c r="K88" s="25">
        <v>1297.28</v>
      </c>
      <c r="M88" s="9">
        <v>27</v>
      </c>
      <c r="N88" s="9" t="str">
        <f t="shared" si="1"/>
        <v>Water Treatment Plant Op</v>
      </c>
      <c r="O88" s="24">
        <v>37543.29</v>
      </c>
      <c r="P88" s="24">
        <f t="shared" si="3"/>
        <v>39285.69</v>
      </c>
      <c r="Q88" s="24">
        <v>15357.83</v>
      </c>
      <c r="R88" s="24">
        <v>1597.2</v>
      </c>
      <c r="S88" s="24">
        <v>1742.4</v>
      </c>
      <c r="T88" s="24"/>
      <c r="U88" s="24">
        <v>588.75</v>
      </c>
      <c r="V88" s="25">
        <v>199.66</v>
      </c>
    </row>
    <row r="89" spans="2:22" x14ac:dyDescent="0.35">
      <c r="B89" s="9">
        <v>28</v>
      </c>
      <c r="C89" s="9" t="str">
        <f t="shared" si="0"/>
        <v>Water Treatment Plant Op</v>
      </c>
      <c r="D89" s="24">
        <v>19882.5</v>
      </c>
      <c r="E89" s="35">
        <f t="shared" si="4"/>
        <v>20762.5</v>
      </c>
      <c r="F89" s="33">
        <v>1839.75</v>
      </c>
      <c r="G89" s="24"/>
      <c r="H89" s="24">
        <v>880</v>
      </c>
      <c r="I89" s="24"/>
      <c r="J89" s="24">
        <v>584</v>
      </c>
      <c r="K89" s="25"/>
      <c r="M89" s="9">
        <v>28</v>
      </c>
      <c r="N89" s="9" t="str">
        <f t="shared" si="1"/>
        <v>Water Treatment Plant Op</v>
      </c>
      <c r="O89" s="24">
        <v>22370.5</v>
      </c>
      <c r="P89" s="24">
        <f t="shared" si="3"/>
        <v>23522.5</v>
      </c>
      <c r="Q89" s="24">
        <v>7236.79</v>
      </c>
      <c r="R89" s="24"/>
      <c r="S89" s="24">
        <v>1152</v>
      </c>
      <c r="T89" s="24"/>
      <c r="U89" s="24">
        <v>588.75</v>
      </c>
      <c r="V89" s="25"/>
    </row>
    <row r="90" spans="2:22" x14ac:dyDescent="0.35">
      <c r="B90" s="9">
        <v>29</v>
      </c>
      <c r="C90" s="9" t="str">
        <f t="shared" si="0"/>
        <v>Wastewater Treatment Op</v>
      </c>
      <c r="D90" s="24">
        <v>41216.94</v>
      </c>
      <c r="E90" s="35">
        <f t="shared" si="4"/>
        <v>42787.740000000005</v>
      </c>
      <c r="F90" s="33">
        <v>4629.83</v>
      </c>
      <c r="G90" s="24">
        <v>1309.44</v>
      </c>
      <c r="H90" s="24">
        <v>1570.8</v>
      </c>
      <c r="I90" s="24"/>
      <c r="J90" s="24">
        <v>589.5</v>
      </c>
      <c r="K90" s="25">
        <v>491.04</v>
      </c>
      <c r="M90" s="9">
        <v>29</v>
      </c>
      <c r="N90" s="9" t="str">
        <f t="shared" si="1"/>
        <v>Wastewater Treatment Op</v>
      </c>
      <c r="O90" s="24">
        <v>42045.760000000002</v>
      </c>
      <c r="P90" s="24">
        <f t="shared" si="3"/>
        <v>44057.920000000006</v>
      </c>
      <c r="Q90" s="24">
        <v>12481.68</v>
      </c>
      <c r="R90" s="24">
        <v>1509.12</v>
      </c>
      <c r="S90" s="24">
        <v>2012.16</v>
      </c>
      <c r="T90" s="24"/>
      <c r="U90" s="24">
        <v>582.41</v>
      </c>
      <c r="V90" s="25">
        <v>104.8</v>
      </c>
    </row>
    <row r="91" spans="2:22" x14ac:dyDescent="0.35">
      <c r="B91" s="9">
        <v>30</v>
      </c>
      <c r="C91" s="9" t="str">
        <f t="shared" si="0"/>
        <v>Wastewater Treament/Col</v>
      </c>
      <c r="D91" s="24">
        <v>34638.800000000003</v>
      </c>
      <c r="E91" s="35">
        <f t="shared" si="4"/>
        <v>36195.600000000006</v>
      </c>
      <c r="F91" s="33">
        <v>3605.02</v>
      </c>
      <c r="G91" s="24">
        <v>2821.7</v>
      </c>
      <c r="H91" s="24">
        <v>1556.8</v>
      </c>
      <c r="I91" s="24"/>
      <c r="J91" s="24">
        <v>589.5</v>
      </c>
      <c r="K91" s="25">
        <v>1050.8399999999999</v>
      </c>
      <c r="M91" s="9">
        <v>30</v>
      </c>
      <c r="N91" s="9" t="str">
        <f t="shared" si="1"/>
        <v>Wastewater Treament/Col</v>
      </c>
      <c r="O91" s="24">
        <v>36007.839999999997</v>
      </c>
      <c r="P91" s="24">
        <f t="shared" si="3"/>
        <v>37924</v>
      </c>
      <c r="Q91" s="24">
        <v>3143.7</v>
      </c>
      <c r="R91" s="24">
        <v>1806.3</v>
      </c>
      <c r="S91" s="24">
        <v>1916.16</v>
      </c>
      <c r="T91" s="24"/>
      <c r="U91" s="24">
        <v>582.41</v>
      </c>
      <c r="V91" s="25">
        <v>2185.63</v>
      </c>
    </row>
    <row r="92" spans="2:22" x14ac:dyDescent="0.35">
      <c r="B92" s="9">
        <v>31</v>
      </c>
      <c r="C92" s="9" t="str">
        <f t="shared" si="0"/>
        <v>Wastewater Supervisor</v>
      </c>
      <c r="D92" s="24">
        <v>40434.15</v>
      </c>
      <c r="E92" s="35">
        <f t="shared" si="4"/>
        <v>42102.15</v>
      </c>
      <c r="F92" s="33">
        <v>2824.13</v>
      </c>
      <c r="G92" s="24">
        <v>972.91</v>
      </c>
      <c r="H92" s="24">
        <v>1668</v>
      </c>
      <c r="I92" s="24"/>
      <c r="J92" s="24">
        <v>589.5</v>
      </c>
      <c r="K92" s="25">
        <v>781.68</v>
      </c>
      <c r="M92" s="9">
        <v>31</v>
      </c>
      <c r="N92" s="9" t="str">
        <f t="shared" si="1"/>
        <v>Wastewater Supervisor</v>
      </c>
      <c r="O92" s="24">
        <v>42650.54</v>
      </c>
      <c r="P92" s="24">
        <f t="shared" si="3"/>
        <v>44728.94</v>
      </c>
      <c r="Q92" s="24">
        <v>5375.44</v>
      </c>
      <c r="R92" s="24">
        <v>1093.33</v>
      </c>
      <c r="S92" s="24">
        <v>2078.4</v>
      </c>
      <c r="T92" s="24"/>
      <c r="U92" s="24">
        <v>582.41999999999996</v>
      </c>
      <c r="V92" s="25">
        <v>920.15</v>
      </c>
    </row>
    <row r="93" spans="2:22" x14ac:dyDescent="0.35">
      <c r="B93" s="9">
        <v>32</v>
      </c>
      <c r="C93" s="9" t="str">
        <f t="shared" ref="C93:C112" si="5">C37</f>
        <v>Wastewater Collection</v>
      </c>
      <c r="D93" s="24">
        <v>23293.75</v>
      </c>
      <c r="E93" s="35">
        <f t="shared" si="4"/>
        <v>24293.75</v>
      </c>
      <c r="F93" s="33">
        <v>1312.55</v>
      </c>
      <c r="G93" s="24"/>
      <c r="H93" s="24">
        <v>1000</v>
      </c>
      <c r="I93" s="24"/>
      <c r="J93" s="24">
        <v>589.5</v>
      </c>
      <c r="K93" s="25">
        <v>875</v>
      </c>
      <c r="M93" s="9">
        <v>32</v>
      </c>
      <c r="N93" s="9" t="str">
        <f t="shared" ref="N93:N112" si="6">C37</f>
        <v>Wastewater Collection</v>
      </c>
      <c r="O93" s="24">
        <v>24004.5</v>
      </c>
      <c r="P93" s="24">
        <f t="shared" si="3"/>
        <v>25252.5</v>
      </c>
      <c r="Q93" s="24">
        <v>1530.75</v>
      </c>
      <c r="R93" s="24">
        <v>520</v>
      </c>
      <c r="S93" s="24">
        <v>1248</v>
      </c>
      <c r="T93" s="24"/>
      <c r="U93" s="24">
        <v>589.27</v>
      </c>
      <c r="V93" s="25">
        <v>1378</v>
      </c>
    </row>
    <row r="94" spans="2:22" x14ac:dyDescent="0.35">
      <c r="B94" s="9">
        <v>33</v>
      </c>
      <c r="C94" s="9" t="str">
        <f t="shared" si="5"/>
        <v>Wastewater Collection</v>
      </c>
      <c r="D94" s="24">
        <v>30248.99</v>
      </c>
      <c r="E94" s="35">
        <f t="shared" si="4"/>
        <v>31548.99</v>
      </c>
      <c r="F94" s="33">
        <v>2169.83</v>
      </c>
      <c r="G94" s="24">
        <v>1284</v>
      </c>
      <c r="H94" s="24">
        <v>1300</v>
      </c>
      <c r="I94" s="24"/>
      <c r="J94" s="24">
        <v>589.5</v>
      </c>
      <c r="K94" s="25">
        <v>927.91</v>
      </c>
      <c r="M94" s="9">
        <v>33</v>
      </c>
      <c r="N94" s="9" t="str">
        <f t="shared" si="6"/>
        <v>Wastewater Collection</v>
      </c>
      <c r="O94" s="24">
        <v>31133.34</v>
      </c>
      <c r="P94" s="24">
        <f t="shared" si="3"/>
        <v>32770.14</v>
      </c>
      <c r="Q94" s="24">
        <v>3133.55</v>
      </c>
      <c r="R94" s="24">
        <v>1364</v>
      </c>
      <c r="S94" s="24">
        <v>1636.8</v>
      </c>
      <c r="T94" s="24"/>
      <c r="U94" s="24">
        <v>589.28</v>
      </c>
      <c r="V94" s="25">
        <v>1662.4</v>
      </c>
    </row>
    <row r="95" spans="2:22" x14ac:dyDescent="0.35">
      <c r="B95" s="9">
        <v>34</v>
      </c>
      <c r="C95" s="9" t="str">
        <f t="shared" si="5"/>
        <v>Water Treatment Plant Op</v>
      </c>
      <c r="D95" s="24">
        <v>23376</v>
      </c>
      <c r="E95" s="35">
        <f t="shared" si="4"/>
        <v>24336</v>
      </c>
      <c r="F95" s="33">
        <v>1908</v>
      </c>
      <c r="G95" s="24"/>
      <c r="H95" s="24">
        <v>960</v>
      </c>
      <c r="I95" s="24"/>
      <c r="J95" s="24">
        <v>584</v>
      </c>
      <c r="K95" s="25">
        <v>288</v>
      </c>
      <c r="M95" s="9">
        <v>34</v>
      </c>
      <c r="N95" s="9" t="str">
        <f t="shared" si="6"/>
        <v>Water Treatment Plant Op</v>
      </c>
      <c r="O95" s="24">
        <v>22135.5</v>
      </c>
      <c r="P95" s="24">
        <f t="shared" si="3"/>
        <v>22767.5</v>
      </c>
      <c r="Q95" s="24">
        <v>6817.16</v>
      </c>
      <c r="R95" s="24"/>
      <c r="S95" s="24">
        <v>632</v>
      </c>
      <c r="T95" s="24"/>
      <c r="U95" s="24"/>
      <c r="V95" s="25"/>
    </row>
    <row r="96" spans="2:22" x14ac:dyDescent="0.35">
      <c r="B96" s="9">
        <v>35</v>
      </c>
      <c r="C96" s="9" t="str">
        <f t="shared" si="5"/>
        <v>Office Customer Service</v>
      </c>
      <c r="D96" s="24">
        <v>23765.37</v>
      </c>
      <c r="E96" s="35">
        <f t="shared" si="4"/>
        <v>24484.17</v>
      </c>
      <c r="F96" s="33">
        <v>3329.56</v>
      </c>
      <c r="G96" s="24">
        <v>2318.14</v>
      </c>
      <c r="H96" s="24">
        <v>718.8</v>
      </c>
      <c r="I96" s="24"/>
      <c r="J96" s="24"/>
      <c r="K96" s="25">
        <v>871.57</v>
      </c>
      <c r="M96" s="9">
        <v>35</v>
      </c>
      <c r="N96" s="9" t="str">
        <f t="shared" si="6"/>
        <v>Office Customer Service</v>
      </c>
      <c r="O96" s="24"/>
      <c r="P96" s="24"/>
      <c r="Q96" s="24"/>
      <c r="R96" s="24"/>
      <c r="S96" s="24"/>
      <c r="T96" s="24"/>
      <c r="U96" s="24"/>
      <c r="V96" s="25"/>
    </row>
    <row r="97" spans="2:22" x14ac:dyDescent="0.35">
      <c r="B97" s="9">
        <v>36</v>
      </c>
      <c r="C97" s="9" t="str">
        <f t="shared" si="5"/>
        <v xml:space="preserve">Dist Lineman </v>
      </c>
      <c r="D97" s="24">
        <v>4488</v>
      </c>
      <c r="E97" s="35">
        <f t="shared" si="4"/>
        <v>4680</v>
      </c>
      <c r="F97" s="33">
        <v>207</v>
      </c>
      <c r="G97" s="24"/>
      <c r="H97" s="24">
        <v>192</v>
      </c>
      <c r="I97" s="24"/>
      <c r="J97" s="24"/>
      <c r="K97" s="25"/>
      <c r="M97" s="9">
        <v>36</v>
      </c>
      <c r="N97" s="9" t="str">
        <f t="shared" si="6"/>
        <v xml:space="preserve">Dist Lineman </v>
      </c>
      <c r="O97" s="24"/>
      <c r="P97" s="24"/>
      <c r="Q97" s="24"/>
      <c r="R97" s="24"/>
      <c r="S97" s="24"/>
      <c r="T97" s="24"/>
      <c r="U97" s="24"/>
      <c r="V97" s="25"/>
    </row>
    <row r="98" spans="2:22" x14ac:dyDescent="0.35">
      <c r="B98" s="9">
        <v>37</v>
      </c>
      <c r="C98" s="9" t="str">
        <f t="shared" si="5"/>
        <v>Dist Lineman</v>
      </c>
      <c r="D98" s="24">
        <v>40259.96</v>
      </c>
      <c r="E98" s="35">
        <f t="shared" si="4"/>
        <v>42042.36</v>
      </c>
      <c r="F98" s="33">
        <v>12532.5</v>
      </c>
      <c r="G98" s="24">
        <v>2584.48</v>
      </c>
      <c r="H98" s="24">
        <v>1782.4</v>
      </c>
      <c r="I98" s="24"/>
      <c r="J98" s="24">
        <v>589.5</v>
      </c>
      <c r="K98" s="25">
        <v>1782.4</v>
      </c>
      <c r="M98" s="9">
        <v>37</v>
      </c>
      <c r="N98" s="9" t="str">
        <f t="shared" si="6"/>
        <v>Dist Lineman</v>
      </c>
      <c r="O98" s="24">
        <v>21549.88</v>
      </c>
      <c r="P98" s="24">
        <f t="shared" si="3"/>
        <v>22461.08</v>
      </c>
      <c r="Q98" s="24">
        <v>7534.58</v>
      </c>
      <c r="R98" s="24">
        <v>4373.76</v>
      </c>
      <c r="S98" s="24">
        <v>911.2</v>
      </c>
      <c r="T98" s="24"/>
      <c r="U98" s="24">
        <v>4500</v>
      </c>
      <c r="V98" s="25">
        <v>1457.92</v>
      </c>
    </row>
    <row r="99" spans="2:22" x14ac:dyDescent="0.35">
      <c r="B99" s="9">
        <v>38</v>
      </c>
      <c r="C99" s="9" t="str">
        <f t="shared" si="5"/>
        <v>Dist Lineman</v>
      </c>
      <c r="D99" s="24"/>
      <c r="E99" s="35"/>
      <c r="F99" s="33"/>
      <c r="G99" s="24"/>
      <c r="H99" s="24"/>
      <c r="I99" s="24"/>
      <c r="J99" s="24"/>
      <c r="K99" s="25"/>
      <c r="M99" s="9">
        <v>38</v>
      </c>
      <c r="N99" s="9" t="str">
        <f t="shared" si="6"/>
        <v>Dist Lineman</v>
      </c>
      <c r="O99" s="24"/>
      <c r="P99" s="24"/>
      <c r="Q99" s="24"/>
      <c r="R99" s="24"/>
      <c r="S99" s="24"/>
      <c r="T99" s="24"/>
      <c r="U99" s="24"/>
      <c r="V99" s="25"/>
    </row>
    <row r="100" spans="2:22" x14ac:dyDescent="0.35">
      <c r="B100" s="9">
        <v>39</v>
      </c>
      <c r="C100" s="9" t="str">
        <f t="shared" si="5"/>
        <v>Office Customer Service</v>
      </c>
      <c r="D100" s="24"/>
      <c r="E100" s="35"/>
      <c r="F100" s="33"/>
      <c r="G100" s="24"/>
      <c r="H100" s="24"/>
      <c r="I100" s="24"/>
      <c r="J100" s="24"/>
      <c r="K100" s="25"/>
      <c r="M100" s="9">
        <v>39</v>
      </c>
      <c r="N100" s="9" t="str">
        <f t="shared" si="6"/>
        <v>Office Customer Service</v>
      </c>
      <c r="O100" s="24"/>
      <c r="P100" s="24"/>
      <c r="Q100" s="24"/>
      <c r="R100" s="24"/>
      <c r="S100" s="24"/>
      <c r="T100" s="24"/>
      <c r="U100" s="24"/>
      <c r="V100" s="25"/>
    </row>
    <row r="101" spans="2:22" x14ac:dyDescent="0.35">
      <c r="B101" s="9">
        <v>40</v>
      </c>
      <c r="C101" s="9" t="str">
        <f t="shared" si="5"/>
        <v>Manager/Supt - Salary</v>
      </c>
      <c r="D101" s="24"/>
      <c r="E101" s="35"/>
      <c r="F101" s="33"/>
      <c r="G101" s="24"/>
      <c r="H101" s="24"/>
      <c r="I101" s="24"/>
      <c r="J101" s="24"/>
      <c r="K101" s="25"/>
      <c r="M101" s="9">
        <v>40</v>
      </c>
      <c r="N101" s="9" t="str">
        <f t="shared" si="6"/>
        <v>Manager/Supt - Salary</v>
      </c>
      <c r="O101" s="24"/>
      <c r="P101" s="24"/>
      <c r="Q101" s="24"/>
      <c r="R101" s="24"/>
      <c r="S101" s="24"/>
      <c r="T101" s="24"/>
      <c r="U101" s="24"/>
      <c r="V101" s="25"/>
    </row>
    <row r="102" spans="2:22" x14ac:dyDescent="0.35">
      <c r="B102" s="9">
        <v>41</v>
      </c>
      <c r="C102" s="9" t="str">
        <f t="shared" si="5"/>
        <v>Dist Lineman</v>
      </c>
      <c r="D102" s="24"/>
      <c r="E102" s="35"/>
      <c r="F102" s="33"/>
      <c r="G102" s="24"/>
      <c r="H102" s="24"/>
      <c r="I102" s="24"/>
      <c r="J102" s="24"/>
      <c r="K102" s="25"/>
      <c r="M102" s="9">
        <v>41</v>
      </c>
      <c r="N102" s="9" t="str">
        <f t="shared" si="6"/>
        <v>Dist Lineman</v>
      </c>
      <c r="O102" s="24"/>
      <c r="P102" s="24"/>
      <c r="Q102" s="24"/>
      <c r="R102" s="24"/>
      <c r="S102" s="24"/>
      <c r="T102" s="24"/>
      <c r="U102" s="24"/>
      <c r="V102" s="25"/>
    </row>
    <row r="103" spans="2:22" x14ac:dyDescent="0.35">
      <c r="B103" s="9">
        <v>42</v>
      </c>
      <c r="C103" s="9" t="str">
        <f t="shared" si="5"/>
        <v>Dist Lineman</v>
      </c>
      <c r="D103" s="24">
        <v>7585</v>
      </c>
      <c r="E103" s="35">
        <f t="shared" si="4"/>
        <v>8065</v>
      </c>
      <c r="F103" s="33">
        <v>345</v>
      </c>
      <c r="G103" s="24"/>
      <c r="H103" s="24">
        <v>480</v>
      </c>
      <c r="I103" s="24"/>
      <c r="J103" s="24">
        <v>275</v>
      </c>
      <c r="K103" s="25"/>
      <c r="M103" s="9">
        <v>42</v>
      </c>
      <c r="N103" s="9" t="str">
        <f t="shared" si="6"/>
        <v>Dist Lineman</v>
      </c>
      <c r="O103" s="24">
        <v>320</v>
      </c>
      <c r="P103" s="24">
        <f t="shared" si="3"/>
        <v>400</v>
      </c>
      <c r="Q103" s="24"/>
      <c r="R103" s="24"/>
      <c r="S103" s="24">
        <v>80</v>
      </c>
      <c r="T103" s="24"/>
      <c r="U103" s="24"/>
      <c r="V103" s="25"/>
    </row>
    <row r="104" spans="2:22" x14ac:dyDescent="0.35">
      <c r="B104" s="9">
        <v>43</v>
      </c>
      <c r="C104" s="9" t="str">
        <f t="shared" si="5"/>
        <v>Dist Lineman</v>
      </c>
      <c r="D104" s="24">
        <v>9978</v>
      </c>
      <c r="E104" s="35">
        <f t="shared" si="4"/>
        <v>9978</v>
      </c>
      <c r="F104" s="33">
        <v>423</v>
      </c>
      <c r="G104" s="24">
        <v>576</v>
      </c>
      <c r="H104" s="24"/>
      <c r="I104" s="24"/>
      <c r="J104" s="24">
        <v>275</v>
      </c>
      <c r="K104" s="25"/>
      <c r="M104" s="9">
        <v>43</v>
      </c>
      <c r="N104" s="9" t="str">
        <f t="shared" si="6"/>
        <v>Dist Lineman</v>
      </c>
      <c r="O104" s="24">
        <v>354</v>
      </c>
      <c r="P104" s="24">
        <f t="shared" si="3"/>
        <v>450</v>
      </c>
      <c r="Q104" s="24"/>
      <c r="R104" s="24"/>
      <c r="S104" s="24">
        <v>96</v>
      </c>
      <c r="T104" s="24"/>
      <c r="U104" s="24"/>
      <c r="V104" s="25"/>
    </row>
    <row r="105" spans="2:22" x14ac:dyDescent="0.35">
      <c r="B105" s="9">
        <v>44</v>
      </c>
      <c r="C105" s="9" t="str">
        <f t="shared" si="5"/>
        <v>Wastewater Maintenace</v>
      </c>
      <c r="D105" s="24"/>
      <c r="E105" s="35"/>
      <c r="F105" s="33"/>
      <c r="G105" s="24"/>
      <c r="H105" s="24"/>
      <c r="I105" s="24"/>
      <c r="J105" s="24"/>
      <c r="K105" s="25"/>
      <c r="M105" s="9">
        <v>44</v>
      </c>
      <c r="N105" s="9" t="str">
        <f t="shared" si="6"/>
        <v>Wastewater Maintenace</v>
      </c>
      <c r="O105" s="24"/>
      <c r="P105" s="24"/>
      <c r="Q105" s="24"/>
      <c r="R105" s="24"/>
      <c r="S105" s="24"/>
      <c r="T105" s="24"/>
      <c r="U105" s="24"/>
      <c r="V105" s="25"/>
    </row>
    <row r="106" spans="2:22" x14ac:dyDescent="0.35">
      <c r="B106" s="9">
        <v>45</v>
      </c>
      <c r="C106" s="9" t="str">
        <f t="shared" si="5"/>
        <v>Wastewater Collection</v>
      </c>
      <c r="D106" s="24"/>
      <c r="E106" s="35"/>
      <c r="F106" s="33"/>
      <c r="G106" s="24"/>
      <c r="H106" s="24"/>
      <c r="I106" s="24"/>
      <c r="J106" s="24"/>
      <c r="K106" s="25"/>
      <c r="M106" s="9">
        <v>45</v>
      </c>
      <c r="N106" s="9" t="str">
        <f t="shared" si="6"/>
        <v>Wastewater Collection</v>
      </c>
      <c r="O106" s="24"/>
      <c r="P106" s="24"/>
      <c r="Q106" s="24"/>
      <c r="R106" s="24"/>
      <c r="S106" s="24"/>
      <c r="T106" s="24"/>
      <c r="U106" s="24"/>
      <c r="V106" s="25"/>
    </row>
    <row r="107" spans="2:22" x14ac:dyDescent="0.35">
      <c r="B107" s="9">
        <v>46</v>
      </c>
      <c r="C107" s="9" t="str">
        <f t="shared" si="5"/>
        <v>Office Customer Service</v>
      </c>
      <c r="D107" s="24"/>
      <c r="E107" s="35"/>
      <c r="F107" s="33"/>
      <c r="G107" s="24"/>
      <c r="H107" s="24"/>
      <c r="I107" s="24"/>
      <c r="J107" s="24"/>
      <c r="K107" s="25"/>
      <c r="M107" s="9">
        <v>46</v>
      </c>
      <c r="N107" s="9" t="str">
        <f t="shared" si="6"/>
        <v>Office Customer Service</v>
      </c>
      <c r="O107" s="24"/>
      <c r="P107" s="24"/>
      <c r="Q107" s="24"/>
      <c r="R107" s="24"/>
      <c r="S107" s="24"/>
      <c r="T107" s="24"/>
      <c r="U107" s="24"/>
      <c r="V107" s="25"/>
    </row>
    <row r="108" spans="2:22" x14ac:dyDescent="0.35">
      <c r="B108" s="9">
        <v>47</v>
      </c>
      <c r="C108" s="9" t="str">
        <f t="shared" si="5"/>
        <v>Dist Lineman/Machine Op</v>
      </c>
      <c r="D108" s="24"/>
      <c r="E108" s="35"/>
      <c r="F108" s="33"/>
      <c r="G108" s="24"/>
      <c r="H108" s="24"/>
      <c r="I108" s="24"/>
      <c r="J108" s="24"/>
      <c r="K108" s="25"/>
      <c r="M108" s="9">
        <v>47</v>
      </c>
      <c r="N108" s="9" t="str">
        <f t="shared" si="6"/>
        <v>Dist Lineman/Machine Op</v>
      </c>
      <c r="O108" s="24"/>
      <c r="P108" s="24"/>
      <c r="Q108" s="24"/>
      <c r="R108" s="24"/>
      <c r="S108" s="24"/>
      <c r="T108" s="24"/>
      <c r="U108" s="24"/>
      <c r="V108" s="25"/>
    </row>
    <row r="109" spans="2:22" x14ac:dyDescent="0.35">
      <c r="B109" s="9">
        <v>48</v>
      </c>
      <c r="C109" s="9" t="str">
        <f t="shared" si="5"/>
        <v>Dist Lineman</v>
      </c>
      <c r="D109" s="24"/>
      <c r="E109" s="35"/>
      <c r="F109" s="33"/>
      <c r="G109" s="24"/>
      <c r="H109" s="24"/>
      <c r="I109" s="24"/>
      <c r="J109" s="24"/>
      <c r="K109" s="25"/>
      <c r="M109" s="9">
        <v>48</v>
      </c>
      <c r="N109" s="9" t="str">
        <f t="shared" si="6"/>
        <v>Dist Lineman</v>
      </c>
      <c r="O109" s="24"/>
      <c r="P109" s="24"/>
      <c r="Q109" s="24"/>
      <c r="R109" s="24"/>
      <c r="S109" s="24"/>
      <c r="T109" s="24"/>
      <c r="U109" s="24"/>
      <c r="V109" s="25"/>
    </row>
    <row r="110" spans="2:22" x14ac:dyDescent="0.35">
      <c r="B110" s="9">
        <v>49</v>
      </c>
      <c r="C110" s="44" t="str">
        <f t="shared" si="5"/>
        <v>Meter Reader/Dist Lineman</v>
      </c>
      <c r="D110" s="24"/>
      <c r="E110" s="35"/>
      <c r="F110" s="33"/>
      <c r="G110" s="24"/>
      <c r="H110" s="24"/>
      <c r="I110" s="24"/>
      <c r="J110" s="24"/>
      <c r="K110" s="25"/>
      <c r="M110" s="9">
        <v>49</v>
      </c>
      <c r="N110" s="44" t="str">
        <f t="shared" si="6"/>
        <v>Meter Reader/Dist Lineman</v>
      </c>
      <c r="O110" s="24"/>
      <c r="P110" s="24"/>
      <c r="Q110" s="24"/>
      <c r="R110" s="24"/>
      <c r="S110" s="24"/>
      <c r="T110" s="24"/>
      <c r="U110" s="24"/>
      <c r="V110" s="25"/>
    </row>
    <row r="111" spans="2:22" x14ac:dyDescent="0.35">
      <c r="B111" s="9">
        <v>50</v>
      </c>
      <c r="C111" s="44" t="str">
        <f t="shared" si="5"/>
        <v>Lab Trainee</v>
      </c>
      <c r="D111" s="24"/>
      <c r="E111" s="35"/>
      <c r="F111" s="33"/>
      <c r="G111" s="24"/>
      <c r="H111" s="24"/>
      <c r="I111" s="24"/>
      <c r="J111" s="24"/>
      <c r="K111" s="25"/>
      <c r="M111" s="9">
        <v>50</v>
      </c>
      <c r="N111" s="44" t="str">
        <f t="shared" si="6"/>
        <v>Lab Trainee</v>
      </c>
      <c r="O111" s="24"/>
      <c r="P111" s="24"/>
      <c r="Q111" s="35"/>
      <c r="R111" s="33"/>
      <c r="S111" s="24"/>
      <c r="T111" s="24"/>
      <c r="U111" s="24"/>
      <c r="V111" s="25"/>
    </row>
    <row r="112" spans="2:22" x14ac:dyDescent="0.35">
      <c r="B112" s="2">
        <v>51</v>
      </c>
      <c r="C112" s="45" t="str">
        <f t="shared" si="5"/>
        <v>Dist Lineman</v>
      </c>
      <c r="D112" s="26"/>
      <c r="E112" s="35"/>
      <c r="F112" s="34"/>
      <c r="G112" s="26"/>
      <c r="H112" s="26"/>
      <c r="I112" s="26"/>
      <c r="J112" s="26"/>
      <c r="K112" s="27"/>
      <c r="M112" s="2">
        <v>51</v>
      </c>
      <c r="N112" s="45" t="str">
        <f t="shared" si="6"/>
        <v>Dist Lineman</v>
      </c>
      <c r="O112" s="26"/>
      <c r="P112" s="35"/>
      <c r="Q112" s="41"/>
      <c r="R112" s="34"/>
      <c r="S112" s="26"/>
      <c r="T112" s="26"/>
      <c r="U112" s="26"/>
      <c r="V112" s="27"/>
    </row>
    <row r="115" spans="2:22" ht="15.5" x14ac:dyDescent="0.35">
      <c r="B115" s="68">
        <v>2020</v>
      </c>
      <c r="C115" s="68"/>
      <c r="D115" s="68"/>
      <c r="E115" s="68"/>
      <c r="F115" s="68"/>
      <c r="G115" s="68"/>
      <c r="H115" s="68"/>
      <c r="I115" s="68"/>
      <c r="J115" s="68"/>
      <c r="K115" s="68"/>
      <c r="M115" s="54">
        <v>2021</v>
      </c>
      <c r="N115" s="54"/>
      <c r="O115" s="54"/>
      <c r="P115" s="54"/>
      <c r="Q115" s="1"/>
      <c r="R115" s="54"/>
      <c r="S115" s="54"/>
      <c r="T115" s="54"/>
      <c r="U115" s="54"/>
      <c r="V115" s="54"/>
    </row>
    <row r="116" spans="2:22" ht="44" thickBot="1" x14ac:dyDescent="0.4">
      <c r="B116" s="15" t="s">
        <v>27</v>
      </c>
      <c r="C116" s="15" t="s">
        <v>0</v>
      </c>
      <c r="D116" s="15" t="s">
        <v>13</v>
      </c>
      <c r="E116" s="59" t="s">
        <v>75</v>
      </c>
      <c r="F116" s="15" t="s">
        <v>17</v>
      </c>
      <c r="G116" s="15" t="s">
        <v>14</v>
      </c>
      <c r="H116" s="46" t="s">
        <v>55</v>
      </c>
      <c r="I116" s="15" t="s">
        <v>15</v>
      </c>
      <c r="J116" s="15" t="s">
        <v>16</v>
      </c>
      <c r="K116" s="43" t="s">
        <v>18</v>
      </c>
      <c r="M116" s="15" t="s">
        <v>27</v>
      </c>
      <c r="N116" s="15" t="s">
        <v>0</v>
      </c>
      <c r="O116" s="15" t="s">
        <v>13</v>
      </c>
      <c r="P116" s="57" t="s">
        <v>75</v>
      </c>
      <c r="Q116" s="15" t="s">
        <v>17</v>
      </c>
      <c r="R116" s="15" t="s">
        <v>14</v>
      </c>
      <c r="S116" s="46" t="s">
        <v>55</v>
      </c>
      <c r="T116" s="15" t="s">
        <v>15</v>
      </c>
      <c r="U116" s="15" t="s">
        <v>16</v>
      </c>
      <c r="V116" s="43" t="s">
        <v>18</v>
      </c>
    </row>
    <row r="117" spans="2:22" s="13" customFormat="1" ht="37.5" customHeight="1" x14ac:dyDescent="0.35">
      <c r="B117" s="7">
        <v>1</v>
      </c>
      <c r="C117" s="7" t="str">
        <f t="shared" ref="C117:C125" si="7">C61</f>
        <v>Dist Lineman</v>
      </c>
      <c r="D117" s="22">
        <v>21428.2</v>
      </c>
      <c r="E117" s="35">
        <f>D117+H117</f>
        <v>21428.2</v>
      </c>
      <c r="F117" s="32">
        <v>2382.98</v>
      </c>
      <c r="G117" s="22"/>
      <c r="H117" s="22"/>
      <c r="I117" s="22"/>
      <c r="J117" s="22"/>
      <c r="K117" s="23">
        <v>770.2</v>
      </c>
      <c r="M117" s="7">
        <v>1</v>
      </c>
      <c r="N117" s="7" t="str">
        <f t="shared" ref="N117:N125" si="8">C5</f>
        <v>Dist Lineman</v>
      </c>
      <c r="O117" s="22">
        <v>18213.3</v>
      </c>
      <c r="P117" s="24">
        <f t="shared" ref="P117:P168" si="9">O117+S117</f>
        <v>18213.3</v>
      </c>
      <c r="Q117" s="22">
        <v>2059.1</v>
      </c>
      <c r="R117" s="22">
        <v>466.1</v>
      </c>
      <c r="S117" s="22"/>
      <c r="T117" s="22"/>
      <c r="U117" s="22"/>
      <c r="V117" s="23">
        <v>1209.5</v>
      </c>
    </row>
    <row r="118" spans="2:22" x14ac:dyDescent="0.35">
      <c r="B118" s="9">
        <v>2</v>
      </c>
      <c r="C118" s="9" t="str">
        <f t="shared" si="7"/>
        <v>Dist Lineman</v>
      </c>
      <c r="D118" s="24">
        <v>23835.85</v>
      </c>
      <c r="E118" s="35">
        <f t="shared" ref="E118:E161" si="10">D118+H118</f>
        <v>23835.85</v>
      </c>
      <c r="F118" s="33">
        <v>2548.7800000000002</v>
      </c>
      <c r="G118" s="24">
        <v>641.15</v>
      </c>
      <c r="H118" s="24"/>
      <c r="I118" s="24"/>
      <c r="J118" s="24">
        <v>959.51</v>
      </c>
      <c r="K118" s="25">
        <v>1597.85</v>
      </c>
      <c r="M118" s="9">
        <v>2</v>
      </c>
      <c r="N118" s="9" t="str">
        <f t="shared" si="8"/>
        <v>Dist Lineman</v>
      </c>
      <c r="O118" s="24">
        <v>19692.599999999999</v>
      </c>
      <c r="P118" s="24">
        <f t="shared" si="9"/>
        <v>19692.599999999999</v>
      </c>
      <c r="Q118" s="24">
        <v>2763.45</v>
      </c>
      <c r="R118" s="24">
        <v>1483.5</v>
      </c>
      <c r="S118" s="24"/>
      <c r="T118" s="24"/>
      <c r="U118" s="24"/>
      <c r="V118" s="25">
        <v>1242</v>
      </c>
    </row>
    <row r="119" spans="2:22" x14ac:dyDescent="0.35">
      <c r="B119" s="9">
        <v>3</v>
      </c>
      <c r="C119" s="9" t="str">
        <f t="shared" si="7"/>
        <v>Office Customer Service</v>
      </c>
      <c r="D119" s="24">
        <v>9315</v>
      </c>
      <c r="E119" s="35">
        <f t="shared" si="10"/>
        <v>9315</v>
      </c>
      <c r="F119" s="33">
        <v>15</v>
      </c>
      <c r="G119" s="24"/>
      <c r="H119" s="24"/>
      <c r="I119" s="24"/>
      <c r="J119" s="24">
        <v>893.87</v>
      </c>
      <c r="K119" s="25"/>
      <c r="M119" s="9">
        <v>3</v>
      </c>
      <c r="N119" s="9" t="str">
        <f t="shared" si="8"/>
        <v>Office Customer Service</v>
      </c>
      <c r="O119" s="24">
        <v>3817</v>
      </c>
      <c r="P119" s="24">
        <f t="shared" si="9"/>
        <v>4377</v>
      </c>
      <c r="Q119" s="24"/>
      <c r="R119" s="24"/>
      <c r="S119" s="24">
        <v>560</v>
      </c>
      <c r="T119" s="24"/>
      <c r="U119" s="24"/>
      <c r="V119" s="25"/>
    </row>
    <row r="120" spans="2:22" x14ac:dyDescent="0.35">
      <c r="B120" s="9">
        <v>4</v>
      </c>
      <c r="C120" s="9" t="str">
        <f t="shared" si="7"/>
        <v>Dist Supervisor/Machine Op</v>
      </c>
      <c r="D120" s="24">
        <v>35787.199999999997</v>
      </c>
      <c r="E120" s="35">
        <f t="shared" si="10"/>
        <v>37307.199999999997</v>
      </c>
      <c r="F120" s="33">
        <v>4523.83</v>
      </c>
      <c r="G120" s="24">
        <v>735.05</v>
      </c>
      <c r="H120" s="24">
        <v>1520</v>
      </c>
      <c r="I120" s="24"/>
      <c r="J120" s="24">
        <v>949.18</v>
      </c>
      <c r="K120" s="25">
        <v>1686.05</v>
      </c>
      <c r="M120" s="9">
        <v>4</v>
      </c>
      <c r="N120" s="9" t="str">
        <f t="shared" si="8"/>
        <v>Dist Supervisor/Machine Op</v>
      </c>
      <c r="O120" s="24">
        <v>32077.9</v>
      </c>
      <c r="P120" s="24">
        <f t="shared" si="9"/>
        <v>32905.9</v>
      </c>
      <c r="Q120" s="24">
        <v>3853.2</v>
      </c>
      <c r="R120" s="24">
        <v>644.79999999999995</v>
      </c>
      <c r="S120" s="24">
        <v>828</v>
      </c>
      <c r="T120" s="24"/>
      <c r="U120" s="24"/>
      <c r="V120" s="25">
        <v>2402.4</v>
      </c>
    </row>
    <row r="121" spans="2:22" x14ac:dyDescent="0.35">
      <c r="B121" s="9">
        <v>5</v>
      </c>
      <c r="C121" s="9" t="str">
        <f t="shared" si="7"/>
        <v>Dist Lineman</v>
      </c>
      <c r="D121" s="24">
        <v>400</v>
      </c>
      <c r="E121" s="35">
        <f t="shared" si="10"/>
        <v>400</v>
      </c>
      <c r="F121" s="33"/>
      <c r="G121" s="24"/>
      <c r="H121" s="24"/>
      <c r="I121" s="24"/>
      <c r="J121" s="24"/>
      <c r="K121" s="25"/>
      <c r="M121" s="9">
        <v>5</v>
      </c>
      <c r="N121" s="9" t="str">
        <f t="shared" si="8"/>
        <v>Dist Lineman</v>
      </c>
      <c r="O121" s="24">
        <v>16210</v>
      </c>
      <c r="P121" s="24">
        <f t="shared" si="9"/>
        <v>16610</v>
      </c>
      <c r="Q121" s="24">
        <v>1807</v>
      </c>
      <c r="R121" s="24"/>
      <c r="S121" s="24">
        <v>400</v>
      </c>
      <c r="T121" s="24"/>
      <c r="U121" s="24"/>
      <c r="V121" s="25"/>
    </row>
    <row r="122" spans="2:22" x14ac:dyDescent="0.35">
      <c r="B122" s="9">
        <v>6</v>
      </c>
      <c r="C122" s="9" t="str">
        <f t="shared" si="7"/>
        <v>Dist Lineman</v>
      </c>
      <c r="D122" s="24">
        <v>28358.31</v>
      </c>
      <c r="E122" s="35">
        <f t="shared" si="10"/>
        <v>29538.31</v>
      </c>
      <c r="F122" s="33">
        <v>3325.92</v>
      </c>
      <c r="G122" s="24">
        <v>950.4</v>
      </c>
      <c r="H122" s="24">
        <v>1180</v>
      </c>
      <c r="I122" s="24"/>
      <c r="J122" s="24">
        <v>1301.05</v>
      </c>
      <c r="K122" s="25">
        <v>1076.6300000000001</v>
      </c>
      <c r="M122" s="9">
        <v>6</v>
      </c>
      <c r="N122" s="9" t="str">
        <f t="shared" si="8"/>
        <v>Dist Lineman</v>
      </c>
      <c r="O122" s="24">
        <v>25415.5</v>
      </c>
      <c r="P122" s="24">
        <f t="shared" si="9"/>
        <v>26049.5</v>
      </c>
      <c r="Q122" s="24">
        <v>4304.18</v>
      </c>
      <c r="R122" s="24">
        <v>380.4</v>
      </c>
      <c r="S122" s="24">
        <v>634</v>
      </c>
      <c r="T122" s="24"/>
      <c r="U122" s="24"/>
      <c r="V122" s="25">
        <v>1054.04</v>
      </c>
    </row>
    <row r="123" spans="2:22" x14ac:dyDescent="0.35">
      <c r="B123" s="9">
        <v>7</v>
      </c>
      <c r="C123" s="9" t="str">
        <f t="shared" si="7"/>
        <v>Meter Reader/Dist Lineman</v>
      </c>
      <c r="D123" s="24">
        <v>15444.85</v>
      </c>
      <c r="E123" s="35">
        <f t="shared" si="10"/>
        <v>16104.050000000001</v>
      </c>
      <c r="F123" s="33">
        <v>764.81</v>
      </c>
      <c r="G123" s="24"/>
      <c r="H123" s="24">
        <v>659.2</v>
      </c>
      <c r="I123" s="24"/>
      <c r="J123" s="24">
        <v>993.5</v>
      </c>
      <c r="K123" s="25">
        <v>236.9</v>
      </c>
      <c r="M123" s="9">
        <v>7</v>
      </c>
      <c r="N123" s="9" t="str">
        <f t="shared" si="8"/>
        <v>Meter Reader/Dist Lineman</v>
      </c>
      <c r="O123" s="24">
        <v>19324.400000000001</v>
      </c>
      <c r="P123" s="24">
        <f t="shared" si="9"/>
        <v>19793.2</v>
      </c>
      <c r="Q123" s="24">
        <v>2690.42</v>
      </c>
      <c r="R123" s="24"/>
      <c r="S123" s="24">
        <v>468.8</v>
      </c>
      <c r="T123" s="24"/>
      <c r="U123" s="24"/>
      <c r="V123" s="25">
        <v>648.04999999999995</v>
      </c>
    </row>
    <row r="124" spans="2:22" x14ac:dyDescent="0.35">
      <c r="B124" s="9">
        <v>8</v>
      </c>
      <c r="C124" s="9" t="str">
        <f t="shared" si="7"/>
        <v>Office Customer Service</v>
      </c>
      <c r="D124" s="24">
        <v>16140.1</v>
      </c>
      <c r="E124" s="35">
        <f t="shared" si="10"/>
        <v>16881.7</v>
      </c>
      <c r="F124" s="33"/>
      <c r="G124" s="24"/>
      <c r="H124" s="24">
        <v>741.6</v>
      </c>
      <c r="I124" s="24"/>
      <c r="J124" s="24">
        <v>993.51</v>
      </c>
      <c r="K124" s="25"/>
      <c r="M124" s="9">
        <v>8</v>
      </c>
      <c r="N124" s="9" t="str">
        <f t="shared" si="8"/>
        <v>Office Customer Service</v>
      </c>
      <c r="O124" s="24">
        <v>19411.5</v>
      </c>
      <c r="P124" s="24">
        <f t="shared" si="9"/>
        <v>19887.5</v>
      </c>
      <c r="Q124" s="24">
        <v>193.75</v>
      </c>
      <c r="R124" s="24">
        <v>55.35</v>
      </c>
      <c r="S124" s="24">
        <v>476</v>
      </c>
      <c r="T124" s="24"/>
      <c r="U124" s="24"/>
      <c r="V124" s="25"/>
    </row>
    <row r="125" spans="2:22" x14ac:dyDescent="0.35">
      <c r="B125" s="9">
        <v>9</v>
      </c>
      <c r="C125" s="9" t="str">
        <f t="shared" si="7"/>
        <v>Office Customer Service</v>
      </c>
      <c r="D125" s="24">
        <v>2494.75</v>
      </c>
      <c r="E125" s="35">
        <f t="shared" si="10"/>
        <v>2834.75</v>
      </c>
      <c r="F125" s="33"/>
      <c r="G125" s="24"/>
      <c r="H125" s="24">
        <v>340</v>
      </c>
      <c r="I125" s="24"/>
      <c r="J125" s="24"/>
      <c r="K125" s="25">
        <v>922.48</v>
      </c>
      <c r="M125" s="9">
        <v>9</v>
      </c>
      <c r="N125" s="9" t="str">
        <f t="shared" si="8"/>
        <v>Office Customer Service</v>
      </c>
      <c r="O125" s="24">
        <v>6977.75</v>
      </c>
      <c r="P125" s="24">
        <f t="shared" si="9"/>
        <v>7357.75</v>
      </c>
      <c r="Q125" s="24">
        <v>7.13</v>
      </c>
      <c r="R125" s="24"/>
      <c r="S125" s="24">
        <v>380</v>
      </c>
      <c r="T125" s="24"/>
      <c r="U125" s="24"/>
      <c r="V125" s="25"/>
    </row>
    <row r="126" spans="2:22" x14ac:dyDescent="0.35">
      <c r="B126" s="9">
        <v>10</v>
      </c>
      <c r="C126" s="9" t="str">
        <f>'#17'!C14</f>
        <v>Water Treatment Plant Op</v>
      </c>
      <c r="D126" s="24">
        <v>43858.77</v>
      </c>
      <c r="E126" s="35">
        <f t="shared" si="10"/>
        <v>45565.969999999994</v>
      </c>
      <c r="F126" s="33">
        <v>3398.48</v>
      </c>
      <c r="G126" s="24"/>
      <c r="H126" s="24">
        <v>1707.2</v>
      </c>
      <c r="I126" s="24"/>
      <c r="J126" s="24">
        <v>991.11</v>
      </c>
      <c r="K126" s="25">
        <v>861.46</v>
      </c>
      <c r="M126" s="9">
        <v>10</v>
      </c>
      <c r="N126" s="9" t="str">
        <f>'#17'!C14</f>
        <v>Water Treatment Plant Op</v>
      </c>
      <c r="O126" s="24">
        <v>35743.370000000003</v>
      </c>
      <c r="P126" s="24">
        <f t="shared" si="9"/>
        <v>36634.170000000006</v>
      </c>
      <c r="Q126" s="24">
        <v>2171.69</v>
      </c>
      <c r="R126" s="24">
        <v>1224.8499999999999</v>
      </c>
      <c r="S126" s="24">
        <v>890.8</v>
      </c>
      <c r="T126" s="24"/>
      <c r="U126" s="24"/>
      <c r="V126" s="25"/>
    </row>
    <row r="127" spans="2:22" x14ac:dyDescent="0.35">
      <c r="B127" s="9">
        <v>11</v>
      </c>
      <c r="C127" s="9" t="str">
        <f t="shared" ref="C127:C147" si="11">C71</f>
        <v>Dist Lineman/Machine Op</v>
      </c>
      <c r="D127" s="24">
        <v>24906.3</v>
      </c>
      <c r="E127" s="35">
        <f t="shared" si="10"/>
        <v>25638.3</v>
      </c>
      <c r="F127" s="33">
        <v>4076.39</v>
      </c>
      <c r="G127" s="24">
        <v>1903.2</v>
      </c>
      <c r="H127" s="24">
        <v>732</v>
      </c>
      <c r="I127" s="24"/>
      <c r="J127" s="24">
        <v>588.75</v>
      </c>
      <c r="K127" s="25">
        <v>1903.2</v>
      </c>
      <c r="M127" s="9">
        <v>11</v>
      </c>
      <c r="N127" s="9" t="str">
        <f t="shared" ref="N127:N165" si="12">C15</f>
        <v>Dist Lineman/Machine Op</v>
      </c>
      <c r="O127" s="24">
        <v>10138.200000000001</v>
      </c>
      <c r="P127" s="24">
        <f t="shared" si="9"/>
        <v>10284.6</v>
      </c>
      <c r="Q127" s="24">
        <v>741.16</v>
      </c>
      <c r="R127" s="24">
        <v>292.8</v>
      </c>
      <c r="S127" s="24">
        <v>146.4</v>
      </c>
      <c r="T127" s="24"/>
      <c r="U127" s="24"/>
      <c r="V127" s="25"/>
    </row>
    <row r="128" spans="2:22" x14ac:dyDescent="0.35">
      <c r="B128" s="9">
        <v>12</v>
      </c>
      <c r="C128" s="9" t="str">
        <f t="shared" si="11"/>
        <v>Office Customer Service</v>
      </c>
      <c r="D128" s="24">
        <v>36403.9</v>
      </c>
      <c r="E128" s="35">
        <f t="shared" si="10"/>
        <v>37974.300000000003</v>
      </c>
      <c r="F128" s="33">
        <v>927.71</v>
      </c>
      <c r="G128" s="24">
        <v>1452.62</v>
      </c>
      <c r="H128" s="24">
        <v>1570.4</v>
      </c>
      <c r="I128" s="24"/>
      <c r="J128" s="24">
        <v>1005.91</v>
      </c>
      <c r="K128" s="25">
        <v>2286.94</v>
      </c>
      <c r="M128" s="9">
        <v>12</v>
      </c>
      <c r="N128" s="9" t="str">
        <f t="shared" si="12"/>
        <v>Office Customer Service</v>
      </c>
      <c r="O128" s="24">
        <v>30563.38</v>
      </c>
      <c r="P128" s="24">
        <f t="shared" si="9"/>
        <v>31388.58</v>
      </c>
      <c r="Q128" s="24">
        <v>1222.57</v>
      </c>
      <c r="R128" s="24">
        <v>3197.66</v>
      </c>
      <c r="S128" s="24">
        <v>825.2</v>
      </c>
      <c r="T128" s="24"/>
      <c r="U128" s="24"/>
      <c r="V128" s="25">
        <v>2073.34</v>
      </c>
    </row>
    <row r="129" spans="2:22" x14ac:dyDescent="0.35">
      <c r="B129" s="9">
        <v>13</v>
      </c>
      <c r="C129" s="9" t="str">
        <f t="shared" si="11"/>
        <v>Water Treatment Plant Op</v>
      </c>
      <c r="D129" s="24">
        <v>22015.45</v>
      </c>
      <c r="E129" s="35">
        <f t="shared" si="10"/>
        <v>22863.45</v>
      </c>
      <c r="F129" s="33">
        <v>2427.4899999999998</v>
      </c>
      <c r="G129" s="24"/>
      <c r="H129" s="24">
        <v>848</v>
      </c>
      <c r="I129" s="24"/>
      <c r="J129" s="24">
        <v>979.94</v>
      </c>
      <c r="K129" s="25">
        <v>172.8</v>
      </c>
      <c r="M129" s="9">
        <v>13</v>
      </c>
      <c r="N129" s="9" t="str">
        <f t="shared" si="12"/>
        <v>Water Treatment Plant Op</v>
      </c>
      <c r="O129" s="24">
        <v>19617.5</v>
      </c>
      <c r="P129" s="24">
        <f t="shared" si="9"/>
        <v>20089.5</v>
      </c>
      <c r="Q129" s="24">
        <v>2097.4499999999998</v>
      </c>
      <c r="R129" s="24">
        <v>94.4</v>
      </c>
      <c r="S129" s="24">
        <v>472</v>
      </c>
      <c r="T129" s="24"/>
      <c r="U129" s="24"/>
      <c r="V129" s="25">
        <v>489.7</v>
      </c>
    </row>
    <row r="130" spans="2:22" x14ac:dyDescent="0.35">
      <c r="B130" s="9">
        <v>14</v>
      </c>
      <c r="C130" s="9" t="str">
        <f t="shared" si="11"/>
        <v>Water Treatment Plant Op</v>
      </c>
      <c r="D130" s="24">
        <v>42312.45</v>
      </c>
      <c r="E130" s="35">
        <f t="shared" si="10"/>
        <v>44016.45</v>
      </c>
      <c r="F130" s="33">
        <v>10863.08</v>
      </c>
      <c r="G130" s="24">
        <v>1767.9</v>
      </c>
      <c r="H130" s="24">
        <v>1704</v>
      </c>
      <c r="I130" s="24"/>
      <c r="J130" s="24">
        <v>949.19</v>
      </c>
      <c r="K130" s="25">
        <v>1831.8</v>
      </c>
      <c r="M130" s="9">
        <v>14</v>
      </c>
      <c r="N130" s="9" t="str">
        <f t="shared" si="12"/>
        <v>Water Treatment Plant Op</v>
      </c>
      <c r="O130" s="24">
        <v>36571.199999999997</v>
      </c>
      <c r="P130" s="24">
        <f t="shared" si="9"/>
        <v>37483.199999999997</v>
      </c>
      <c r="Q130" s="24">
        <v>14415.3</v>
      </c>
      <c r="R130" s="24">
        <v>3477</v>
      </c>
      <c r="S130" s="24">
        <v>912</v>
      </c>
      <c r="T130" s="24"/>
      <c r="U130" s="24"/>
      <c r="V130" s="25">
        <v>1482</v>
      </c>
    </row>
    <row r="131" spans="2:22" x14ac:dyDescent="0.35">
      <c r="B131" s="9">
        <v>15</v>
      </c>
      <c r="C131" s="9" t="str">
        <f t="shared" si="11"/>
        <v>Dist Lineman/Mechanic</v>
      </c>
      <c r="D131" s="24">
        <v>26452.6</v>
      </c>
      <c r="E131" s="35">
        <f t="shared" si="10"/>
        <v>27472.6</v>
      </c>
      <c r="F131" s="33">
        <v>3950.57</v>
      </c>
      <c r="G131" s="24"/>
      <c r="H131" s="24">
        <v>1020</v>
      </c>
      <c r="I131" s="24"/>
      <c r="J131" s="24">
        <v>1236.4100000000001</v>
      </c>
      <c r="K131" s="25">
        <v>99.4</v>
      </c>
      <c r="M131" s="9">
        <v>15</v>
      </c>
      <c r="N131" s="9" t="str">
        <f t="shared" si="12"/>
        <v>Dist Lineman/Mechanic</v>
      </c>
      <c r="O131" s="24">
        <v>23391</v>
      </c>
      <c r="P131" s="24">
        <f t="shared" si="9"/>
        <v>23943</v>
      </c>
      <c r="Q131" s="24">
        <v>4678.2</v>
      </c>
      <c r="R131" s="24"/>
      <c r="S131" s="24">
        <v>552</v>
      </c>
      <c r="T131" s="24"/>
      <c r="U131" s="24"/>
      <c r="V131" s="25"/>
    </row>
    <row r="132" spans="2:22" x14ac:dyDescent="0.35">
      <c r="B132" s="9">
        <v>16</v>
      </c>
      <c r="C132" s="9" t="str">
        <f t="shared" si="11"/>
        <v>Water Treatment Plant Op</v>
      </c>
      <c r="D132" s="24">
        <v>6510.15</v>
      </c>
      <c r="E132" s="35">
        <f t="shared" si="10"/>
        <v>7734.15</v>
      </c>
      <c r="F132" s="33"/>
      <c r="G132" s="24"/>
      <c r="H132" s="24">
        <v>1224</v>
      </c>
      <c r="I132" s="24"/>
      <c r="J132" s="24">
        <v>550.37</v>
      </c>
      <c r="K132" s="25"/>
      <c r="M132" s="9">
        <v>16</v>
      </c>
      <c r="N132" s="9" t="str">
        <f t="shared" si="12"/>
        <v>Water Treatment Plant Op</v>
      </c>
      <c r="O132" s="24">
        <v>5289.35</v>
      </c>
      <c r="P132" s="24">
        <f t="shared" si="9"/>
        <v>5941.35</v>
      </c>
      <c r="Q132" s="24"/>
      <c r="R132" s="24"/>
      <c r="S132" s="24">
        <v>652</v>
      </c>
      <c r="T132" s="24"/>
      <c r="U132" s="24"/>
      <c r="V132" s="25"/>
    </row>
    <row r="133" spans="2:22" x14ac:dyDescent="0.35">
      <c r="B133" s="9">
        <v>17</v>
      </c>
      <c r="C133" s="9" t="str">
        <f t="shared" si="11"/>
        <v>Dist Lineman</v>
      </c>
      <c r="D133" s="24">
        <v>27486.45</v>
      </c>
      <c r="E133" s="35">
        <f t="shared" si="10"/>
        <v>28465.65</v>
      </c>
      <c r="F133" s="33">
        <v>1698.33</v>
      </c>
      <c r="G133" s="24">
        <v>2509.1999999999998</v>
      </c>
      <c r="H133" s="24">
        <v>979.2</v>
      </c>
      <c r="I133" s="24"/>
      <c r="J133" s="24">
        <v>588.75</v>
      </c>
      <c r="K133" s="25">
        <v>2402.1</v>
      </c>
      <c r="M133" s="9">
        <v>17</v>
      </c>
      <c r="N133" s="9" t="str">
        <f t="shared" si="12"/>
        <v>Dist Lineman</v>
      </c>
      <c r="O133" s="24"/>
      <c r="P133" s="24"/>
      <c r="Q133" s="24"/>
      <c r="R133" s="24"/>
      <c r="S133" s="24"/>
      <c r="T133" s="24"/>
      <c r="U133" s="24"/>
      <c r="V133" s="25"/>
    </row>
    <row r="134" spans="2:22" x14ac:dyDescent="0.35">
      <c r="B134" s="9">
        <v>18</v>
      </c>
      <c r="C134" s="9" t="str">
        <f t="shared" si="11"/>
        <v>Office Customer Service</v>
      </c>
      <c r="D134" s="24">
        <v>23363.85</v>
      </c>
      <c r="E134" s="35">
        <f t="shared" si="10"/>
        <v>24347.85</v>
      </c>
      <c r="F134" s="33">
        <v>18.45</v>
      </c>
      <c r="G134" s="24">
        <v>781.05</v>
      </c>
      <c r="H134" s="24">
        <v>984</v>
      </c>
      <c r="I134" s="24"/>
      <c r="J134" s="24">
        <v>988.18</v>
      </c>
      <c r="K134" s="25">
        <v>953.25</v>
      </c>
      <c r="M134" s="9">
        <v>18</v>
      </c>
      <c r="N134" s="9" t="str">
        <f t="shared" si="12"/>
        <v>Office Customer Service</v>
      </c>
      <c r="O134" s="24">
        <v>15541.05</v>
      </c>
      <c r="P134" s="24">
        <f t="shared" si="9"/>
        <v>15966.65</v>
      </c>
      <c r="Q134" s="24">
        <v>59.86</v>
      </c>
      <c r="R134" s="24">
        <v>1629.25</v>
      </c>
      <c r="S134" s="24">
        <v>425.6</v>
      </c>
      <c r="T134" s="24"/>
      <c r="U134" s="24"/>
      <c r="V134" s="25">
        <v>1881.95</v>
      </c>
    </row>
    <row r="135" spans="2:22" x14ac:dyDescent="0.35">
      <c r="B135" s="9">
        <v>19</v>
      </c>
      <c r="C135" s="9" t="str">
        <f t="shared" si="11"/>
        <v>Administrative Assistant</v>
      </c>
      <c r="D135" s="24">
        <v>40020.17</v>
      </c>
      <c r="E135" s="35">
        <f t="shared" si="10"/>
        <v>41749.769999999997</v>
      </c>
      <c r="F135" s="33">
        <v>241.01</v>
      </c>
      <c r="G135" s="24">
        <v>3443.2</v>
      </c>
      <c r="H135" s="24">
        <v>1729.6</v>
      </c>
      <c r="I135" s="24"/>
      <c r="J135" s="24">
        <v>949.17</v>
      </c>
      <c r="K135" s="25">
        <v>1992.06</v>
      </c>
      <c r="M135" s="9">
        <v>19</v>
      </c>
      <c r="N135" s="9" t="str">
        <f t="shared" si="12"/>
        <v>Administrative Assistant</v>
      </c>
      <c r="O135" s="24">
        <v>34345.620000000003</v>
      </c>
      <c r="P135" s="24">
        <f t="shared" si="9"/>
        <v>34895.700000000004</v>
      </c>
      <c r="Q135" s="24">
        <v>103.14</v>
      </c>
      <c r="R135" s="24">
        <v>3346.32</v>
      </c>
      <c r="S135" s="24">
        <v>550.08000000000004</v>
      </c>
      <c r="T135" s="24"/>
      <c r="U135" s="24"/>
      <c r="V135" s="25">
        <v>1753.38</v>
      </c>
    </row>
    <row r="136" spans="2:22" x14ac:dyDescent="0.35">
      <c r="B136" s="9">
        <v>20</v>
      </c>
      <c r="C136" s="9" t="str">
        <f t="shared" si="11"/>
        <v>Dist Lineman</v>
      </c>
      <c r="D136" s="24">
        <v>17107.2</v>
      </c>
      <c r="E136" s="35">
        <f t="shared" si="10"/>
        <v>17926.400000000001</v>
      </c>
      <c r="F136" s="33">
        <v>1209.5999999999999</v>
      </c>
      <c r="G136" s="24">
        <v>192</v>
      </c>
      <c r="H136" s="24">
        <v>819.2</v>
      </c>
      <c r="I136" s="24"/>
      <c r="J136" s="24">
        <v>976.95</v>
      </c>
      <c r="K136" s="25">
        <v>1056</v>
      </c>
      <c r="M136" s="9">
        <v>20</v>
      </c>
      <c r="N136" s="9" t="str">
        <f t="shared" si="12"/>
        <v>Dist Lineman</v>
      </c>
      <c r="O136" s="24">
        <v>6720.6</v>
      </c>
      <c r="P136" s="24">
        <f t="shared" si="9"/>
        <v>6941.4000000000005</v>
      </c>
      <c r="Q136" s="24">
        <v>734.85</v>
      </c>
      <c r="R136" s="24">
        <v>1117.8</v>
      </c>
      <c r="S136" s="24">
        <v>220.8</v>
      </c>
      <c r="T136" s="24"/>
      <c r="U136" s="24"/>
      <c r="V136" s="25">
        <v>979.8</v>
      </c>
    </row>
    <row r="137" spans="2:22" x14ac:dyDescent="0.35">
      <c r="B137" s="9">
        <v>21</v>
      </c>
      <c r="C137" s="9" t="str">
        <f t="shared" si="11"/>
        <v>Dist Lineman</v>
      </c>
      <c r="D137" s="24">
        <v>46652.5</v>
      </c>
      <c r="E137" s="35">
        <f t="shared" si="10"/>
        <v>48598.9</v>
      </c>
      <c r="F137" s="33">
        <v>5200.29</v>
      </c>
      <c r="G137" s="24">
        <v>3119.04</v>
      </c>
      <c r="H137" s="24">
        <v>1946.4</v>
      </c>
      <c r="I137" s="24"/>
      <c r="J137" s="24">
        <v>966.45</v>
      </c>
      <c r="K137" s="25">
        <v>1113.78</v>
      </c>
      <c r="M137" s="9">
        <v>21</v>
      </c>
      <c r="N137" s="9" t="str">
        <f t="shared" si="12"/>
        <v>Dist Lineman</v>
      </c>
      <c r="O137" s="24">
        <v>40489.72</v>
      </c>
      <c r="P137" s="24">
        <f t="shared" si="9"/>
        <v>41526.92</v>
      </c>
      <c r="Q137" s="24">
        <v>4279</v>
      </c>
      <c r="R137" s="24">
        <v>1646.56</v>
      </c>
      <c r="S137" s="24">
        <v>1037.2</v>
      </c>
      <c r="T137" s="24"/>
      <c r="U137" s="24"/>
      <c r="V137" s="25">
        <v>1854.02</v>
      </c>
    </row>
    <row r="138" spans="2:22" x14ac:dyDescent="0.35">
      <c r="B138" s="9">
        <v>22</v>
      </c>
      <c r="C138" s="9" t="str">
        <f t="shared" si="11"/>
        <v>Office Manager</v>
      </c>
      <c r="D138" s="24">
        <v>46153.8</v>
      </c>
      <c r="E138" s="35">
        <f t="shared" si="10"/>
        <v>47968.200000000004</v>
      </c>
      <c r="F138" s="33">
        <v>10240.02</v>
      </c>
      <c r="G138" s="24">
        <v>2358.7199999999998</v>
      </c>
      <c r="H138" s="24">
        <v>1814.4</v>
      </c>
      <c r="I138" s="24"/>
      <c r="J138" s="24">
        <v>1962.76</v>
      </c>
      <c r="K138" s="25">
        <v>873.18</v>
      </c>
      <c r="M138" s="9">
        <v>22</v>
      </c>
      <c r="N138" s="9" t="str">
        <f t="shared" si="12"/>
        <v>Office Manager</v>
      </c>
      <c r="O138" s="24">
        <v>39776.559999999998</v>
      </c>
      <c r="P138" s="24">
        <f t="shared" si="9"/>
        <v>40731.759999999995</v>
      </c>
      <c r="Q138" s="24">
        <v>9951.51</v>
      </c>
      <c r="R138" s="24">
        <v>2273.2800000000002</v>
      </c>
      <c r="S138" s="24">
        <v>955.2</v>
      </c>
      <c r="T138" s="24"/>
      <c r="U138" s="24"/>
      <c r="V138" s="25">
        <v>722.24</v>
      </c>
    </row>
    <row r="139" spans="2:22" x14ac:dyDescent="0.35">
      <c r="B139" s="9">
        <v>23</v>
      </c>
      <c r="C139" s="9" t="str">
        <f t="shared" si="11"/>
        <v>Assistant Superintendent</v>
      </c>
      <c r="D139" s="24"/>
      <c r="E139" s="35"/>
      <c r="F139" s="33"/>
      <c r="G139" s="24"/>
      <c r="H139" s="24"/>
      <c r="I139" s="24"/>
      <c r="J139" s="24"/>
      <c r="K139" s="25"/>
      <c r="M139" s="9">
        <v>23</v>
      </c>
      <c r="N139" s="9" t="str">
        <f t="shared" si="12"/>
        <v>Assistant Superintendent</v>
      </c>
      <c r="O139" s="24"/>
      <c r="P139" s="24"/>
      <c r="Q139" s="24"/>
      <c r="R139" s="24"/>
      <c r="S139" s="24"/>
      <c r="T139" s="24"/>
      <c r="U139" s="24"/>
      <c r="V139" s="25"/>
    </row>
    <row r="140" spans="2:22" x14ac:dyDescent="0.35">
      <c r="B140" s="9">
        <v>23</v>
      </c>
      <c r="C140" s="9" t="str">
        <f t="shared" si="11"/>
        <v>Manager/Supt</v>
      </c>
      <c r="D140" s="24">
        <v>100038</v>
      </c>
      <c r="E140" s="35">
        <f t="shared" si="10"/>
        <v>100038</v>
      </c>
      <c r="F140" s="33"/>
      <c r="G140" s="24">
        <v>5635.2</v>
      </c>
      <c r="H140" s="24"/>
      <c r="I140" s="24"/>
      <c r="J140" s="24"/>
      <c r="K140" s="25">
        <v>582.41999999999996</v>
      </c>
      <c r="M140" s="9">
        <v>23</v>
      </c>
      <c r="N140" s="9" t="str">
        <f t="shared" si="12"/>
        <v>Manager/Supt</v>
      </c>
      <c r="O140" s="24">
        <v>90961</v>
      </c>
      <c r="P140" s="24">
        <f t="shared" si="9"/>
        <v>90961</v>
      </c>
      <c r="Q140" s="24"/>
      <c r="R140" s="24">
        <v>2115.1999999999998</v>
      </c>
      <c r="S140" s="24"/>
      <c r="T140" s="24"/>
      <c r="U140" s="24"/>
      <c r="V140" s="25"/>
    </row>
    <row r="141" spans="2:22" x14ac:dyDescent="0.35">
      <c r="B141" s="9">
        <v>24</v>
      </c>
      <c r="C141" s="9" t="str">
        <f t="shared" si="11"/>
        <v>Dist Lineman</v>
      </c>
      <c r="D141" s="24">
        <v>17929.349999999999</v>
      </c>
      <c r="E141" s="35">
        <f t="shared" si="10"/>
        <v>18860.55</v>
      </c>
      <c r="F141" s="33">
        <v>1160.95</v>
      </c>
      <c r="G141" s="24">
        <v>602.85</v>
      </c>
      <c r="H141" s="24">
        <v>931.2</v>
      </c>
      <c r="I141" s="24"/>
      <c r="J141" s="24">
        <v>988.18</v>
      </c>
      <c r="K141" s="25">
        <v>1034.0999999999999</v>
      </c>
      <c r="M141" s="9">
        <v>24</v>
      </c>
      <c r="N141" s="9" t="str">
        <f t="shared" si="12"/>
        <v>Dist Lineman</v>
      </c>
      <c r="O141" s="24">
        <v>15162.92</v>
      </c>
      <c r="P141" s="24">
        <f t="shared" si="9"/>
        <v>15680.52</v>
      </c>
      <c r="Q141" s="24">
        <v>1821.57</v>
      </c>
      <c r="R141" s="24">
        <v>594.95000000000005</v>
      </c>
      <c r="S141" s="24">
        <v>517.6</v>
      </c>
      <c r="T141" s="24"/>
      <c r="U141" s="24"/>
      <c r="V141" s="25">
        <v>2583.5500000000002</v>
      </c>
    </row>
    <row r="142" spans="2:22" x14ac:dyDescent="0.35">
      <c r="B142" s="9">
        <v>25</v>
      </c>
      <c r="C142" s="9" t="str">
        <f t="shared" si="11"/>
        <v>Office Customer Service</v>
      </c>
      <c r="D142" s="24">
        <v>6307.1</v>
      </c>
      <c r="E142" s="35">
        <f t="shared" si="10"/>
        <v>6495.9000000000005</v>
      </c>
      <c r="F142" s="33">
        <v>97.35</v>
      </c>
      <c r="G142" s="24">
        <v>472</v>
      </c>
      <c r="H142" s="24">
        <v>188.8</v>
      </c>
      <c r="I142" s="24"/>
      <c r="J142" s="24"/>
      <c r="K142" s="25">
        <v>295</v>
      </c>
      <c r="M142" s="9">
        <v>25</v>
      </c>
      <c r="N142" s="9" t="str">
        <f t="shared" si="12"/>
        <v>Office Customer Service</v>
      </c>
      <c r="O142" s="24"/>
      <c r="P142" s="24"/>
      <c r="Q142" s="24"/>
      <c r="R142" s="24"/>
      <c r="S142" s="24"/>
      <c r="T142" s="24"/>
      <c r="U142" s="24"/>
      <c r="V142" s="25"/>
    </row>
    <row r="143" spans="2:22" x14ac:dyDescent="0.35">
      <c r="B143" s="9">
        <v>26</v>
      </c>
      <c r="C143" s="9" t="str">
        <f t="shared" si="11"/>
        <v>Dist Lineman</v>
      </c>
      <c r="D143" s="24">
        <v>8455</v>
      </c>
      <c r="E143" s="35">
        <f t="shared" si="10"/>
        <v>8935</v>
      </c>
      <c r="F143" s="33">
        <v>517.5</v>
      </c>
      <c r="G143" s="24"/>
      <c r="H143" s="24">
        <v>480</v>
      </c>
      <c r="I143" s="24"/>
      <c r="J143" s="24">
        <v>550.36</v>
      </c>
      <c r="K143" s="25">
        <v>135</v>
      </c>
      <c r="M143" s="9">
        <v>26</v>
      </c>
      <c r="N143" s="9" t="str">
        <f t="shared" si="12"/>
        <v>Dist Lineman</v>
      </c>
      <c r="O143" s="24">
        <v>12134</v>
      </c>
      <c r="P143" s="24">
        <f t="shared" si="9"/>
        <v>12474</v>
      </c>
      <c r="Q143" s="24">
        <v>1949.28</v>
      </c>
      <c r="R143" s="24"/>
      <c r="S143" s="24">
        <v>340</v>
      </c>
      <c r="T143" s="24"/>
      <c r="U143" s="24"/>
      <c r="V143" s="25"/>
    </row>
    <row r="144" spans="2:22" x14ac:dyDescent="0.35">
      <c r="B144" s="9">
        <v>27</v>
      </c>
      <c r="C144" s="9" t="str">
        <f t="shared" si="11"/>
        <v>Water Treatment Plant Op</v>
      </c>
      <c r="D144" s="24">
        <v>37056.85</v>
      </c>
      <c r="E144" s="35">
        <f t="shared" si="10"/>
        <v>38532.85</v>
      </c>
      <c r="F144" s="33">
        <v>5023.92</v>
      </c>
      <c r="G144" s="24">
        <v>885.6</v>
      </c>
      <c r="H144" s="24">
        <v>1476</v>
      </c>
      <c r="I144" s="24"/>
      <c r="J144" s="24">
        <v>1256.1600000000001</v>
      </c>
      <c r="K144" s="25">
        <v>1328.43</v>
      </c>
      <c r="M144" s="9">
        <v>27</v>
      </c>
      <c r="N144" s="9" t="str">
        <f t="shared" si="12"/>
        <v>Water Treatment Plant Op</v>
      </c>
      <c r="O144" s="24">
        <v>31848.080000000002</v>
      </c>
      <c r="P144" s="24">
        <f t="shared" si="9"/>
        <v>32634.080000000002</v>
      </c>
      <c r="Q144" s="24">
        <v>6351.91</v>
      </c>
      <c r="R144" s="24">
        <v>802</v>
      </c>
      <c r="S144" s="24">
        <v>786</v>
      </c>
      <c r="T144" s="24"/>
      <c r="U144" s="24"/>
      <c r="V144" s="25">
        <v>1628.75</v>
      </c>
    </row>
    <row r="145" spans="2:22" x14ac:dyDescent="0.35">
      <c r="B145" s="9">
        <v>28</v>
      </c>
      <c r="C145" s="9" t="str">
        <f t="shared" si="11"/>
        <v>Water Treatment Plant Op</v>
      </c>
      <c r="D145" s="24">
        <v>26841.599999999999</v>
      </c>
      <c r="E145" s="35">
        <f t="shared" si="10"/>
        <v>27865.599999999999</v>
      </c>
      <c r="F145" s="33">
        <v>1756.8</v>
      </c>
      <c r="G145" s="24"/>
      <c r="H145" s="24">
        <v>1024</v>
      </c>
      <c r="I145" s="24"/>
      <c r="J145" s="24">
        <v>988.16</v>
      </c>
      <c r="K145" s="25">
        <v>336</v>
      </c>
      <c r="M145" s="9">
        <v>28</v>
      </c>
      <c r="N145" s="9" t="str">
        <f t="shared" si="12"/>
        <v>Water Treatment Plant Op</v>
      </c>
      <c r="O145" s="24">
        <v>23604.9</v>
      </c>
      <c r="P145" s="24">
        <f t="shared" si="9"/>
        <v>24156.9</v>
      </c>
      <c r="Q145" s="24">
        <v>5185.3500000000004</v>
      </c>
      <c r="R145" s="24"/>
      <c r="S145" s="24">
        <v>552</v>
      </c>
      <c r="T145" s="24"/>
      <c r="U145" s="24"/>
      <c r="V145" s="25">
        <v>131.1</v>
      </c>
    </row>
    <row r="146" spans="2:22" x14ac:dyDescent="0.35">
      <c r="B146" s="9">
        <v>29</v>
      </c>
      <c r="C146" s="9" t="str">
        <f t="shared" si="11"/>
        <v>Wastewater Treatment Op</v>
      </c>
      <c r="D146" s="24">
        <v>42775.12</v>
      </c>
      <c r="E146" s="35">
        <f t="shared" si="10"/>
        <v>44475.920000000006</v>
      </c>
      <c r="F146" s="33">
        <v>4990.82</v>
      </c>
      <c r="G146" s="24">
        <v>1020.48</v>
      </c>
      <c r="H146" s="24">
        <v>1700.8</v>
      </c>
      <c r="I146" s="24"/>
      <c r="J146" s="24">
        <v>1278.4000000000001</v>
      </c>
      <c r="K146" s="25">
        <v>648.42999999999995</v>
      </c>
      <c r="M146" s="9">
        <v>29</v>
      </c>
      <c r="N146" s="9" t="str">
        <f t="shared" si="12"/>
        <v>Wastewater Treatment Op</v>
      </c>
      <c r="O146" s="24">
        <v>35259.839999999997</v>
      </c>
      <c r="P146" s="24">
        <f t="shared" si="9"/>
        <v>36150.239999999998</v>
      </c>
      <c r="Q146" s="24">
        <v>4390.82</v>
      </c>
      <c r="R146" s="24">
        <v>712.32</v>
      </c>
      <c r="S146" s="24">
        <v>890.4</v>
      </c>
      <c r="T146" s="24"/>
      <c r="U146" s="24"/>
      <c r="V146" s="25">
        <v>1958.88</v>
      </c>
    </row>
    <row r="147" spans="2:22" x14ac:dyDescent="0.35">
      <c r="B147" s="9">
        <v>30</v>
      </c>
      <c r="C147" s="9" t="str">
        <f t="shared" si="11"/>
        <v>Wastewater Treament/Col</v>
      </c>
      <c r="D147" s="24">
        <v>39517.910000000003</v>
      </c>
      <c r="E147" s="35">
        <f t="shared" si="10"/>
        <v>41202.710000000006</v>
      </c>
      <c r="F147" s="33">
        <v>2022.27</v>
      </c>
      <c r="G147" s="24">
        <v>1573.24</v>
      </c>
      <c r="H147" s="24">
        <v>1684.8</v>
      </c>
      <c r="I147" s="24"/>
      <c r="J147" s="24">
        <v>1234.01</v>
      </c>
      <c r="K147" s="25">
        <v>2010.7</v>
      </c>
      <c r="M147" s="9">
        <v>30</v>
      </c>
      <c r="N147" s="9" t="str">
        <f t="shared" si="12"/>
        <v>Wastewater Treament/Col</v>
      </c>
      <c r="O147" s="24">
        <v>26589.57</v>
      </c>
      <c r="P147" s="24">
        <f t="shared" si="9"/>
        <v>27301.89</v>
      </c>
      <c r="Q147" s="24">
        <v>2955.05</v>
      </c>
      <c r="R147" s="24">
        <v>2548.77</v>
      </c>
      <c r="S147" s="24">
        <v>712.32</v>
      </c>
      <c r="T147" s="24"/>
      <c r="U147" s="24"/>
      <c r="V147" s="25">
        <v>1402.38</v>
      </c>
    </row>
    <row r="148" spans="2:22" x14ac:dyDescent="0.35">
      <c r="B148" s="9">
        <v>31</v>
      </c>
      <c r="C148" s="9" t="str">
        <f t="shared" ref="C148:C165" si="13">C92</f>
        <v>Wastewater Supervisor</v>
      </c>
      <c r="D148" s="24">
        <v>42648.9</v>
      </c>
      <c r="E148" s="35">
        <f t="shared" si="10"/>
        <v>44404.9</v>
      </c>
      <c r="F148" s="33">
        <v>2832.02</v>
      </c>
      <c r="G148" s="24">
        <v>1229.2</v>
      </c>
      <c r="H148" s="24">
        <v>1756</v>
      </c>
      <c r="I148" s="24"/>
      <c r="J148" s="24">
        <v>991.11</v>
      </c>
      <c r="K148" s="25">
        <v>2118.2199999999998</v>
      </c>
      <c r="M148" s="9">
        <v>31</v>
      </c>
      <c r="N148" s="9" t="str">
        <f t="shared" si="12"/>
        <v>Wastewater Supervisor</v>
      </c>
      <c r="O148" s="24">
        <v>36229.120000000003</v>
      </c>
      <c r="P148" s="24">
        <f t="shared" si="9"/>
        <v>37171.120000000003</v>
      </c>
      <c r="Q148" s="24">
        <v>2671.52</v>
      </c>
      <c r="R148" s="24">
        <v>1325.2</v>
      </c>
      <c r="S148" s="24">
        <v>942</v>
      </c>
      <c r="T148" s="24"/>
      <c r="U148" s="24"/>
      <c r="V148" s="25">
        <v>3175.77</v>
      </c>
    </row>
    <row r="149" spans="2:22" x14ac:dyDescent="0.35">
      <c r="B149" s="9">
        <v>32</v>
      </c>
      <c r="C149" s="9" t="str">
        <f t="shared" si="13"/>
        <v>Wastewater Collection</v>
      </c>
      <c r="D149" s="24">
        <v>19295.55</v>
      </c>
      <c r="E149" s="35">
        <f t="shared" si="10"/>
        <v>20309.149999999998</v>
      </c>
      <c r="F149" s="33">
        <v>788.64</v>
      </c>
      <c r="G149" s="24">
        <v>928.65</v>
      </c>
      <c r="H149" s="24">
        <v>1013.6</v>
      </c>
      <c r="I149" s="24"/>
      <c r="J149" s="24">
        <v>989.07</v>
      </c>
      <c r="K149" s="25">
        <v>1208.6500000000001</v>
      </c>
      <c r="M149" s="9">
        <v>32</v>
      </c>
      <c r="N149" s="9" t="str">
        <f t="shared" si="12"/>
        <v>Wastewater Collection</v>
      </c>
      <c r="O149" s="24">
        <v>21244.05</v>
      </c>
      <c r="P149" s="24">
        <f t="shared" si="9"/>
        <v>21856.05</v>
      </c>
      <c r="Q149" s="24">
        <v>1250.79</v>
      </c>
      <c r="R149" s="24">
        <v>833.85</v>
      </c>
      <c r="S149" s="24">
        <v>612</v>
      </c>
      <c r="T149" s="24"/>
      <c r="U149" s="24"/>
      <c r="V149" s="25">
        <v>1170.45</v>
      </c>
    </row>
    <row r="150" spans="2:22" x14ac:dyDescent="0.35">
      <c r="B150" s="9">
        <v>33</v>
      </c>
      <c r="C150" s="9" t="str">
        <f t="shared" si="13"/>
        <v>Wastewater Collection</v>
      </c>
      <c r="D150" s="24">
        <v>22806.61</v>
      </c>
      <c r="E150" s="35">
        <f t="shared" si="10"/>
        <v>23917.010000000002</v>
      </c>
      <c r="F150" s="33">
        <v>1665.95</v>
      </c>
      <c r="G150" s="24">
        <v>685.33</v>
      </c>
      <c r="H150" s="24">
        <v>1110.4000000000001</v>
      </c>
      <c r="I150" s="24"/>
      <c r="J150" s="24">
        <v>977.87</v>
      </c>
      <c r="K150" s="25">
        <v>1101.74</v>
      </c>
      <c r="M150" s="9">
        <v>33</v>
      </c>
      <c r="N150" s="9" t="str">
        <f t="shared" si="12"/>
        <v>Wastewater Collection</v>
      </c>
      <c r="O150" s="24">
        <v>28455.02</v>
      </c>
      <c r="P150" s="24">
        <f t="shared" si="9"/>
        <v>29189.02</v>
      </c>
      <c r="Q150" s="24">
        <v>2383.64</v>
      </c>
      <c r="R150" s="24">
        <v>734</v>
      </c>
      <c r="S150" s="24">
        <v>734</v>
      </c>
      <c r="T150" s="24"/>
      <c r="U150" s="24"/>
      <c r="V150" s="25">
        <v>1926.79</v>
      </c>
    </row>
    <row r="151" spans="2:22" x14ac:dyDescent="0.35">
      <c r="B151" s="9">
        <v>34</v>
      </c>
      <c r="C151" s="9" t="str">
        <f t="shared" si="13"/>
        <v>Water Treatment Plant Op</v>
      </c>
      <c r="D151" s="24"/>
      <c r="E151" s="35"/>
      <c r="F151" s="33"/>
      <c r="G151" s="24"/>
      <c r="H151" s="24"/>
      <c r="I151" s="24"/>
      <c r="J151" s="24"/>
      <c r="K151" s="25"/>
      <c r="M151" s="9">
        <v>34</v>
      </c>
      <c r="N151" s="9" t="str">
        <f t="shared" si="12"/>
        <v>Water Treatment Plant Op</v>
      </c>
      <c r="O151" s="24"/>
      <c r="P151" s="24"/>
      <c r="Q151" s="24"/>
      <c r="R151" s="24"/>
      <c r="S151" s="24"/>
      <c r="T151" s="24"/>
      <c r="U151" s="24"/>
      <c r="V151" s="25"/>
    </row>
    <row r="152" spans="2:22" x14ac:dyDescent="0.35">
      <c r="B152" s="9">
        <v>35</v>
      </c>
      <c r="C152" s="9" t="str">
        <f t="shared" si="13"/>
        <v>Office Customer Service</v>
      </c>
      <c r="D152" s="24"/>
      <c r="E152" s="35"/>
      <c r="F152" s="33"/>
      <c r="G152" s="24"/>
      <c r="H152" s="24"/>
      <c r="I152" s="24"/>
      <c r="J152" s="24"/>
      <c r="K152" s="25"/>
      <c r="M152" s="9">
        <v>35</v>
      </c>
      <c r="N152" s="9" t="str">
        <f t="shared" si="12"/>
        <v>Office Customer Service</v>
      </c>
      <c r="O152" s="24"/>
      <c r="P152" s="24"/>
      <c r="Q152" s="24"/>
      <c r="R152" s="24"/>
      <c r="S152" s="24"/>
      <c r="T152" s="24"/>
      <c r="U152" s="24"/>
      <c r="V152" s="25"/>
    </row>
    <row r="153" spans="2:22" x14ac:dyDescent="0.35">
      <c r="B153" s="9">
        <v>36</v>
      </c>
      <c r="C153" s="9" t="str">
        <f t="shared" si="13"/>
        <v xml:space="preserve">Dist Lineman </v>
      </c>
      <c r="D153" s="24"/>
      <c r="E153" s="35"/>
      <c r="F153" s="33"/>
      <c r="G153" s="24"/>
      <c r="H153" s="24"/>
      <c r="I153" s="24"/>
      <c r="J153" s="24"/>
      <c r="K153" s="25"/>
      <c r="M153" s="9">
        <v>36</v>
      </c>
      <c r="N153" s="9" t="str">
        <f t="shared" si="12"/>
        <v xml:space="preserve">Dist Lineman </v>
      </c>
      <c r="O153" s="24"/>
      <c r="P153" s="24"/>
      <c r="Q153" s="24"/>
      <c r="R153" s="24"/>
      <c r="S153" s="24"/>
      <c r="T153" s="24"/>
      <c r="U153" s="24"/>
      <c r="V153" s="25"/>
    </row>
    <row r="154" spans="2:22" x14ac:dyDescent="0.35">
      <c r="B154" s="9">
        <v>37</v>
      </c>
      <c r="C154" s="9" t="str">
        <f t="shared" si="13"/>
        <v>Dist Lineman</v>
      </c>
      <c r="D154" s="24"/>
      <c r="E154" s="35"/>
      <c r="F154" s="33"/>
      <c r="G154" s="24"/>
      <c r="H154" s="24"/>
      <c r="I154" s="24"/>
      <c r="J154" s="24"/>
      <c r="K154" s="25"/>
      <c r="M154" s="9">
        <v>37</v>
      </c>
      <c r="N154" s="9" t="str">
        <f t="shared" si="12"/>
        <v>Dist Lineman</v>
      </c>
      <c r="O154" s="24"/>
      <c r="P154" s="24"/>
      <c r="Q154" s="24"/>
      <c r="R154" s="24"/>
      <c r="S154" s="24"/>
      <c r="T154" s="24"/>
      <c r="U154" s="24"/>
      <c r="V154" s="25"/>
    </row>
    <row r="155" spans="2:22" x14ac:dyDescent="0.35">
      <c r="B155" s="9">
        <v>38</v>
      </c>
      <c r="C155" s="9" t="str">
        <f t="shared" si="13"/>
        <v>Dist Lineman</v>
      </c>
      <c r="D155" s="24"/>
      <c r="E155" s="35"/>
      <c r="F155" s="33"/>
      <c r="G155" s="24"/>
      <c r="H155" s="24"/>
      <c r="I155" s="24"/>
      <c r="J155" s="24"/>
      <c r="K155" s="25"/>
      <c r="M155" s="9">
        <v>38</v>
      </c>
      <c r="N155" s="9" t="str">
        <f t="shared" si="12"/>
        <v>Dist Lineman</v>
      </c>
      <c r="O155" s="24"/>
      <c r="P155" s="24"/>
      <c r="Q155" s="24"/>
      <c r="R155" s="24"/>
      <c r="S155" s="24"/>
      <c r="T155" s="24"/>
      <c r="U155" s="24"/>
      <c r="V155" s="25"/>
    </row>
    <row r="156" spans="2:22" x14ac:dyDescent="0.35">
      <c r="B156" s="9">
        <v>39</v>
      </c>
      <c r="C156" s="9" t="str">
        <f t="shared" si="13"/>
        <v>Office Customer Service</v>
      </c>
      <c r="D156" s="24"/>
      <c r="E156" s="35"/>
      <c r="F156" s="33"/>
      <c r="G156" s="24"/>
      <c r="H156" s="24"/>
      <c r="I156" s="24"/>
      <c r="J156" s="24"/>
      <c r="K156" s="25"/>
      <c r="M156" s="9">
        <v>39</v>
      </c>
      <c r="N156" s="9" t="str">
        <f t="shared" si="12"/>
        <v>Office Customer Service</v>
      </c>
      <c r="O156" s="24"/>
      <c r="P156" s="24"/>
      <c r="Q156" s="24"/>
      <c r="R156" s="24"/>
      <c r="S156" s="24"/>
      <c r="T156" s="24"/>
      <c r="U156" s="24"/>
      <c r="V156" s="25"/>
    </row>
    <row r="157" spans="2:22" x14ac:dyDescent="0.35">
      <c r="B157" s="9">
        <v>40</v>
      </c>
      <c r="C157" s="9" t="str">
        <f t="shared" si="13"/>
        <v>Manager/Supt - Salary</v>
      </c>
      <c r="D157" s="24"/>
      <c r="E157" s="35"/>
      <c r="F157" s="33"/>
      <c r="G157" s="24"/>
      <c r="H157" s="24"/>
      <c r="I157" s="24"/>
      <c r="J157" s="24"/>
      <c r="K157" s="25"/>
      <c r="M157" s="9">
        <v>40</v>
      </c>
      <c r="N157" s="9" t="str">
        <f t="shared" si="12"/>
        <v>Manager/Supt - Salary</v>
      </c>
      <c r="O157" s="24"/>
      <c r="P157" s="24"/>
      <c r="Q157" s="24"/>
      <c r="R157" s="24"/>
      <c r="S157" s="24"/>
      <c r="T157" s="24"/>
      <c r="U157" s="24"/>
      <c r="V157" s="25"/>
    </row>
    <row r="158" spans="2:22" x14ac:dyDescent="0.35">
      <c r="B158" s="9">
        <v>41</v>
      </c>
      <c r="C158" s="9" t="str">
        <f t="shared" si="13"/>
        <v>Dist Lineman</v>
      </c>
      <c r="D158" s="24"/>
      <c r="E158" s="35"/>
      <c r="F158" s="33"/>
      <c r="G158" s="24"/>
      <c r="H158" s="24"/>
      <c r="I158" s="24"/>
      <c r="J158" s="24"/>
      <c r="K158" s="25"/>
      <c r="M158" s="9">
        <v>41</v>
      </c>
      <c r="N158" s="9" t="str">
        <f t="shared" si="12"/>
        <v>Dist Lineman</v>
      </c>
      <c r="O158" s="24"/>
      <c r="P158" s="24"/>
      <c r="Q158" s="24"/>
      <c r="R158" s="24"/>
      <c r="S158" s="24"/>
      <c r="T158" s="24"/>
      <c r="U158" s="24"/>
      <c r="V158" s="25"/>
    </row>
    <row r="159" spans="2:22" x14ac:dyDescent="0.35">
      <c r="B159" s="9">
        <v>42</v>
      </c>
      <c r="C159" s="9" t="str">
        <f t="shared" si="13"/>
        <v>Dist Lineman</v>
      </c>
      <c r="D159" s="24"/>
      <c r="E159" s="35"/>
      <c r="F159" s="33"/>
      <c r="G159" s="24"/>
      <c r="H159" s="24"/>
      <c r="I159" s="24"/>
      <c r="J159" s="24"/>
      <c r="K159" s="25"/>
      <c r="M159" s="9">
        <v>42</v>
      </c>
      <c r="N159" s="9" t="str">
        <f t="shared" si="12"/>
        <v>Dist Lineman</v>
      </c>
      <c r="O159" s="24"/>
      <c r="P159" s="24"/>
      <c r="Q159" s="24"/>
      <c r="R159" s="24"/>
      <c r="S159" s="24"/>
      <c r="T159" s="24"/>
      <c r="U159" s="24"/>
      <c r="V159" s="25"/>
    </row>
    <row r="160" spans="2:22" x14ac:dyDescent="0.35">
      <c r="B160" s="9">
        <v>43</v>
      </c>
      <c r="C160" s="9" t="str">
        <f t="shared" si="13"/>
        <v>Dist Lineman</v>
      </c>
      <c r="D160" s="24"/>
      <c r="E160" s="35"/>
      <c r="F160" s="33"/>
      <c r="G160" s="24"/>
      <c r="H160" s="24"/>
      <c r="I160" s="24"/>
      <c r="J160" s="24"/>
      <c r="K160" s="25"/>
      <c r="M160" s="9">
        <v>43</v>
      </c>
      <c r="N160" s="9" t="str">
        <f t="shared" si="12"/>
        <v>Dist Lineman</v>
      </c>
      <c r="O160" s="24"/>
      <c r="P160" s="24"/>
      <c r="Q160" s="24"/>
      <c r="R160" s="24"/>
      <c r="S160" s="24"/>
      <c r="T160" s="24"/>
      <c r="U160" s="24"/>
      <c r="V160" s="25"/>
    </row>
    <row r="161" spans="2:22" x14ac:dyDescent="0.35">
      <c r="B161" s="9">
        <v>44</v>
      </c>
      <c r="C161" s="9" t="str">
        <f t="shared" si="13"/>
        <v>Wastewater Maintenace</v>
      </c>
      <c r="D161" s="24">
        <v>1057</v>
      </c>
      <c r="E161" s="35">
        <f t="shared" si="10"/>
        <v>1057</v>
      </c>
      <c r="F161" s="33"/>
      <c r="G161" s="24"/>
      <c r="H161" s="24"/>
      <c r="I161" s="24"/>
      <c r="J161" s="24"/>
      <c r="K161" s="25"/>
      <c r="M161" s="9">
        <v>44</v>
      </c>
      <c r="N161" s="9" t="str">
        <f t="shared" si="12"/>
        <v>Wastewater Maintenace</v>
      </c>
      <c r="O161" s="24"/>
      <c r="P161" s="24"/>
      <c r="Q161" s="24"/>
      <c r="R161" s="24"/>
      <c r="S161" s="24"/>
      <c r="T161" s="24"/>
      <c r="U161" s="24"/>
      <c r="V161" s="25"/>
    </row>
    <row r="162" spans="2:22" x14ac:dyDescent="0.35">
      <c r="B162" s="9">
        <v>45</v>
      </c>
      <c r="C162" s="9" t="str">
        <f t="shared" si="13"/>
        <v>Wastewater Collection</v>
      </c>
      <c r="D162" s="24"/>
      <c r="E162" s="35"/>
      <c r="F162" s="33"/>
      <c r="G162" s="24"/>
      <c r="H162" s="24"/>
      <c r="I162" s="24"/>
      <c r="J162" s="24"/>
      <c r="K162" s="25"/>
      <c r="M162" s="9">
        <v>45</v>
      </c>
      <c r="N162" s="9" t="str">
        <f t="shared" si="12"/>
        <v>Wastewater Collection</v>
      </c>
      <c r="O162" s="24">
        <v>14030</v>
      </c>
      <c r="P162" s="24">
        <f t="shared" si="9"/>
        <v>14350</v>
      </c>
      <c r="Q162" s="24">
        <v>2197.5</v>
      </c>
      <c r="R162" s="24"/>
      <c r="S162" s="24">
        <v>320</v>
      </c>
      <c r="T162" s="24"/>
      <c r="U162" s="24"/>
      <c r="V162" s="25"/>
    </row>
    <row r="163" spans="2:22" x14ac:dyDescent="0.35">
      <c r="B163" s="9">
        <v>46</v>
      </c>
      <c r="C163" s="9" t="str">
        <f t="shared" si="13"/>
        <v>Office Customer Service</v>
      </c>
      <c r="D163" s="24"/>
      <c r="E163" s="35"/>
      <c r="F163" s="33"/>
      <c r="G163" s="24"/>
      <c r="H163" s="24"/>
      <c r="I163" s="24"/>
      <c r="J163" s="24"/>
      <c r="K163" s="25"/>
      <c r="M163" s="9">
        <v>46</v>
      </c>
      <c r="N163" s="9" t="str">
        <f t="shared" si="12"/>
        <v>Office Customer Service</v>
      </c>
      <c r="O163" s="24">
        <v>9361.5</v>
      </c>
      <c r="P163" s="24">
        <f t="shared" si="9"/>
        <v>9577.5</v>
      </c>
      <c r="Q163" s="24">
        <v>212.65</v>
      </c>
      <c r="R163" s="24"/>
      <c r="S163" s="24">
        <v>216</v>
      </c>
      <c r="T163" s="24"/>
      <c r="U163" s="24"/>
      <c r="V163" s="25"/>
    </row>
    <row r="164" spans="2:22" x14ac:dyDescent="0.35">
      <c r="B164" s="9">
        <v>47</v>
      </c>
      <c r="C164" s="9" t="str">
        <f t="shared" si="13"/>
        <v>Dist Lineman/Machine Op</v>
      </c>
      <c r="D164" s="24"/>
      <c r="E164" s="35"/>
      <c r="F164" s="33"/>
      <c r="G164" s="24"/>
      <c r="H164" s="24"/>
      <c r="I164" s="24"/>
      <c r="J164" s="24"/>
      <c r="K164" s="25"/>
      <c r="M164" s="9">
        <v>47</v>
      </c>
      <c r="N164" s="9" t="str">
        <f t="shared" si="12"/>
        <v>Dist Lineman/Machine Op</v>
      </c>
      <c r="O164" s="24">
        <v>6709.5</v>
      </c>
      <c r="P164" s="24">
        <f t="shared" si="9"/>
        <v>6813.5</v>
      </c>
      <c r="Q164" s="24">
        <v>1108.1300000000001</v>
      </c>
      <c r="R164" s="24"/>
      <c r="S164" s="24">
        <v>104</v>
      </c>
      <c r="T164" s="24"/>
      <c r="U164" s="24"/>
      <c r="V164" s="25"/>
    </row>
    <row r="165" spans="2:22" x14ac:dyDescent="0.35">
      <c r="B165" s="9">
        <v>48</v>
      </c>
      <c r="C165" s="9" t="str">
        <f t="shared" si="13"/>
        <v>Dist Lineman</v>
      </c>
      <c r="D165" s="24"/>
      <c r="E165" s="35"/>
      <c r="F165" s="33"/>
      <c r="G165" s="24"/>
      <c r="H165" s="24"/>
      <c r="I165" s="24"/>
      <c r="J165" s="24"/>
      <c r="K165" s="25"/>
      <c r="M165" s="9">
        <v>48</v>
      </c>
      <c r="N165" s="9" t="str">
        <f t="shared" si="12"/>
        <v>Dist Lineman</v>
      </c>
      <c r="O165" s="24">
        <v>5100</v>
      </c>
      <c r="P165" s="24">
        <f t="shared" si="9"/>
        <v>5180</v>
      </c>
      <c r="Q165" s="24">
        <v>382.5</v>
      </c>
      <c r="R165" s="24"/>
      <c r="S165" s="24">
        <v>80</v>
      </c>
      <c r="T165" s="24"/>
      <c r="U165" s="24"/>
      <c r="V165" s="25"/>
    </row>
    <row r="166" spans="2:22" x14ac:dyDescent="0.35">
      <c r="B166" s="9">
        <v>49</v>
      </c>
      <c r="C166" s="44" t="str">
        <f t="shared" ref="C166:C168" si="14">C110</f>
        <v>Meter Reader/Dist Lineman</v>
      </c>
      <c r="D166" s="24"/>
      <c r="E166" s="35"/>
      <c r="F166" s="33"/>
      <c r="G166" s="24"/>
      <c r="H166" s="24"/>
      <c r="I166" s="24"/>
      <c r="J166" s="24"/>
      <c r="K166" s="25"/>
      <c r="M166" s="9">
        <v>49</v>
      </c>
      <c r="N166" s="44" t="str">
        <f t="shared" ref="N166:N168" si="15">C54</f>
        <v>Meter Reader/Dist Lineman</v>
      </c>
      <c r="O166" s="24">
        <v>9695</v>
      </c>
      <c r="P166" s="24">
        <f t="shared" si="9"/>
        <v>9935</v>
      </c>
      <c r="Q166" s="24">
        <v>1237.5</v>
      </c>
      <c r="R166" s="24"/>
      <c r="S166" s="24">
        <v>240</v>
      </c>
      <c r="T166" s="24"/>
      <c r="U166" s="24"/>
      <c r="V166" s="25"/>
    </row>
    <row r="167" spans="2:22" x14ac:dyDescent="0.35">
      <c r="B167" s="9">
        <v>50</v>
      </c>
      <c r="C167" s="44" t="str">
        <f t="shared" si="14"/>
        <v>Lab Trainee</v>
      </c>
      <c r="D167" s="24"/>
      <c r="E167" s="35"/>
      <c r="F167" s="33"/>
      <c r="G167" s="24"/>
      <c r="H167" s="24"/>
      <c r="I167" s="24"/>
      <c r="J167" s="24"/>
      <c r="K167" s="25"/>
      <c r="M167" s="9">
        <v>50</v>
      </c>
      <c r="N167" s="44" t="str">
        <f t="shared" si="15"/>
        <v>Lab Trainee</v>
      </c>
      <c r="O167" s="24">
        <v>1210</v>
      </c>
      <c r="P167" s="24">
        <f t="shared" si="9"/>
        <v>1210</v>
      </c>
      <c r="Q167" s="24">
        <v>7.5</v>
      </c>
      <c r="R167" s="24"/>
      <c r="S167" s="24"/>
      <c r="T167" s="24"/>
      <c r="U167" s="24"/>
      <c r="V167" s="25"/>
    </row>
    <row r="168" spans="2:22" x14ac:dyDescent="0.35">
      <c r="B168" s="2">
        <v>51</v>
      </c>
      <c r="C168" s="45" t="str">
        <f t="shared" si="14"/>
        <v>Dist Lineman</v>
      </c>
      <c r="D168" s="26"/>
      <c r="E168" s="35"/>
      <c r="F168" s="34"/>
      <c r="G168" s="26"/>
      <c r="H168" s="26"/>
      <c r="I168" s="26"/>
      <c r="J168" s="26"/>
      <c r="K168" s="27"/>
      <c r="M168" s="2">
        <v>51</v>
      </c>
      <c r="N168" s="45" t="str">
        <f t="shared" si="15"/>
        <v>Dist Lineman</v>
      </c>
      <c r="O168" s="26">
        <v>1144</v>
      </c>
      <c r="P168" s="35">
        <f t="shared" si="9"/>
        <v>1144</v>
      </c>
      <c r="Q168" s="34">
        <v>97.5</v>
      </c>
      <c r="R168" s="26"/>
      <c r="S168" s="26"/>
      <c r="T168" s="26"/>
      <c r="U168" s="26"/>
      <c r="V168" s="27"/>
    </row>
  </sheetData>
  <mergeCells count="2">
    <mergeCell ref="B59:K59"/>
    <mergeCell ref="B115:K115"/>
  </mergeCells>
  <pageMargins left="0.7" right="0.7" top="0.75" bottom="0.75" header="0.3" footer="0.3"/>
  <pageSetup scale="55" fitToHeight="0" orientation="landscape" r:id="rId1"/>
  <rowBreaks count="2" manualBreakCount="2">
    <brk id="56" max="16383" man="1"/>
    <brk id="113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60"/>
  <sheetViews>
    <sheetView zoomScaleNormal="100" workbookViewId="0">
      <selection activeCell="R200" sqref="R200"/>
    </sheetView>
  </sheetViews>
  <sheetFormatPr defaultRowHeight="14.5" x14ac:dyDescent="0.35"/>
  <cols>
    <col min="1" max="1" width="2.08984375" customWidth="1"/>
    <col min="2" max="2" width="10.6328125" customWidth="1"/>
    <col min="3" max="3" width="24" customWidth="1"/>
    <col min="4" max="13" width="9.90625" customWidth="1"/>
    <col min="14" max="14" width="14.36328125" customWidth="1"/>
    <col min="15" max="18" width="9.90625" customWidth="1"/>
  </cols>
  <sheetData>
    <row r="3" spans="2:18" ht="15.5" x14ac:dyDescent="0.35">
      <c r="B3" s="66">
        <v>2016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2:18" s="14" customFormat="1" ht="41.25" customHeight="1" x14ac:dyDescent="0.35">
      <c r="B4" s="16"/>
      <c r="C4" s="16"/>
      <c r="D4" s="69" t="s">
        <v>21</v>
      </c>
      <c r="E4" s="69"/>
      <c r="F4" s="69" t="s">
        <v>22</v>
      </c>
      <c r="G4" s="69"/>
      <c r="H4" s="69" t="s">
        <v>23</v>
      </c>
      <c r="I4" s="69"/>
      <c r="J4" s="69" t="s">
        <v>24</v>
      </c>
      <c r="K4" s="69"/>
      <c r="L4" s="69" t="s">
        <v>25</v>
      </c>
      <c r="M4" s="69"/>
      <c r="N4" s="19" t="s">
        <v>59</v>
      </c>
      <c r="O4" s="69" t="s">
        <v>26</v>
      </c>
      <c r="P4" s="69"/>
      <c r="Q4" s="69" t="s">
        <v>76</v>
      </c>
      <c r="R4" s="69"/>
    </row>
    <row r="5" spans="2:18" ht="29.25" customHeight="1" thickBot="1" x14ac:dyDescent="0.4">
      <c r="B5" s="38" t="s">
        <v>27</v>
      </c>
      <c r="C5" s="39" t="s">
        <v>0</v>
      </c>
      <c r="D5" s="17" t="s">
        <v>19</v>
      </c>
      <c r="E5" s="17" t="s">
        <v>20</v>
      </c>
      <c r="F5" s="17" t="s">
        <v>19</v>
      </c>
      <c r="G5" s="17" t="s">
        <v>20</v>
      </c>
      <c r="H5" s="17" t="s">
        <v>19</v>
      </c>
      <c r="I5" s="17" t="s">
        <v>20</v>
      </c>
      <c r="J5" s="17" t="s">
        <v>19</v>
      </c>
      <c r="K5" s="17" t="s">
        <v>20</v>
      </c>
      <c r="L5" s="17" t="s">
        <v>19</v>
      </c>
      <c r="M5" s="17" t="s">
        <v>20</v>
      </c>
      <c r="N5" s="18" t="s">
        <v>73</v>
      </c>
      <c r="O5" s="17" t="s">
        <v>19</v>
      </c>
      <c r="P5" s="17" t="s">
        <v>20</v>
      </c>
      <c r="Q5" s="17" t="s">
        <v>19</v>
      </c>
      <c r="R5" s="53" t="s">
        <v>20</v>
      </c>
    </row>
    <row r="6" spans="2:18" x14ac:dyDescent="0.35">
      <c r="B6" s="3">
        <v>1</v>
      </c>
      <c r="C6" s="37" t="str">
        <f>'#17'!C5</f>
        <v>Dist Lineman</v>
      </c>
      <c r="D6" s="3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52"/>
    </row>
    <row r="7" spans="2:18" x14ac:dyDescent="0.35">
      <c r="B7" s="3">
        <v>2</v>
      </c>
      <c r="C7" s="31" t="str">
        <f>'#17'!C6</f>
        <v>Dist Lineman</v>
      </c>
      <c r="D7" s="3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5"/>
    </row>
    <row r="8" spans="2:18" x14ac:dyDescent="0.35">
      <c r="B8" s="3">
        <v>3</v>
      </c>
      <c r="C8" s="31" t="str">
        <f>'#17'!C7</f>
        <v>Office Customer Service</v>
      </c>
      <c r="D8" s="3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5"/>
    </row>
    <row r="9" spans="2:18" x14ac:dyDescent="0.35">
      <c r="B9" s="3">
        <v>4</v>
      </c>
      <c r="C9" s="31" t="str">
        <f>'#17'!C8</f>
        <v>Dist Supervisor/Machine Op</v>
      </c>
      <c r="D9" s="3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2:18" x14ac:dyDescent="0.35">
      <c r="B10" s="3">
        <v>5</v>
      </c>
      <c r="C10" s="31" t="str">
        <f>'#17'!C9</f>
        <v>Dist Lineman</v>
      </c>
      <c r="D10" s="3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2:18" x14ac:dyDescent="0.35">
      <c r="B11" s="3">
        <v>6</v>
      </c>
      <c r="C11" s="31" t="str">
        <f>'#17'!C10</f>
        <v>Dist Lineman</v>
      </c>
      <c r="D11" s="33">
        <v>368.93</v>
      </c>
      <c r="E11" s="24">
        <v>0</v>
      </c>
      <c r="F11" s="24">
        <v>17.86</v>
      </c>
      <c r="G11" s="24">
        <v>0</v>
      </c>
      <c r="H11" s="24">
        <v>7.49</v>
      </c>
      <c r="I11" s="24">
        <v>0</v>
      </c>
      <c r="J11" s="24">
        <v>5.5</v>
      </c>
      <c r="K11" s="24">
        <v>0</v>
      </c>
      <c r="L11" s="24">
        <v>1.25</v>
      </c>
      <c r="M11" s="24">
        <v>0</v>
      </c>
      <c r="N11" s="24" t="s">
        <v>60</v>
      </c>
      <c r="O11" s="24">
        <v>4470.42</v>
      </c>
      <c r="P11" s="24">
        <v>1501.12</v>
      </c>
      <c r="Q11" s="24">
        <v>26.29</v>
      </c>
      <c r="R11" s="25">
        <v>0</v>
      </c>
    </row>
    <row r="12" spans="2:18" x14ac:dyDescent="0.35">
      <c r="B12" s="3">
        <v>7</v>
      </c>
      <c r="C12" s="31" t="str">
        <f>'#17'!C11</f>
        <v>Meter Reader/Dist Lineman</v>
      </c>
      <c r="D12" s="3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</row>
    <row r="13" spans="2:18" x14ac:dyDescent="0.35">
      <c r="B13" s="3">
        <v>8</v>
      </c>
      <c r="C13" s="31" t="str">
        <f>'#17'!C12</f>
        <v>Office Customer Service</v>
      </c>
      <c r="D13" s="3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5"/>
    </row>
    <row r="14" spans="2:18" x14ac:dyDescent="0.35">
      <c r="B14" s="3">
        <v>9</v>
      </c>
      <c r="C14" s="31" t="str">
        <f>'#17'!C13</f>
        <v>Office Customer Service</v>
      </c>
      <c r="D14" s="3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2:18" x14ac:dyDescent="0.35">
      <c r="B15" s="3">
        <v>10</v>
      </c>
      <c r="C15" s="31" t="str">
        <f>'#17'!C14</f>
        <v>Water Treatment Plant Op</v>
      </c>
      <c r="D15" s="33">
        <v>1004.23</v>
      </c>
      <c r="E15" s="24">
        <v>0</v>
      </c>
      <c r="F15" s="24">
        <v>37.57</v>
      </c>
      <c r="G15" s="24">
        <v>0</v>
      </c>
      <c r="H15" s="24">
        <v>13.11</v>
      </c>
      <c r="I15" s="24">
        <v>0</v>
      </c>
      <c r="J15" s="24">
        <v>5.5</v>
      </c>
      <c r="K15" s="24">
        <v>0</v>
      </c>
      <c r="L15" s="24">
        <v>1.25</v>
      </c>
      <c r="M15" s="24">
        <v>0</v>
      </c>
      <c r="N15" s="24" t="s">
        <v>57</v>
      </c>
      <c r="O15" s="24">
        <v>5040.3500000000004</v>
      </c>
      <c r="P15" s="24">
        <v>1418.13</v>
      </c>
      <c r="Q15" s="24">
        <v>26.29</v>
      </c>
      <c r="R15" s="25">
        <v>0</v>
      </c>
    </row>
    <row r="16" spans="2:18" x14ac:dyDescent="0.35">
      <c r="B16" s="3">
        <v>11</v>
      </c>
      <c r="C16" s="31" t="str">
        <f>'#17'!C15</f>
        <v>Dist Lineman/Machine Op</v>
      </c>
      <c r="D16" s="33">
        <v>898.73</v>
      </c>
      <c r="E16" s="24">
        <v>0</v>
      </c>
      <c r="F16" s="24">
        <v>37.57</v>
      </c>
      <c r="G16" s="24">
        <v>0</v>
      </c>
      <c r="H16" s="24">
        <v>13.11</v>
      </c>
      <c r="I16" s="24">
        <v>0</v>
      </c>
      <c r="J16" s="24">
        <v>5.5</v>
      </c>
      <c r="K16" s="24">
        <v>0</v>
      </c>
      <c r="L16" s="24">
        <v>1.25</v>
      </c>
      <c r="M16" s="24">
        <v>0</v>
      </c>
      <c r="N16" s="24" t="s">
        <v>63</v>
      </c>
      <c r="O16" s="24">
        <v>7150.71</v>
      </c>
      <c r="P16" s="24">
        <v>2521.46</v>
      </c>
      <c r="Q16" s="24">
        <v>21.33</v>
      </c>
      <c r="R16" s="25">
        <v>0</v>
      </c>
    </row>
    <row r="17" spans="2:18" x14ac:dyDescent="0.35">
      <c r="B17" s="3">
        <v>12</v>
      </c>
      <c r="C17" s="31" t="str">
        <f>'#17'!C16</f>
        <v>Office Customer Service</v>
      </c>
      <c r="D17" s="33">
        <v>450.84</v>
      </c>
      <c r="E17" s="24">
        <v>0</v>
      </c>
      <c r="F17" s="24">
        <v>17.86</v>
      </c>
      <c r="G17" s="24">
        <v>0</v>
      </c>
      <c r="H17" s="24">
        <v>7.49</v>
      </c>
      <c r="I17" s="24">
        <v>0</v>
      </c>
      <c r="J17" s="24">
        <v>5.5</v>
      </c>
      <c r="K17" s="24">
        <v>0</v>
      </c>
      <c r="L17" s="24">
        <v>1.25</v>
      </c>
      <c r="M17" s="24">
        <v>0</v>
      </c>
      <c r="N17" s="24" t="s">
        <v>60</v>
      </c>
      <c r="O17" s="24">
        <v>5561.55</v>
      </c>
      <c r="P17" s="24">
        <v>1937.03</v>
      </c>
      <c r="Q17" s="24">
        <v>24.49</v>
      </c>
      <c r="R17" s="25">
        <v>0</v>
      </c>
    </row>
    <row r="18" spans="2:18" x14ac:dyDescent="0.35">
      <c r="B18" s="3">
        <v>13</v>
      </c>
      <c r="C18" s="31" t="str">
        <f>'#17'!C17</f>
        <v>Water Treatment Plant Op</v>
      </c>
      <c r="D18" s="3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2:18" x14ac:dyDescent="0.35">
      <c r="B19" s="3">
        <v>14</v>
      </c>
      <c r="C19" s="31" t="str">
        <f>'#17'!C18</f>
        <v>Water Treatment Plant Op</v>
      </c>
      <c r="D19" s="33">
        <v>1352.5</v>
      </c>
      <c r="E19" s="24">
        <v>0</v>
      </c>
      <c r="F19" s="24">
        <v>73.040000000000006</v>
      </c>
      <c r="G19" s="24">
        <v>0</v>
      </c>
      <c r="H19" s="24">
        <v>20.63</v>
      </c>
      <c r="I19" s="24">
        <v>0</v>
      </c>
      <c r="J19" s="24">
        <v>5.5</v>
      </c>
      <c r="K19" s="24">
        <v>0</v>
      </c>
      <c r="L19" s="24">
        <v>1.25</v>
      </c>
      <c r="M19" s="24">
        <v>0</v>
      </c>
      <c r="N19" s="24" t="s">
        <v>62</v>
      </c>
      <c r="O19" s="24">
        <v>8021.61</v>
      </c>
      <c r="P19" s="24">
        <v>2203.52</v>
      </c>
      <c r="Q19" s="24">
        <v>27.85</v>
      </c>
      <c r="R19" s="25">
        <v>0</v>
      </c>
    </row>
    <row r="20" spans="2:18" x14ac:dyDescent="0.35">
      <c r="B20" s="3">
        <v>15</v>
      </c>
      <c r="C20" s="31" t="str">
        <f>'#17'!C19</f>
        <v>Dist Lineman/Mechanic</v>
      </c>
      <c r="D20" s="3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</row>
    <row r="21" spans="2:18" x14ac:dyDescent="0.35">
      <c r="B21" s="3">
        <v>16</v>
      </c>
      <c r="C21" s="31" t="str">
        <f>'#17'!C20</f>
        <v>Water Treatment Plant Op</v>
      </c>
      <c r="D21" s="33">
        <v>934.14</v>
      </c>
      <c r="E21" s="24">
        <v>0</v>
      </c>
      <c r="F21" s="24">
        <v>36.450000000000003</v>
      </c>
      <c r="G21" s="24">
        <v>0</v>
      </c>
      <c r="H21" s="24">
        <v>12.81</v>
      </c>
      <c r="I21" s="24">
        <v>0</v>
      </c>
      <c r="J21" s="24">
        <v>5.5</v>
      </c>
      <c r="K21" s="24">
        <v>0</v>
      </c>
      <c r="L21" s="24">
        <v>1.25</v>
      </c>
      <c r="M21" s="24">
        <v>0</v>
      </c>
      <c r="N21" s="24" t="s">
        <v>63</v>
      </c>
      <c r="O21" s="24">
        <v>7028.45</v>
      </c>
      <c r="P21" s="24">
        <v>2765</v>
      </c>
      <c r="Q21" s="24">
        <v>30.89</v>
      </c>
      <c r="R21" s="25">
        <v>0</v>
      </c>
    </row>
    <row r="22" spans="2:18" x14ac:dyDescent="0.35">
      <c r="B22" s="3">
        <v>17</v>
      </c>
      <c r="C22" s="31" t="str">
        <f>'#17'!C21</f>
        <v>Dist Lineman</v>
      </c>
      <c r="D22" s="33">
        <v>234.27</v>
      </c>
      <c r="E22" s="24">
        <v>0</v>
      </c>
      <c r="F22" s="24">
        <v>17.89</v>
      </c>
      <c r="G22" s="24">
        <v>0</v>
      </c>
      <c r="H22" s="24">
        <v>7.49</v>
      </c>
      <c r="I22" s="24">
        <v>0</v>
      </c>
      <c r="J22" s="24">
        <v>5.5</v>
      </c>
      <c r="K22" s="24">
        <v>0</v>
      </c>
      <c r="L22" s="24">
        <v>1.25</v>
      </c>
      <c r="M22" s="24">
        <v>0</v>
      </c>
      <c r="N22" s="24" t="s">
        <v>60</v>
      </c>
      <c r="O22" s="24">
        <v>4337.18</v>
      </c>
      <c r="P22" s="24">
        <v>1455.73</v>
      </c>
      <c r="Q22" s="24"/>
      <c r="R22" s="25"/>
    </row>
    <row r="23" spans="2:18" x14ac:dyDescent="0.35">
      <c r="B23" s="3">
        <v>18</v>
      </c>
      <c r="C23" s="31" t="str">
        <f>'#17'!C22</f>
        <v>Office Customer Service</v>
      </c>
      <c r="D23" s="3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v>3063.09</v>
      </c>
      <c r="P23" s="24">
        <v>1125.83</v>
      </c>
      <c r="Q23" s="24">
        <v>15.12</v>
      </c>
      <c r="R23" s="25">
        <v>0</v>
      </c>
    </row>
    <row r="24" spans="2:18" x14ac:dyDescent="0.35">
      <c r="B24" s="3">
        <v>19</v>
      </c>
      <c r="C24" s="31" t="str">
        <f>'#17'!C23</f>
        <v>Administrative Assistant</v>
      </c>
      <c r="D24" s="33">
        <v>688.06</v>
      </c>
      <c r="E24" s="24">
        <v>0</v>
      </c>
      <c r="F24" s="24">
        <v>37.57</v>
      </c>
      <c r="G24" s="24">
        <v>0</v>
      </c>
      <c r="H24" s="24">
        <v>13.11</v>
      </c>
      <c r="I24" s="24">
        <v>0</v>
      </c>
      <c r="J24" s="24">
        <v>5.5</v>
      </c>
      <c r="K24" s="24">
        <v>0</v>
      </c>
      <c r="L24" s="24">
        <v>1.25</v>
      </c>
      <c r="M24" s="24">
        <v>0</v>
      </c>
      <c r="N24" s="24" t="s">
        <v>62</v>
      </c>
      <c r="O24" s="24">
        <v>7706.85</v>
      </c>
      <c r="P24" s="24">
        <v>2168.08</v>
      </c>
      <c r="Q24" s="24">
        <v>29.6</v>
      </c>
      <c r="R24" s="25">
        <v>0</v>
      </c>
    </row>
    <row r="25" spans="2:18" x14ac:dyDescent="0.35">
      <c r="B25" s="3">
        <v>20</v>
      </c>
      <c r="C25" s="31" t="str">
        <f>'#17'!C24</f>
        <v>Dist Lineman</v>
      </c>
      <c r="D25" s="33">
        <v>370.41</v>
      </c>
      <c r="E25" s="24">
        <v>0</v>
      </c>
      <c r="F25" s="24">
        <v>17.86</v>
      </c>
      <c r="G25" s="24">
        <v>0</v>
      </c>
      <c r="H25" s="24">
        <v>7.49</v>
      </c>
      <c r="I25" s="24">
        <v>0</v>
      </c>
      <c r="J25" s="24">
        <v>5.5</v>
      </c>
      <c r="K25" s="24">
        <v>0</v>
      </c>
      <c r="L25" s="24">
        <v>1.25</v>
      </c>
      <c r="M25" s="24">
        <v>0</v>
      </c>
      <c r="N25" s="24" t="s">
        <v>60</v>
      </c>
      <c r="O25" s="24">
        <v>629.09</v>
      </c>
      <c r="P25" s="24">
        <v>221.26</v>
      </c>
      <c r="Q25" s="24"/>
      <c r="R25" s="25"/>
    </row>
    <row r="26" spans="2:18" x14ac:dyDescent="0.35">
      <c r="B26" s="3">
        <v>21</v>
      </c>
      <c r="C26" s="31" t="str">
        <f>'#17'!C25</f>
        <v>Dist Lineman</v>
      </c>
      <c r="D26" s="33">
        <v>1589.74</v>
      </c>
      <c r="E26" s="24">
        <v>0</v>
      </c>
      <c r="F26" s="24">
        <v>37.57</v>
      </c>
      <c r="G26" s="24">
        <v>0</v>
      </c>
      <c r="H26" s="24">
        <v>13.11</v>
      </c>
      <c r="I26" s="24">
        <v>0</v>
      </c>
      <c r="J26" s="24">
        <v>5.5</v>
      </c>
      <c r="K26" s="24">
        <v>0</v>
      </c>
      <c r="L26" s="24">
        <v>1.25</v>
      </c>
      <c r="M26" s="24">
        <v>0</v>
      </c>
      <c r="N26" s="24" t="s">
        <v>57</v>
      </c>
      <c r="O26" s="24">
        <v>8728.56</v>
      </c>
      <c r="P26" s="24">
        <v>2436.67</v>
      </c>
      <c r="Q26" s="24">
        <v>28.05</v>
      </c>
      <c r="R26" s="25">
        <v>0</v>
      </c>
    </row>
    <row r="27" spans="2:18" x14ac:dyDescent="0.35">
      <c r="B27" s="3">
        <v>22</v>
      </c>
      <c r="C27" s="31" t="str">
        <f>'#17'!C26</f>
        <v>Office Manager</v>
      </c>
      <c r="D27" s="33">
        <v>1238.5</v>
      </c>
      <c r="E27" s="24">
        <v>0</v>
      </c>
      <c r="F27" s="24">
        <v>36.450000000000003</v>
      </c>
      <c r="G27" s="24">
        <v>0</v>
      </c>
      <c r="H27" s="24">
        <v>12.81</v>
      </c>
      <c r="I27" s="24">
        <v>0</v>
      </c>
      <c r="J27" s="24">
        <v>5.5</v>
      </c>
      <c r="K27" s="24">
        <v>0</v>
      </c>
      <c r="L27" s="24">
        <v>1.25</v>
      </c>
      <c r="M27" s="24">
        <v>0</v>
      </c>
      <c r="N27" s="24" t="s">
        <v>63</v>
      </c>
      <c r="O27" s="24">
        <v>9442.8799999999992</v>
      </c>
      <c r="P27" s="24">
        <v>2636.06</v>
      </c>
      <c r="Q27" s="24">
        <v>30</v>
      </c>
      <c r="R27" s="25">
        <v>0</v>
      </c>
    </row>
    <row r="28" spans="2:18" x14ac:dyDescent="0.35">
      <c r="B28" s="3">
        <v>23</v>
      </c>
      <c r="C28" s="31" t="str">
        <f>'#17'!C27</f>
        <v>Assistant Superintendent</v>
      </c>
      <c r="D28" s="33">
        <v>693.96</v>
      </c>
      <c r="E28" s="24">
        <v>0</v>
      </c>
      <c r="F28" s="24">
        <v>36.450000000000003</v>
      </c>
      <c r="G28" s="24">
        <v>0</v>
      </c>
      <c r="H28" s="24">
        <v>12.81</v>
      </c>
      <c r="I28" s="24">
        <v>0</v>
      </c>
      <c r="J28" s="24">
        <v>5.5</v>
      </c>
      <c r="K28" s="24">
        <v>0</v>
      </c>
      <c r="L28" s="24">
        <v>1.25</v>
      </c>
      <c r="M28" s="24">
        <v>0</v>
      </c>
      <c r="N28" s="24" t="s">
        <v>63</v>
      </c>
      <c r="O28" s="24">
        <v>12597.93</v>
      </c>
      <c r="P28" s="24">
        <v>3516.06</v>
      </c>
      <c r="Q28" s="24">
        <v>42.88</v>
      </c>
      <c r="R28" s="25">
        <v>0</v>
      </c>
    </row>
    <row r="29" spans="2:18" x14ac:dyDescent="0.35">
      <c r="B29" s="3">
        <v>23</v>
      </c>
      <c r="C29" s="31" t="str">
        <f>'#17'!C28</f>
        <v>Manager/Supt</v>
      </c>
      <c r="D29" s="3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 t="s">
        <v>58</v>
      </c>
      <c r="P29" s="24"/>
      <c r="Q29" s="24"/>
      <c r="R29" s="25"/>
    </row>
    <row r="30" spans="2:18" x14ac:dyDescent="0.35">
      <c r="B30" s="3">
        <v>24</v>
      </c>
      <c r="C30" s="31" t="str">
        <f>'#17'!C29</f>
        <v>Dist Lineman</v>
      </c>
      <c r="D30" s="33">
        <v>368.93</v>
      </c>
      <c r="E30" s="24">
        <v>0</v>
      </c>
      <c r="F30" s="24">
        <v>17.86</v>
      </c>
      <c r="G30" s="24">
        <v>0</v>
      </c>
      <c r="H30" s="24">
        <v>7.49</v>
      </c>
      <c r="I30" s="24">
        <v>0</v>
      </c>
      <c r="J30" s="24">
        <v>5.5</v>
      </c>
      <c r="K30" s="24">
        <v>0</v>
      </c>
      <c r="L30" s="24">
        <v>1.25</v>
      </c>
      <c r="M30" s="24">
        <v>0</v>
      </c>
      <c r="N30" s="24" t="s">
        <v>60</v>
      </c>
      <c r="O30" s="24">
        <v>3887.27</v>
      </c>
      <c r="P30" s="24">
        <v>1568.57</v>
      </c>
      <c r="Q30" s="24">
        <v>14.36</v>
      </c>
      <c r="R30" s="25">
        <v>0</v>
      </c>
    </row>
    <row r="31" spans="2:18" x14ac:dyDescent="0.35">
      <c r="B31" s="3">
        <v>25</v>
      </c>
      <c r="C31" s="31" t="str">
        <f>'#17'!C30</f>
        <v>Office Customer Service</v>
      </c>
      <c r="D31" s="3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</row>
    <row r="32" spans="2:18" x14ac:dyDescent="0.35">
      <c r="B32" s="3">
        <v>26</v>
      </c>
      <c r="C32" s="31" t="str">
        <f>'#17'!C31</f>
        <v>Dist Lineman</v>
      </c>
      <c r="D32" s="3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</row>
    <row r="33" spans="2:18" x14ac:dyDescent="0.35">
      <c r="B33" s="3">
        <v>27</v>
      </c>
      <c r="C33" s="31" t="str">
        <f>'#17'!C32</f>
        <v>Water Treatment Plant Op</v>
      </c>
      <c r="D33" s="33">
        <v>1074.71</v>
      </c>
      <c r="E33" s="24">
        <v>0</v>
      </c>
      <c r="F33" s="24">
        <v>73.040000000000006</v>
      </c>
      <c r="G33" s="24">
        <v>0</v>
      </c>
      <c r="H33" s="24">
        <v>13.11</v>
      </c>
      <c r="I33" s="24">
        <v>0</v>
      </c>
      <c r="J33" s="24">
        <v>5.5</v>
      </c>
      <c r="K33" s="24">
        <v>0</v>
      </c>
      <c r="L33" s="24">
        <v>1.25</v>
      </c>
      <c r="M33" s="24">
        <v>0</v>
      </c>
      <c r="N33" s="24" t="s">
        <v>62</v>
      </c>
      <c r="O33" s="24">
        <v>5630.54</v>
      </c>
      <c r="P33" s="24">
        <v>2240.5</v>
      </c>
      <c r="Q33" s="24">
        <v>21.9</v>
      </c>
      <c r="R33" s="25">
        <v>0</v>
      </c>
    </row>
    <row r="34" spans="2:18" x14ac:dyDescent="0.35">
      <c r="B34" s="3">
        <v>28</v>
      </c>
      <c r="C34" s="31" t="str">
        <f>'#17'!C33</f>
        <v>Water Treatment Plant Op</v>
      </c>
      <c r="D34" s="3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>
        <v>3991.85</v>
      </c>
      <c r="P34" s="24">
        <v>1333.6</v>
      </c>
      <c r="Q34" s="24"/>
      <c r="R34" s="25"/>
    </row>
    <row r="35" spans="2:18" x14ac:dyDescent="0.35">
      <c r="B35" s="3">
        <v>29</v>
      </c>
      <c r="C35" s="31" t="str">
        <f>'#17'!C34</f>
        <v>Wastewater Treatment Op</v>
      </c>
      <c r="D35" s="34">
        <v>500.64</v>
      </c>
      <c r="E35" s="26">
        <v>0</v>
      </c>
      <c r="F35" s="26">
        <v>17.86</v>
      </c>
      <c r="G35" s="26">
        <v>0</v>
      </c>
      <c r="H35" s="26">
        <v>7.49</v>
      </c>
      <c r="I35" s="26">
        <v>0</v>
      </c>
      <c r="J35" s="26">
        <v>5.5</v>
      </c>
      <c r="K35" s="26">
        <v>0</v>
      </c>
      <c r="L35" s="26">
        <v>1.25</v>
      </c>
      <c r="M35" s="26">
        <v>0</v>
      </c>
      <c r="N35" s="26" t="s">
        <v>60</v>
      </c>
      <c r="O35" s="26">
        <v>8839.59</v>
      </c>
      <c r="P35" s="26">
        <v>2634.68</v>
      </c>
      <c r="Q35" s="26">
        <v>26.24</v>
      </c>
      <c r="R35" s="27">
        <v>0</v>
      </c>
    </row>
    <row r="36" spans="2:18" x14ac:dyDescent="0.35">
      <c r="B36" s="3">
        <v>30</v>
      </c>
      <c r="C36" s="31" t="str">
        <f>'#17'!C35</f>
        <v>Wastewater Treament/Col</v>
      </c>
      <c r="D36" s="33">
        <v>418.74</v>
      </c>
      <c r="E36" s="24">
        <v>0</v>
      </c>
      <c r="F36" s="24">
        <v>37.57</v>
      </c>
      <c r="G36" s="24">
        <v>0</v>
      </c>
      <c r="H36" s="24">
        <v>13.11</v>
      </c>
      <c r="I36" s="24">
        <v>0</v>
      </c>
      <c r="J36" s="24">
        <v>5.5</v>
      </c>
      <c r="K36" s="24">
        <v>0</v>
      </c>
      <c r="L36" s="24">
        <v>1.25</v>
      </c>
      <c r="M36" s="24">
        <v>0</v>
      </c>
      <c r="N36" s="24" t="s">
        <v>62</v>
      </c>
      <c r="O36" s="24">
        <v>8000.04</v>
      </c>
      <c r="P36" s="24">
        <v>2227.9299999999998</v>
      </c>
      <c r="Q36" s="24">
        <v>24.69</v>
      </c>
      <c r="R36" s="25">
        <v>0</v>
      </c>
    </row>
    <row r="37" spans="2:18" x14ac:dyDescent="0.35">
      <c r="B37" s="3">
        <v>31</v>
      </c>
      <c r="C37" s="31" t="str">
        <f>'#17'!C36</f>
        <v>Wastewater Supervisor</v>
      </c>
      <c r="D37" s="33">
        <v>1048.51</v>
      </c>
      <c r="E37" s="24">
        <v>0</v>
      </c>
      <c r="F37" s="24">
        <v>73.040000000000006</v>
      </c>
      <c r="G37" s="24">
        <v>0</v>
      </c>
      <c r="H37" s="24">
        <v>13.11</v>
      </c>
      <c r="I37" s="24">
        <v>0</v>
      </c>
      <c r="J37" s="24">
        <v>5.5</v>
      </c>
      <c r="K37" s="24">
        <v>0</v>
      </c>
      <c r="L37" s="24">
        <v>1.25</v>
      </c>
      <c r="M37" s="24">
        <v>0</v>
      </c>
      <c r="N37" s="24" t="s">
        <v>64</v>
      </c>
      <c r="O37" s="24">
        <v>6759.62</v>
      </c>
      <c r="P37" s="24">
        <v>1886.38</v>
      </c>
      <c r="Q37" s="24">
        <v>22.68</v>
      </c>
      <c r="R37" s="25">
        <v>0</v>
      </c>
    </row>
    <row r="38" spans="2:18" x14ac:dyDescent="0.35">
      <c r="B38" s="3">
        <v>32</v>
      </c>
      <c r="C38" s="31" t="str">
        <f>'#17'!C37</f>
        <v>Wastewater Collection</v>
      </c>
      <c r="D38" s="33"/>
      <c r="E38" s="24"/>
      <c r="F38" s="24"/>
      <c r="G38" s="24">
        <v>0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2:18" x14ac:dyDescent="0.35">
      <c r="B39" s="3">
        <v>33</v>
      </c>
      <c r="C39" s="31" t="str">
        <f>'#17'!C38</f>
        <v>Wastewater Collection</v>
      </c>
      <c r="D39" s="33">
        <v>688.06</v>
      </c>
      <c r="E39" s="24">
        <v>0</v>
      </c>
      <c r="F39" s="24">
        <v>37.57</v>
      </c>
      <c r="G39" s="24">
        <v>0</v>
      </c>
      <c r="H39" s="24">
        <v>13.11</v>
      </c>
      <c r="I39" s="24">
        <v>0</v>
      </c>
      <c r="J39" s="24">
        <v>5.5</v>
      </c>
      <c r="K39" s="24">
        <v>0</v>
      </c>
      <c r="L39" s="24">
        <v>1.25</v>
      </c>
      <c r="M39" s="24">
        <v>0</v>
      </c>
      <c r="N39" s="24" t="s">
        <v>57</v>
      </c>
      <c r="O39" s="24">
        <v>6449.75</v>
      </c>
      <c r="P39" s="24">
        <v>2738.45</v>
      </c>
      <c r="Q39" s="24">
        <v>22.5</v>
      </c>
      <c r="R39" s="25">
        <v>0</v>
      </c>
    </row>
    <row r="40" spans="2:18" x14ac:dyDescent="0.35">
      <c r="B40" s="3">
        <v>34</v>
      </c>
      <c r="C40" s="31" t="str">
        <f>'#17'!C39</f>
        <v>Water Treatment Plant Op</v>
      </c>
      <c r="D40" s="3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5"/>
    </row>
    <row r="41" spans="2:18" x14ac:dyDescent="0.35">
      <c r="B41" s="3">
        <v>35</v>
      </c>
      <c r="C41" s="31" t="str">
        <f>'#17'!C40</f>
        <v>Office Customer Service</v>
      </c>
      <c r="D41" s="33">
        <v>1379.07</v>
      </c>
      <c r="E41" s="24">
        <v>0</v>
      </c>
      <c r="F41" s="24">
        <v>73.040000000000006</v>
      </c>
      <c r="G41" s="24">
        <v>0</v>
      </c>
      <c r="H41" s="24">
        <v>20.63</v>
      </c>
      <c r="I41" s="24">
        <v>0</v>
      </c>
      <c r="J41" s="24">
        <v>5.5</v>
      </c>
      <c r="K41" s="24">
        <v>0</v>
      </c>
      <c r="L41" s="24">
        <v>1.25</v>
      </c>
      <c r="M41" s="24">
        <v>0</v>
      </c>
      <c r="N41" s="24" t="s">
        <v>62</v>
      </c>
      <c r="O41" s="24">
        <v>7155.55</v>
      </c>
      <c r="P41" s="24">
        <v>2398.9499999999998</v>
      </c>
      <c r="Q41" s="24">
        <v>24.73</v>
      </c>
      <c r="R41" s="25">
        <v>0</v>
      </c>
    </row>
    <row r="42" spans="2:18" x14ac:dyDescent="0.35">
      <c r="B42" s="3">
        <v>36</v>
      </c>
      <c r="C42" s="31" t="str">
        <f>'#17'!C41</f>
        <v xml:space="preserve">Dist Lineman </v>
      </c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>
        <v>5325.58</v>
      </c>
      <c r="P42" s="24">
        <v>1809.68</v>
      </c>
      <c r="Q42" s="24"/>
      <c r="R42" s="25"/>
    </row>
    <row r="43" spans="2:18" x14ac:dyDescent="0.35">
      <c r="B43" s="3">
        <v>37</v>
      </c>
      <c r="C43" s="31" t="str">
        <f>'#17'!C42</f>
        <v>Dist Lineman</v>
      </c>
      <c r="D43" s="33">
        <v>1235.55</v>
      </c>
      <c r="E43" s="24">
        <v>0</v>
      </c>
      <c r="F43" s="24">
        <v>73.040000000000006</v>
      </c>
      <c r="G43" s="24">
        <v>0</v>
      </c>
      <c r="H43" s="24">
        <v>12.81</v>
      </c>
      <c r="I43" s="24">
        <v>0</v>
      </c>
      <c r="J43" s="24">
        <v>5.5</v>
      </c>
      <c r="K43" s="24">
        <v>0</v>
      </c>
      <c r="L43" s="24">
        <v>1.25</v>
      </c>
      <c r="M43" s="24">
        <v>0</v>
      </c>
      <c r="N43" s="24" t="s">
        <v>63</v>
      </c>
      <c r="O43" s="24">
        <v>9330.57</v>
      </c>
      <c r="P43" s="24">
        <v>2400.48</v>
      </c>
      <c r="Q43" s="24">
        <v>29.86</v>
      </c>
      <c r="R43" s="25">
        <v>0</v>
      </c>
    </row>
    <row r="44" spans="2:18" x14ac:dyDescent="0.35">
      <c r="B44" s="3">
        <v>38</v>
      </c>
      <c r="C44" s="31" t="str">
        <f>'#17'!C43</f>
        <v>Dist Lineman</v>
      </c>
      <c r="D44" s="33">
        <v>737.86</v>
      </c>
      <c r="E44" s="24">
        <v>0</v>
      </c>
      <c r="F44" s="24">
        <v>37.57</v>
      </c>
      <c r="G44" s="24">
        <v>0</v>
      </c>
      <c r="H44" s="24">
        <v>13.11</v>
      </c>
      <c r="I44" s="24">
        <v>0</v>
      </c>
      <c r="J44" s="24">
        <v>5.5</v>
      </c>
      <c r="K44" s="24">
        <v>0</v>
      </c>
      <c r="L44" s="24">
        <v>1.25</v>
      </c>
      <c r="M44" s="24">
        <v>0</v>
      </c>
      <c r="N44" s="24" t="s">
        <v>57</v>
      </c>
      <c r="O44" s="24">
        <v>2690.12</v>
      </c>
      <c r="P44" s="24">
        <v>923.58</v>
      </c>
      <c r="Q44" s="24"/>
      <c r="R44" s="25"/>
    </row>
    <row r="45" spans="2:18" x14ac:dyDescent="0.35">
      <c r="B45" s="3">
        <v>39</v>
      </c>
      <c r="C45" s="31" t="str">
        <f>'#17'!C44</f>
        <v>Office Customer Service</v>
      </c>
      <c r="D45" s="3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>
        <v>1121.21</v>
      </c>
      <c r="P45" s="24">
        <v>376.08</v>
      </c>
      <c r="Q45" s="24"/>
      <c r="R45" s="25"/>
    </row>
    <row r="46" spans="2:18" x14ac:dyDescent="0.35">
      <c r="B46" s="3">
        <v>40</v>
      </c>
      <c r="C46" s="31" t="str">
        <f>'#17'!C45</f>
        <v>Manager/Supt - Salary</v>
      </c>
      <c r="D46" s="33">
        <v>1425.92</v>
      </c>
      <c r="E46" s="24">
        <v>0</v>
      </c>
      <c r="F46" s="24">
        <v>36.450000000000003</v>
      </c>
      <c r="G46" s="24">
        <v>0</v>
      </c>
      <c r="H46" s="24">
        <v>12.81</v>
      </c>
      <c r="I46" s="24">
        <v>0</v>
      </c>
      <c r="J46" s="24">
        <v>5.5</v>
      </c>
      <c r="K46" s="24">
        <v>0</v>
      </c>
      <c r="L46" s="24">
        <v>1.25</v>
      </c>
      <c r="M46" s="24">
        <v>0</v>
      </c>
      <c r="N46" s="24" t="s">
        <v>63</v>
      </c>
      <c r="O46" s="24">
        <v>14762.14</v>
      </c>
      <c r="P46" s="24">
        <v>4129.12</v>
      </c>
      <c r="Q46" s="24">
        <v>51.35</v>
      </c>
      <c r="R46" s="25">
        <v>0</v>
      </c>
    </row>
    <row r="47" spans="2:18" x14ac:dyDescent="0.35">
      <c r="B47" s="3">
        <v>41</v>
      </c>
      <c r="C47" s="31" t="str">
        <f>'#17'!C46</f>
        <v>Dist Lineman</v>
      </c>
      <c r="D47" s="3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>
        <v>1136.2</v>
      </c>
      <c r="P47" s="24">
        <v>399.6</v>
      </c>
      <c r="Q47" s="24"/>
      <c r="R47" s="25"/>
    </row>
    <row r="48" spans="2:18" x14ac:dyDescent="0.35">
      <c r="B48" s="3">
        <v>42</v>
      </c>
      <c r="C48" s="31" t="str">
        <f>'#17'!C47</f>
        <v>Dist Lineman</v>
      </c>
      <c r="D48" s="3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5"/>
    </row>
    <row r="49" spans="2:18" x14ac:dyDescent="0.35">
      <c r="B49" s="3">
        <v>43</v>
      </c>
      <c r="C49" s="31" t="str">
        <f>'#17'!C48</f>
        <v>Dist Lineman</v>
      </c>
      <c r="D49" s="3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5"/>
    </row>
    <row r="50" spans="2:18" x14ac:dyDescent="0.35">
      <c r="B50" s="3">
        <v>44</v>
      </c>
      <c r="C50" s="31" t="str">
        <f>'#17'!C49</f>
        <v>Wastewater Maintenace</v>
      </c>
      <c r="D50" s="3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</row>
    <row r="51" spans="2:18" x14ac:dyDescent="0.35">
      <c r="B51" s="3">
        <v>45</v>
      </c>
      <c r="C51" s="31" t="str">
        <f>'#17'!C50</f>
        <v>Wastewater Collection</v>
      </c>
      <c r="D51" s="33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5"/>
    </row>
    <row r="52" spans="2:18" x14ac:dyDescent="0.35">
      <c r="B52" s="3">
        <v>46</v>
      </c>
      <c r="C52" s="31" t="str">
        <f>'#17'!C51</f>
        <v>Office Customer Service</v>
      </c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1"/>
    </row>
    <row r="53" spans="2:18" x14ac:dyDescent="0.3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5" spans="2:18" ht="15.5" x14ac:dyDescent="0.35">
      <c r="B55" s="66">
        <v>2017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</row>
    <row r="56" spans="2:18" s="14" customFormat="1" ht="41.25" customHeight="1" x14ac:dyDescent="0.35">
      <c r="B56" s="16"/>
      <c r="C56" s="16"/>
      <c r="D56" s="69" t="s">
        <v>21</v>
      </c>
      <c r="E56" s="69"/>
      <c r="F56" s="69" t="s">
        <v>22</v>
      </c>
      <c r="G56" s="69"/>
      <c r="H56" s="69" t="s">
        <v>23</v>
      </c>
      <c r="I56" s="69"/>
      <c r="J56" s="69" t="s">
        <v>24</v>
      </c>
      <c r="K56" s="69"/>
      <c r="L56" s="69" t="s">
        <v>25</v>
      </c>
      <c r="M56" s="69"/>
      <c r="N56" s="19" t="s">
        <v>59</v>
      </c>
      <c r="O56" s="69" t="s">
        <v>26</v>
      </c>
      <c r="P56" s="69"/>
      <c r="Q56" s="69" t="s">
        <v>76</v>
      </c>
      <c r="R56" s="69"/>
    </row>
    <row r="57" spans="2:18" ht="29.25" customHeight="1" thickBot="1" x14ac:dyDescent="0.4">
      <c r="B57" s="38" t="s">
        <v>27</v>
      </c>
      <c r="C57" s="39" t="s">
        <v>0</v>
      </c>
      <c r="D57" s="17" t="s">
        <v>19</v>
      </c>
      <c r="E57" s="17" t="s">
        <v>20</v>
      </c>
      <c r="F57" s="17" t="s">
        <v>19</v>
      </c>
      <c r="G57" s="17" t="s">
        <v>20</v>
      </c>
      <c r="H57" s="17" t="s">
        <v>19</v>
      </c>
      <c r="I57" s="17" t="s">
        <v>20</v>
      </c>
      <c r="J57" s="17" t="s">
        <v>19</v>
      </c>
      <c r="K57" s="17" t="s">
        <v>20</v>
      </c>
      <c r="L57" s="17" t="s">
        <v>19</v>
      </c>
      <c r="M57" s="17" t="s">
        <v>20</v>
      </c>
      <c r="N57" s="18" t="s">
        <v>73</v>
      </c>
      <c r="O57" s="17" t="s">
        <v>19</v>
      </c>
      <c r="P57" s="17" t="s">
        <v>20</v>
      </c>
      <c r="Q57" s="17" t="s">
        <v>19</v>
      </c>
      <c r="R57" s="17" t="s">
        <v>20</v>
      </c>
    </row>
    <row r="58" spans="2:18" x14ac:dyDescent="0.35">
      <c r="B58" s="3">
        <v>1</v>
      </c>
      <c r="C58" s="37" t="str">
        <f t="shared" ref="C58:C104" si="0">C6</f>
        <v>Dist Lineman</v>
      </c>
      <c r="D58" s="3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3"/>
    </row>
    <row r="59" spans="2:18" x14ac:dyDescent="0.35">
      <c r="B59" s="3">
        <v>2</v>
      </c>
      <c r="C59" s="31" t="str">
        <f t="shared" si="0"/>
        <v>Dist Lineman</v>
      </c>
      <c r="D59" s="3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>
        <v>2651.17</v>
      </c>
      <c r="P59" s="24">
        <v>832.63</v>
      </c>
      <c r="Q59" s="24"/>
      <c r="R59" s="25"/>
    </row>
    <row r="60" spans="2:18" x14ac:dyDescent="0.35">
      <c r="B60" s="3">
        <v>3</v>
      </c>
      <c r="C60" s="31" t="str">
        <f t="shared" si="0"/>
        <v>Office Customer Service</v>
      </c>
      <c r="D60" s="33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</row>
    <row r="61" spans="2:18" x14ac:dyDescent="0.35">
      <c r="B61" s="3">
        <v>4</v>
      </c>
      <c r="C61" s="31" t="str">
        <f t="shared" si="0"/>
        <v>Dist Supervisor/Machine Op</v>
      </c>
      <c r="D61" s="33">
        <v>729.65</v>
      </c>
      <c r="E61" s="24"/>
      <c r="F61" s="24">
        <v>17.86</v>
      </c>
      <c r="G61" s="24">
        <v>0</v>
      </c>
      <c r="H61" s="24">
        <v>13.34</v>
      </c>
      <c r="I61" s="24">
        <v>0</v>
      </c>
      <c r="J61" s="24">
        <v>5.5</v>
      </c>
      <c r="K61" s="24">
        <v>0</v>
      </c>
      <c r="L61" s="24">
        <v>1.25</v>
      </c>
      <c r="M61" s="24">
        <v>0</v>
      </c>
      <c r="N61" s="24" t="s">
        <v>20</v>
      </c>
      <c r="O61" s="24">
        <v>9353.99</v>
      </c>
      <c r="P61" s="24">
        <v>2471.2399999999998</v>
      </c>
      <c r="Q61" s="24">
        <v>25.42</v>
      </c>
      <c r="R61" s="25">
        <v>0</v>
      </c>
    </row>
    <row r="62" spans="2:18" x14ac:dyDescent="0.35">
      <c r="B62" s="3">
        <v>5</v>
      </c>
      <c r="C62" s="31" t="str">
        <f t="shared" si="0"/>
        <v>Dist Lineman</v>
      </c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</row>
    <row r="63" spans="2:18" x14ac:dyDescent="0.35">
      <c r="B63" s="3">
        <v>6</v>
      </c>
      <c r="C63" s="31" t="str">
        <f t="shared" si="0"/>
        <v>Dist Lineman</v>
      </c>
      <c r="D63" s="33">
        <v>391.23</v>
      </c>
      <c r="E63" s="24"/>
      <c r="F63" s="24">
        <v>17.86</v>
      </c>
      <c r="G63" s="24">
        <v>0</v>
      </c>
      <c r="H63" s="24">
        <v>7.62</v>
      </c>
      <c r="I63" s="24">
        <v>0</v>
      </c>
      <c r="J63" s="24">
        <v>5.5</v>
      </c>
      <c r="K63" s="24">
        <v>0</v>
      </c>
      <c r="L63" s="24">
        <v>1.25</v>
      </c>
      <c r="M63" s="24">
        <v>0</v>
      </c>
      <c r="N63" s="24" t="s">
        <v>20</v>
      </c>
      <c r="O63" s="24">
        <v>5110.93</v>
      </c>
      <c r="P63" s="24">
        <v>1618.84</v>
      </c>
      <c r="Q63" s="24">
        <v>17.53</v>
      </c>
      <c r="R63" s="25">
        <v>0</v>
      </c>
    </row>
    <row r="64" spans="2:18" x14ac:dyDescent="0.35">
      <c r="B64" s="3">
        <v>7</v>
      </c>
      <c r="C64" s="31" t="str">
        <f t="shared" si="0"/>
        <v>Meter Reader/Dist Lineman</v>
      </c>
      <c r="D64" s="33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</row>
    <row r="65" spans="2:18" x14ac:dyDescent="0.35">
      <c r="B65" s="3">
        <v>8</v>
      </c>
      <c r="C65" s="31" t="str">
        <f t="shared" si="0"/>
        <v>Office Customer Service</v>
      </c>
      <c r="D65" s="33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</row>
    <row r="66" spans="2:18" x14ac:dyDescent="0.35">
      <c r="B66" s="3">
        <v>9</v>
      </c>
      <c r="C66" s="31" t="str">
        <f t="shared" si="0"/>
        <v>Office Customer Service</v>
      </c>
      <c r="D66" s="33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</row>
    <row r="67" spans="2:18" x14ac:dyDescent="0.35">
      <c r="B67" s="3">
        <v>10</v>
      </c>
      <c r="C67" s="31" t="str">
        <f t="shared" si="0"/>
        <v>Water Treatment Plant Op</v>
      </c>
      <c r="D67" s="33">
        <v>1077.45</v>
      </c>
      <c r="E67" s="24">
        <v>107.74</v>
      </c>
      <c r="F67" s="24">
        <v>73.040000000000006</v>
      </c>
      <c r="G67" s="24">
        <v>0</v>
      </c>
      <c r="H67" s="24">
        <v>13.34</v>
      </c>
      <c r="I67" s="24">
        <v>0</v>
      </c>
      <c r="J67" s="24">
        <v>5.5</v>
      </c>
      <c r="K67" s="24">
        <v>0</v>
      </c>
      <c r="L67" s="24">
        <v>1.25</v>
      </c>
      <c r="M67" s="24">
        <v>0</v>
      </c>
      <c r="N67" s="24" t="s">
        <v>57</v>
      </c>
      <c r="O67" s="24">
        <v>6885.93</v>
      </c>
      <c r="P67" s="24">
        <v>1818.42</v>
      </c>
      <c r="Q67" s="24">
        <v>29.71</v>
      </c>
      <c r="R67" s="25">
        <v>0</v>
      </c>
    </row>
    <row r="68" spans="2:18" x14ac:dyDescent="0.35">
      <c r="B68" s="3">
        <v>11</v>
      </c>
      <c r="C68" s="31" t="str">
        <f t="shared" si="0"/>
        <v>Dist Lineman/Machine Op</v>
      </c>
      <c r="D68" s="33">
        <v>1704.6</v>
      </c>
      <c r="E68" s="24">
        <v>170.46</v>
      </c>
      <c r="F68" s="24">
        <v>73.040000000000006</v>
      </c>
      <c r="G68" s="24">
        <v>0</v>
      </c>
      <c r="H68" s="24">
        <v>20.99</v>
      </c>
      <c r="I68" s="24">
        <v>0</v>
      </c>
      <c r="J68" s="24">
        <v>5.5</v>
      </c>
      <c r="K68" s="24">
        <v>0</v>
      </c>
      <c r="L68" s="24">
        <v>1.25</v>
      </c>
      <c r="M68" s="24">
        <v>0</v>
      </c>
      <c r="N68" s="24" t="s">
        <v>62</v>
      </c>
      <c r="O68" s="24">
        <v>7718.33</v>
      </c>
      <c r="P68" s="24">
        <v>2445.2199999999998</v>
      </c>
      <c r="Q68" s="24">
        <v>24.11</v>
      </c>
      <c r="R68" s="25">
        <v>0</v>
      </c>
    </row>
    <row r="69" spans="2:18" x14ac:dyDescent="0.35">
      <c r="B69" s="3">
        <v>12</v>
      </c>
      <c r="C69" s="31" t="str">
        <f t="shared" si="0"/>
        <v>Office Customer Service</v>
      </c>
      <c r="D69" s="33">
        <v>481.22</v>
      </c>
      <c r="E69" s="24"/>
      <c r="F69" s="24">
        <v>17.86</v>
      </c>
      <c r="G69" s="24">
        <v>0</v>
      </c>
      <c r="H69" s="24">
        <v>7.62</v>
      </c>
      <c r="I69" s="24">
        <v>0</v>
      </c>
      <c r="J69" s="24">
        <v>5.5</v>
      </c>
      <c r="K69" s="24">
        <v>0</v>
      </c>
      <c r="L69" s="24">
        <v>1.25</v>
      </c>
      <c r="M69" s="24">
        <v>0</v>
      </c>
      <c r="N69" s="24" t="s">
        <v>20</v>
      </c>
      <c r="O69" s="24">
        <v>7469.76</v>
      </c>
      <c r="P69" s="24">
        <v>1972.48</v>
      </c>
      <c r="Q69" s="24">
        <v>27.68</v>
      </c>
      <c r="R69" s="25">
        <v>0</v>
      </c>
    </row>
    <row r="70" spans="2:18" x14ac:dyDescent="0.35">
      <c r="B70" s="3">
        <v>13</v>
      </c>
      <c r="C70" s="31" t="str">
        <f t="shared" si="0"/>
        <v>Water Treatment Plant Op</v>
      </c>
      <c r="D70" s="3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5"/>
    </row>
    <row r="71" spans="2:18" x14ac:dyDescent="0.35">
      <c r="B71" s="3">
        <v>14</v>
      </c>
      <c r="C71" s="31" t="str">
        <f t="shared" si="0"/>
        <v>Water Treatment Plant Op</v>
      </c>
      <c r="D71" s="33">
        <v>1446.78</v>
      </c>
      <c r="E71" s="24">
        <v>144.66999999999999</v>
      </c>
      <c r="F71" s="24">
        <v>73.040000000000006</v>
      </c>
      <c r="G71" s="24">
        <v>0</v>
      </c>
      <c r="H71" s="24">
        <v>20.99</v>
      </c>
      <c r="I71" s="24">
        <v>0</v>
      </c>
      <c r="J71" s="24">
        <v>5.5</v>
      </c>
      <c r="K71" s="24">
        <v>0</v>
      </c>
      <c r="L71" s="24">
        <v>1.25</v>
      </c>
      <c r="M71" s="24">
        <v>0</v>
      </c>
      <c r="N71" s="24" t="s">
        <v>62</v>
      </c>
      <c r="O71" s="24">
        <v>9958.7099999999991</v>
      </c>
      <c r="P71" s="24">
        <v>2628.69</v>
      </c>
      <c r="Q71" s="24">
        <v>31.47</v>
      </c>
      <c r="R71" s="25">
        <v>0</v>
      </c>
    </row>
    <row r="72" spans="2:18" x14ac:dyDescent="0.35">
      <c r="B72" s="3">
        <v>15</v>
      </c>
      <c r="C72" s="31" t="str">
        <f t="shared" si="0"/>
        <v>Dist Lineman/Mechanic</v>
      </c>
      <c r="D72" s="3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5"/>
    </row>
    <row r="73" spans="2:18" x14ac:dyDescent="0.35">
      <c r="B73" s="3">
        <v>16</v>
      </c>
      <c r="C73" s="31" t="str">
        <f t="shared" si="0"/>
        <v>Water Treatment Plant Op</v>
      </c>
      <c r="D73" s="33">
        <v>996.86</v>
      </c>
      <c r="E73" s="24"/>
      <c r="F73" s="24">
        <v>36.450000000000003</v>
      </c>
      <c r="G73" s="24">
        <v>0</v>
      </c>
      <c r="H73" s="24">
        <v>13.03</v>
      </c>
      <c r="I73" s="24">
        <v>0</v>
      </c>
      <c r="J73" s="24">
        <v>5.5</v>
      </c>
      <c r="K73" s="24">
        <v>0</v>
      </c>
      <c r="L73" s="24">
        <v>1.25</v>
      </c>
      <c r="M73" s="24">
        <v>0</v>
      </c>
      <c r="N73" s="24" t="s">
        <v>63</v>
      </c>
      <c r="O73" s="24">
        <v>10872.51</v>
      </c>
      <c r="P73" s="24">
        <v>2872.99</v>
      </c>
      <c r="Q73" s="24">
        <v>34.909999999999997</v>
      </c>
      <c r="R73" s="25">
        <v>0</v>
      </c>
    </row>
    <row r="74" spans="2:18" x14ac:dyDescent="0.35">
      <c r="B74" s="3">
        <v>17</v>
      </c>
      <c r="C74" s="31" t="str">
        <f t="shared" si="0"/>
        <v>Dist Lineman</v>
      </c>
      <c r="D74" s="33">
        <v>248.43</v>
      </c>
      <c r="E74" s="24"/>
      <c r="F74" s="24"/>
      <c r="G74" s="24"/>
      <c r="H74" s="24">
        <v>7.62</v>
      </c>
      <c r="I74" s="24">
        <v>0</v>
      </c>
      <c r="J74" s="24">
        <v>5.5</v>
      </c>
      <c r="K74" s="24">
        <v>0</v>
      </c>
      <c r="L74" s="24">
        <v>1.25</v>
      </c>
      <c r="M74" s="24">
        <v>0</v>
      </c>
      <c r="N74" s="24" t="s">
        <v>20</v>
      </c>
      <c r="O74" s="24">
        <v>5592.46</v>
      </c>
      <c r="P74" s="24">
        <v>1773.46</v>
      </c>
      <c r="Q74" s="24">
        <v>17.09</v>
      </c>
      <c r="R74" s="25">
        <v>0</v>
      </c>
    </row>
    <row r="75" spans="2:18" x14ac:dyDescent="0.35">
      <c r="B75" s="3">
        <v>18</v>
      </c>
      <c r="C75" s="31" t="str">
        <f t="shared" si="0"/>
        <v>Office Customer Service</v>
      </c>
      <c r="D75" s="33">
        <v>639.66</v>
      </c>
      <c r="E75" s="24"/>
      <c r="F75" s="24">
        <v>36.450000000000003</v>
      </c>
      <c r="G75" s="24">
        <v>0</v>
      </c>
      <c r="H75" s="24">
        <v>20.99</v>
      </c>
      <c r="I75" s="24">
        <v>0</v>
      </c>
      <c r="J75" s="24">
        <v>5.5</v>
      </c>
      <c r="K75" s="24">
        <v>0</v>
      </c>
      <c r="L75" s="24">
        <v>1.25</v>
      </c>
      <c r="M75" s="24">
        <v>0</v>
      </c>
      <c r="N75" s="24" t="s">
        <v>63</v>
      </c>
      <c r="O75" s="24">
        <v>4301.87</v>
      </c>
      <c r="P75" s="24">
        <v>1362.85</v>
      </c>
      <c r="Q75" s="24">
        <v>17.09</v>
      </c>
      <c r="R75" s="25">
        <v>0</v>
      </c>
    </row>
    <row r="76" spans="2:18" x14ac:dyDescent="0.35">
      <c r="B76" s="3">
        <v>19</v>
      </c>
      <c r="C76" s="31" t="str">
        <f t="shared" si="0"/>
        <v>Administrative Assistant</v>
      </c>
      <c r="D76" s="33">
        <v>763.69</v>
      </c>
      <c r="E76" s="24"/>
      <c r="F76" s="24">
        <v>37.57</v>
      </c>
      <c r="G76" s="24">
        <v>0</v>
      </c>
      <c r="H76" s="24">
        <v>13.34</v>
      </c>
      <c r="I76" s="24">
        <v>0</v>
      </c>
      <c r="J76" s="24">
        <v>5.5</v>
      </c>
      <c r="K76" s="24">
        <v>0</v>
      </c>
      <c r="L76" s="24">
        <v>1.25</v>
      </c>
      <c r="M76" s="24">
        <v>0</v>
      </c>
      <c r="N76" s="24" t="s">
        <v>20</v>
      </c>
      <c r="O76" s="24">
        <v>8630.34</v>
      </c>
      <c r="P76" s="24">
        <v>2279.9299999999998</v>
      </c>
      <c r="Q76" s="24">
        <v>33.450000000000003</v>
      </c>
      <c r="R76" s="25">
        <v>0</v>
      </c>
    </row>
    <row r="77" spans="2:18" x14ac:dyDescent="0.35">
      <c r="B77" s="3">
        <v>20</v>
      </c>
      <c r="C77" s="31" t="str">
        <f t="shared" si="0"/>
        <v>Dist Lineman</v>
      </c>
      <c r="D77" s="3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>
        <v>1178.93</v>
      </c>
      <c r="P77" s="24">
        <v>368.82</v>
      </c>
      <c r="Q77" s="24"/>
      <c r="R77" s="25"/>
    </row>
    <row r="78" spans="2:18" x14ac:dyDescent="0.35">
      <c r="B78" s="3">
        <v>21</v>
      </c>
      <c r="C78" s="31" t="str">
        <f t="shared" si="0"/>
        <v>Dist Lineman</v>
      </c>
      <c r="D78" s="33">
        <v>1760.55</v>
      </c>
      <c r="E78" s="24"/>
      <c r="F78" s="24">
        <v>37.57</v>
      </c>
      <c r="G78" s="24">
        <v>0</v>
      </c>
      <c r="H78" s="24">
        <v>13.34</v>
      </c>
      <c r="I78" s="24">
        <v>0</v>
      </c>
      <c r="J78" s="24">
        <v>5.5</v>
      </c>
      <c r="K78" s="24">
        <v>0</v>
      </c>
      <c r="L78" s="24">
        <v>1.25</v>
      </c>
      <c r="M78" s="24">
        <v>0</v>
      </c>
      <c r="N78" s="24" t="s">
        <v>57</v>
      </c>
      <c r="O78" s="24">
        <v>9303.35</v>
      </c>
      <c r="P78" s="24">
        <v>2457.5500000000002</v>
      </c>
      <c r="Q78" s="24">
        <v>31.7</v>
      </c>
      <c r="R78" s="25">
        <v>0</v>
      </c>
    </row>
    <row r="79" spans="2:18" x14ac:dyDescent="0.35">
      <c r="B79" s="3">
        <v>22</v>
      </c>
      <c r="C79" s="31" t="str">
        <f t="shared" si="0"/>
        <v>Office Manager</v>
      </c>
      <c r="D79" s="33">
        <v>1329.01</v>
      </c>
      <c r="E79" s="24"/>
      <c r="F79" s="24">
        <v>36.450000000000003</v>
      </c>
      <c r="G79" s="24">
        <v>0</v>
      </c>
      <c r="H79" s="24">
        <v>13.03</v>
      </c>
      <c r="I79" s="24">
        <v>0</v>
      </c>
      <c r="J79" s="24">
        <v>5.5</v>
      </c>
      <c r="K79" s="24">
        <v>0</v>
      </c>
      <c r="L79" s="24">
        <v>1.25</v>
      </c>
      <c r="M79" s="24">
        <v>0</v>
      </c>
      <c r="N79" s="24" t="s">
        <v>63</v>
      </c>
      <c r="O79" s="24">
        <v>10020.11</v>
      </c>
      <c r="P79" s="24">
        <v>2645.7</v>
      </c>
      <c r="Q79" s="24">
        <v>33.880000000000003</v>
      </c>
      <c r="R79" s="25">
        <v>0</v>
      </c>
    </row>
    <row r="80" spans="2:18" x14ac:dyDescent="0.35">
      <c r="B80" s="3">
        <v>23</v>
      </c>
      <c r="C80" s="31" t="str">
        <f t="shared" si="0"/>
        <v>Assistant Superintendent</v>
      </c>
      <c r="D80" s="33">
        <v>742.17</v>
      </c>
      <c r="E80" s="24"/>
      <c r="F80" s="24">
        <v>36.450000000000003</v>
      </c>
      <c r="G80" s="24">
        <v>0</v>
      </c>
      <c r="H80" s="24">
        <v>13.03</v>
      </c>
      <c r="I80" s="24">
        <v>0</v>
      </c>
      <c r="J80" s="24">
        <v>5.5</v>
      </c>
      <c r="K80" s="24">
        <v>0</v>
      </c>
      <c r="L80" s="24">
        <v>1.25</v>
      </c>
      <c r="M80" s="24">
        <v>0</v>
      </c>
      <c r="N80" s="24" t="s">
        <v>64</v>
      </c>
      <c r="O80" s="24">
        <v>14129.56</v>
      </c>
      <c r="P80" s="24">
        <v>3731.52</v>
      </c>
      <c r="Q80" s="24">
        <v>48.41</v>
      </c>
      <c r="R80" s="25">
        <v>0</v>
      </c>
    </row>
    <row r="81" spans="2:18" x14ac:dyDescent="0.35">
      <c r="B81" s="3">
        <v>23</v>
      </c>
      <c r="C81" s="31" t="str">
        <f t="shared" si="0"/>
        <v>Manager/Supt</v>
      </c>
      <c r="D81" s="33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5"/>
    </row>
    <row r="82" spans="2:18" x14ac:dyDescent="0.35">
      <c r="B82" s="3">
        <v>24</v>
      </c>
      <c r="C82" s="31" t="str">
        <f t="shared" si="0"/>
        <v>Dist Lineman</v>
      </c>
      <c r="D82" s="33">
        <v>391.23</v>
      </c>
      <c r="E82" s="24"/>
      <c r="F82" s="24">
        <v>17.86</v>
      </c>
      <c r="G82" s="24">
        <v>0</v>
      </c>
      <c r="H82" s="24">
        <v>7.62</v>
      </c>
      <c r="I82" s="24">
        <v>0</v>
      </c>
      <c r="J82" s="24">
        <v>5.5</v>
      </c>
      <c r="K82" s="24">
        <v>0</v>
      </c>
      <c r="L82" s="24">
        <v>1.25</v>
      </c>
      <c r="M82" s="24">
        <v>0</v>
      </c>
      <c r="N82" s="24" t="s">
        <v>20</v>
      </c>
      <c r="O82" s="24">
        <v>4600.78</v>
      </c>
      <c r="P82" s="24">
        <v>1457.62</v>
      </c>
      <c r="Q82" s="24">
        <v>16.22</v>
      </c>
      <c r="R82" s="25">
        <v>0</v>
      </c>
    </row>
    <row r="83" spans="2:18" x14ac:dyDescent="0.35">
      <c r="B83" s="3">
        <v>25</v>
      </c>
      <c r="C83" s="31" t="str">
        <f t="shared" si="0"/>
        <v>Office Customer Service</v>
      </c>
      <c r="D83" s="33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5"/>
    </row>
    <row r="84" spans="2:18" x14ac:dyDescent="0.35">
      <c r="B84" s="3">
        <v>26</v>
      </c>
      <c r="C84" s="31" t="str">
        <f t="shared" si="0"/>
        <v>Dist Lineman</v>
      </c>
      <c r="D84" s="33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5"/>
    </row>
    <row r="85" spans="2:18" x14ac:dyDescent="0.35">
      <c r="B85" s="3">
        <v>27</v>
      </c>
      <c r="C85" s="31" t="str">
        <f t="shared" si="0"/>
        <v>Water Treatment Plant Op</v>
      </c>
      <c r="D85" s="33">
        <v>1155.31</v>
      </c>
      <c r="E85" s="24">
        <v>115.53</v>
      </c>
      <c r="F85" s="24">
        <v>73.040000000000006</v>
      </c>
      <c r="G85" s="24">
        <v>0</v>
      </c>
      <c r="H85" s="24">
        <v>20.99</v>
      </c>
      <c r="I85" s="24">
        <v>0</v>
      </c>
      <c r="J85" s="24">
        <v>5.5</v>
      </c>
      <c r="K85" s="24">
        <v>0</v>
      </c>
      <c r="L85" s="24">
        <v>1.25</v>
      </c>
      <c r="M85" s="24">
        <v>0</v>
      </c>
      <c r="N85" s="24" t="s">
        <v>62</v>
      </c>
      <c r="O85" s="24">
        <v>8310.07</v>
      </c>
      <c r="P85" s="24">
        <v>2631.13</v>
      </c>
      <c r="Q85" s="24">
        <v>24.75</v>
      </c>
      <c r="R85" s="25">
        <v>0</v>
      </c>
    </row>
    <row r="86" spans="2:18" x14ac:dyDescent="0.35">
      <c r="B86" s="3">
        <v>28</v>
      </c>
      <c r="C86" s="31" t="str">
        <f t="shared" si="0"/>
        <v>Water Treatment Plant Op</v>
      </c>
      <c r="D86" s="33"/>
      <c r="E86" s="24"/>
      <c r="F86" s="24">
        <v>17.86</v>
      </c>
      <c r="G86" s="24">
        <v>0</v>
      </c>
      <c r="H86" s="24"/>
      <c r="I86" s="24">
        <v>0</v>
      </c>
      <c r="J86" s="24"/>
      <c r="K86" s="24"/>
      <c r="L86" s="24"/>
      <c r="M86" s="24"/>
      <c r="N86" s="24"/>
      <c r="O86" s="24">
        <v>4240.1099999999997</v>
      </c>
      <c r="P86" s="24">
        <v>1343.11</v>
      </c>
      <c r="Q86" s="24"/>
      <c r="R86" s="25"/>
    </row>
    <row r="87" spans="2:18" x14ac:dyDescent="0.35">
      <c r="B87" s="3">
        <v>29</v>
      </c>
      <c r="C87" s="31" t="str">
        <f t="shared" si="0"/>
        <v>Wastewater Treatment Op</v>
      </c>
      <c r="D87" s="34">
        <v>546.54999999999995</v>
      </c>
      <c r="E87" s="26"/>
      <c r="F87" s="26">
        <v>17.86</v>
      </c>
      <c r="G87" s="26">
        <v>0</v>
      </c>
      <c r="H87" s="26">
        <v>7.62</v>
      </c>
      <c r="I87" s="26">
        <v>0</v>
      </c>
      <c r="J87" s="26">
        <v>5.5</v>
      </c>
      <c r="K87" s="26">
        <v>0</v>
      </c>
      <c r="L87" s="26">
        <v>1.25</v>
      </c>
      <c r="M87" s="26">
        <v>0</v>
      </c>
      <c r="N87" s="26" t="s">
        <v>20</v>
      </c>
      <c r="O87" s="26">
        <v>9215.17</v>
      </c>
      <c r="P87" s="26">
        <v>2432.66</v>
      </c>
      <c r="Q87" s="26">
        <v>29.65</v>
      </c>
      <c r="R87" s="27">
        <v>0</v>
      </c>
    </row>
    <row r="88" spans="2:18" x14ac:dyDescent="0.35">
      <c r="B88" s="3">
        <v>30</v>
      </c>
      <c r="C88" s="31" t="str">
        <f t="shared" si="0"/>
        <v>Wastewater Treament/Col</v>
      </c>
      <c r="D88" s="33">
        <v>453.44</v>
      </c>
      <c r="E88" s="24"/>
      <c r="F88" s="24">
        <v>73.040000000000006</v>
      </c>
      <c r="G88" s="24">
        <v>0</v>
      </c>
      <c r="H88" s="24">
        <v>20.99</v>
      </c>
      <c r="I88" s="24">
        <v>0</v>
      </c>
      <c r="J88" s="24">
        <v>5.5</v>
      </c>
      <c r="K88" s="24">
        <v>0</v>
      </c>
      <c r="L88" s="24">
        <v>1.25</v>
      </c>
      <c r="M88" s="24">
        <v>0</v>
      </c>
      <c r="N88" s="24" t="s">
        <v>20</v>
      </c>
      <c r="O88" s="24">
        <v>9417.7999999999993</v>
      </c>
      <c r="P88" s="24">
        <v>2488.81</v>
      </c>
      <c r="Q88" s="24">
        <v>27.4</v>
      </c>
      <c r="R88" s="25">
        <v>0</v>
      </c>
    </row>
    <row r="89" spans="2:18" x14ac:dyDescent="0.35">
      <c r="B89" s="3">
        <v>31</v>
      </c>
      <c r="C89" s="31" t="str">
        <f t="shared" si="0"/>
        <v>Wastewater Supervisor</v>
      </c>
      <c r="D89" s="33">
        <v>1136.53</v>
      </c>
      <c r="E89" s="24">
        <v>113.65</v>
      </c>
      <c r="F89" s="24">
        <v>37.57</v>
      </c>
      <c r="G89" s="24">
        <v>0</v>
      </c>
      <c r="H89" s="24">
        <v>20.99</v>
      </c>
      <c r="I89" s="24">
        <v>0</v>
      </c>
      <c r="J89" s="24">
        <v>5.5</v>
      </c>
      <c r="K89" s="24">
        <v>0</v>
      </c>
      <c r="L89" s="24">
        <v>1.25</v>
      </c>
      <c r="M89" s="24">
        <v>0</v>
      </c>
      <c r="N89" s="24" t="s">
        <v>64</v>
      </c>
      <c r="O89" s="24">
        <v>7457</v>
      </c>
      <c r="P89" s="24">
        <v>1968.71</v>
      </c>
      <c r="Q89" s="24">
        <v>25.63</v>
      </c>
      <c r="R89" s="25">
        <v>0</v>
      </c>
    </row>
    <row r="90" spans="2:18" x14ac:dyDescent="0.35">
      <c r="B90" s="3">
        <v>32</v>
      </c>
      <c r="C90" s="31" t="str">
        <f t="shared" si="0"/>
        <v>Wastewater Collection</v>
      </c>
      <c r="D90" s="33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>
        <v>3319.01</v>
      </c>
      <c r="P90" s="24">
        <v>868.55</v>
      </c>
      <c r="Q90" s="24"/>
      <c r="R90" s="25"/>
    </row>
    <row r="91" spans="2:18" x14ac:dyDescent="0.35">
      <c r="B91" s="3">
        <v>33</v>
      </c>
      <c r="C91" s="31" t="str">
        <f t="shared" si="0"/>
        <v>Wastewater Collection</v>
      </c>
      <c r="D91" s="33">
        <v>763.69</v>
      </c>
      <c r="E91" s="24"/>
      <c r="F91" s="24">
        <v>37.57</v>
      </c>
      <c r="G91" s="24">
        <v>0</v>
      </c>
      <c r="H91" s="24">
        <v>13.34</v>
      </c>
      <c r="I91" s="24">
        <v>0</v>
      </c>
      <c r="J91" s="24">
        <v>5.5</v>
      </c>
      <c r="K91" s="24">
        <v>0</v>
      </c>
      <c r="L91" s="24">
        <v>1.25</v>
      </c>
      <c r="M91" s="24">
        <v>0</v>
      </c>
      <c r="N91" s="24" t="s">
        <v>20</v>
      </c>
      <c r="O91" s="24">
        <v>6435.81</v>
      </c>
      <c r="P91" s="24">
        <v>2038.57</v>
      </c>
      <c r="Q91" s="24">
        <v>25.42</v>
      </c>
      <c r="R91" s="25">
        <v>0</v>
      </c>
    </row>
    <row r="92" spans="2:18" x14ac:dyDescent="0.35">
      <c r="B92" s="3">
        <v>34</v>
      </c>
      <c r="C92" s="31" t="str">
        <f t="shared" si="0"/>
        <v>Water Treatment Plant Op</v>
      </c>
      <c r="D92" s="33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>
        <v>4741.88</v>
      </c>
      <c r="P92" s="24">
        <v>1501.79</v>
      </c>
      <c r="Q92" s="24"/>
      <c r="R92" s="25"/>
    </row>
    <row r="93" spans="2:18" x14ac:dyDescent="0.35">
      <c r="B93" s="3">
        <v>35</v>
      </c>
      <c r="C93" s="31" t="str">
        <f t="shared" si="0"/>
        <v>Office Customer Service</v>
      </c>
      <c r="D93" s="33">
        <v>1468.69</v>
      </c>
      <c r="E93" s="24">
        <v>146.86000000000001</v>
      </c>
      <c r="F93" s="24">
        <v>73.040000000000006</v>
      </c>
      <c r="G93" s="24">
        <v>0</v>
      </c>
      <c r="H93" s="24">
        <v>20.99</v>
      </c>
      <c r="I93" s="24">
        <v>0</v>
      </c>
      <c r="J93" s="24">
        <v>5.5</v>
      </c>
      <c r="K93" s="24">
        <v>0</v>
      </c>
      <c r="L93" s="24">
        <v>1.25</v>
      </c>
      <c r="M93" s="24">
        <v>0</v>
      </c>
      <c r="N93" s="24" t="s">
        <v>62</v>
      </c>
      <c r="O93" s="24">
        <v>7615.06</v>
      </c>
      <c r="P93" s="24">
        <v>2411.4299999999998</v>
      </c>
      <c r="Q93" s="24">
        <v>27.95</v>
      </c>
      <c r="R93" s="25">
        <v>0</v>
      </c>
    </row>
    <row r="94" spans="2:18" x14ac:dyDescent="0.35">
      <c r="B94" s="3">
        <v>36</v>
      </c>
      <c r="C94" s="31" t="str">
        <f t="shared" si="0"/>
        <v xml:space="preserve">Dist Lineman </v>
      </c>
      <c r="D94" s="33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>
        <v>5491.55</v>
      </c>
      <c r="P94" s="24">
        <v>1741.95</v>
      </c>
      <c r="Q94" s="24"/>
      <c r="R94" s="25"/>
    </row>
    <row r="95" spans="2:18" x14ac:dyDescent="0.35">
      <c r="B95" s="3">
        <v>37</v>
      </c>
      <c r="C95" s="31" t="str">
        <f t="shared" si="0"/>
        <v>Dist Lineman</v>
      </c>
      <c r="D95" s="33">
        <v>1474.94</v>
      </c>
      <c r="E95" s="24"/>
      <c r="F95" s="24">
        <v>73.040000000000006</v>
      </c>
      <c r="G95" s="24">
        <v>0</v>
      </c>
      <c r="H95" s="24">
        <v>13.03</v>
      </c>
      <c r="I95" s="24">
        <v>0</v>
      </c>
      <c r="J95" s="24">
        <v>5.5</v>
      </c>
      <c r="K95" s="24">
        <v>0</v>
      </c>
      <c r="L95" s="24">
        <v>1.25</v>
      </c>
      <c r="M95" s="24">
        <v>0</v>
      </c>
      <c r="N95" s="24" t="s">
        <v>63</v>
      </c>
      <c r="O95" s="24">
        <v>10649.05</v>
      </c>
      <c r="P95" s="24">
        <v>2811.06</v>
      </c>
      <c r="Q95" s="24">
        <v>33.74</v>
      </c>
      <c r="R95" s="25">
        <v>0</v>
      </c>
    </row>
    <row r="96" spans="2:18" x14ac:dyDescent="0.35">
      <c r="B96" s="3">
        <v>38</v>
      </c>
      <c r="C96" s="31" t="str">
        <f t="shared" si="0"/>
        <v>Dist Lineman</v>
      </c>
      <c r="D96" s="33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5"/>
    </row>
    <row r="97" spans="2:18" x14ac:dyDescent="0.35">
      <c r="B97" s="3">
        <v>39</v>
      </c>
      <c r="C97" s="31" t="str">
        <f t="shared" si="0"/>
        <v>Office Customer Service</v>
      </c>
      <c r="D97" s="33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</row>
    <row r="98" spans="2:18" x14ac:dyDescent="0.35">
      <c r="B98" s="3">
        <v>40</v>
      </c>
      <c r="C98" s="31" t="str">
        <f t="shared" si="0"/>
        <v>Manager/Supt - Salary</v>
      </c>
      <c r="D98" s="33">
        <v>1552.41</v>
      </c>
      <c r="E98" s="24"/>
      <c r="F98" s="24">
        <v>36.450000000000003</v>
      </c>
      <c r="G98" s="24">
        <v>0</v>
      </c>
      <c r="H98" s="24">
        <v>12.81</v>
      </c>
      <c r="I98" s="24">
        <v>0</v>
      </c>
      <c r="J98" s="24">
        <v>5.5</v>
      </c>
      <c r="K98" s="24">
        <v>0</v>
      </c>
      <c r="L98" s="24">
        <v>1.25</v>
      </c>
      <c r="M98" s="24">
        <v>0</v>
      </c>
      <c r="N98" s="24" t="s">
        <v>63</v>
      </c>
      <c r="O98" s="24">
        <v>19156.29</v>
      </c>
      <c r="P98" s="24">
        <v>5056.88</v>
      </c>
      <c r="Q98" s="24">
        <v>57.65</v>
      </c>
      <c r="R98" s="25">
        <v>0</v>
      </c>
    </row>
    <row r="99" spans="2:18" x14ac:dyDescent="0.35">
      <c r="B99" s="3">
        <v>41</v>
      </c>
      <c r="C99" s="31" t="str">
        <f t="shared" si="0"/>
        <v>Dist Lineman</v>
      </c>
      <c r="D99" s="33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5"/>
    </row>
    <row r="100" spans="2:18" x14ac:dyDescent="0.35">
      <c r="B100" s="3">
        <v>42</v>
      </c>
      <c r="C100" s="31" t="str">
        <f t="shared" si="0"/>
        <v>Dist Lineman</v>
      </c>
      <c r="D100" s="33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5"/>
    </row>
    <row r="101" spans="2:18" x14ac:dyDescent="0.35">
      <c r="B101" s="3">
        <v>43</v>
      </c>
      <c r="C101" s="31" t="str">
        <f t="shared" si="0"/>
        <v>Dist Lineman</v>
      </c>
      <c r="D101" s="33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5"/>
    </row>
    <row r="102" spans="2:18" x14ac:dyDescent="0.35">
      <c r="B102" s="3">
        <v>44</v>
      </c>
      <c r="C102" s="31" t="str">
        <f t="shared" si="0"/>
        <v>Wastewater Maintenace</v>
      </c>
      <c r="D102" s="33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5"/>
    </row>
    <row r="103" spans="2:18" x14ac:dyDescent="0.35">
      <c r="B103" s="3">
        <v>45</v>
      </c>
      <c r="C103" s="31" t="str">
        <f t="shared" si="0"/>
        <v>Wastewater Collection</v>
      </c>
      <c r="D103" s="36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2:18" x14ac:dyDescent="0.35">
      <c r="B104" s="3">
        <v>46</v>
      </c>
      <c r="C104" s="31" t="str">
        <f t="shared" si="0"/>
        <v>Office Customer Service</v>
      </c>
      <c r="D104" s="36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2:18" x14ac:dyDescent="0.35">
      <c r="B105" s="20"/>
      <c r="C105" s="20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7" spans="2:18" ht="15.5" x14ac:dyDescent="0.35">
      <c r="B107" s="66">
        <v>2018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</row>
    <row r="108" spans="2:18" s="14" customFormat="1" ht="41.25" customHeight="1" x14ac:dyDescent="0.35">
      <c r="B108" s="16"/>
      <c r="C108" s="16"/>
      <c r="D108" s="69" t="s">
        <v>21</v>
      </c>
      <c r="E108" s="69"/>
      <c r="F108" s="69" t="s">
        <v>22</v>
      </c>
      <c r="G108" s="69"/>
      <c r="H108" s="69" t="s">
        <v>23</v>
      </c>
      <c r="I108" s="69"/>
      <c r="J108" s="69" t="s">
        <v>24</v>
      </c>
      <c r="K108" s="69"/>
      <c r="L108" s="69" t="s">
        <v>25</v>
      </c>
      <c r="M108" s="69"/>
      <c r="N108" s="19" t="s">
        <v>65</v>
      </c>
      <c r="O108" s="69" t="s">
        <v>26</v>
      </c>
      <c r="P108" s="69"/>
      <c r="Q108" s="69" t="s">
        <v>68</v>
      </c>
      <c r="R108" s="69"/>
    </row>
    <row r="109" spans="2:18" ht="29.25" customHeight="1" thickBot="1" x14ac:dyDescent="0.4">
      <c r="B109" s="38" t="s">
        <v>27</v>
      </c>
      <c r="C109" s="39" t="s">
        <v>0</v>
      </c>
      <c r="D109" s="17" t="s">
        <v>19</v>
      </c>
      <c r="E109" s="17" t="s">
        <v>20</v>
      </c>
      <c r="F109" s="17" t="s">
        <v>19</v>
      </c>
      <c r="G109" s="17" t="s">
        <v>20</v>
      </c>
      <c r="H109" s="17" t="s">
        <v>19</v>
      </c>
      <c r="I109" s="17" t="s">
        <v>20</v>
      </c>
      <c r="J109" s="17" t="s">
        <v>19</v>
      </c>
      <c r="K109" s="17" t="s">
        <v>20</v>
      </c>
      <c r="L109" s="17" t="s">
        <v>19</v>
      </c>
      <c r="M109" s="17" t="s">
        <v>20</v>
      </c>
      <c r="N109" s="18" t="s">
        <v>61</v>
      </c>
      <c r="O109" s="17" t="s">
        <v>19</v>
      </c>
      <c r="P109" s="17" t="s">
        <v>20</v>
      </c>
      <c r="Q109" s="17" t="s">
        <v>19</v>
      </c>
      <c r="R109" s="17" t="s">
        <v>20</v>
      </c>
    </row>
    <row r="110" spans="2:18" x14ac:dyDescent="0.35">
      <c r="B110" s="3">
        <v>1</v>
      </c>
      <c r="C110" s="37" t="str">
        <f t="shared" ref="C110:C119" si="1">C6</f>
        <v>Dist Lineman</v>
      </c>
      <c r="D110" s="3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3"/>
    </row>
    <row r="111" spans="2:18" x14ac:dyDescent="0.35">
      <c r="B111" s="3">
        <v>2</v>
      </c>
      <c r="C111" s="31" t="str">
        <f t="shared" si="1"/>
        <v>Dist Lineman</v>
      </c>
      <c r="D111" s="33">
        <v>1100.77</v>
      </c>
      <c r="E111" s="24"/>
      <c r="F111" s="24">
        <v>37.36</v>
      </c>
      <c r="G111" s="24">
        <v>0</v>
      </c>
      <c r="H111" s="24">
        <v>20.22</v>
      </c>
      <c r="I111" s="24">
        <v>0</v>
      </c>
      <c r="J111" s="24">
        <v>3.75</v>
      </c>
      <c r="K111" s="24">
        <v>0</v>
      </c>
      <c r="L111" s="24">
        <v>0.5</v>
      </c>
      <c r="M111" s="24">
        <v>0</v>
      </c>
      <c r="N111" s="24" t="s">
        <v>57</v>
      </c>
      <c r="O111" s="24">
        <v>5343.69</v>
      </c>
      <c r="P111" s="24">
        <v>1567.17</v>
      </c>
      <c r="Q111" s="24">
        <v>19.260000000000002</v>
      </c>
      <c r="R111" s="25">
        <v>0</v>
      </c>
    </row>
    <row r="112" spans="2:18" x14ac:dyDescent="0.35">
      <c r="B112" s="3">
        <v>3</v>
      </c>
      <c r="C112" s="31" t="str">
        <f t="shared" si="1"/>
        <v>Office Customer Service</v>
      </c>
      <c r="D112" s="3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5"/>
    </row>
    <row r="113" spans="2:18" x14ac:dyDescent="0.35">
      <c r="B113" s="3">
        <v>4</v>
      </c>
      <c r="C113" s="31" t="str">
        <f t="shared" si="1"/>
        <v>Dist Supervisor/Machine Op</v>
      </c>
      <c r="D113" s="33">
        <v>558.22</v>
      </c>
      <c r="E113" s="24"/>
      <c r="F113" s="24">
        <v>18.3</v>
      </c>
      <c r="G113" s="24">
        <v>0</v>
      </c>
      <c r="H113" s="24">
        <v>6.88</v>
      </c>
      <c r="I113" s="24">
        <v>0</v>
      </c>
      <c r="J113" s="24">
        <v>3.75</v>
      </c>
      <c r="K113" s="24">
        <v>0</v>
      </c>
      <c r="L113" s="24">
        <v>0.5</v>
      </c>
      <c r="M113" s="24">
        <v>0</v>
      </c>
      <c r="N113" s="24" t="s">
        <v>20</v>
      </c>
      <c r="O113" s="24">
        <v>8499.2800000000007</v>
      </c>
      <c r="P113" s="24">
        <v>2092.52</v>
      </c>
      <c r="Q113" s="24">
        <v>26.61</v>
      </c>
      <c r="R113" s="25">
        <v>0</v>
      </c>
    </row>
    <row r="114" spans="2:18" x14ac:dyDescent="0.35">
      <c r="B114" s="3">
        <v>5</v>
      </c>
      <c r="C114" s="31" t="str">
        <f t="shared" si="1"/>
        <v>Dist Lineman</v>
      </c>
      <c r="D114" s="33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5"/>
    </row>
    <row r="115" spans="2:18" x14ac:dyDescent="0.35">
      <c r="B115" s="3">
        <v>6</v>
      </c>
      <c r="C115" s="31" t="str">
        <f t="shared" si="1"/>
        <v>Dist Lineman</v>
      </c>
      <c r="D115" s="33">
        <v>550.39</v>
      </c>
      <c r="E115" s="24"/>
      <c r="F115" s="24">
        <v>18.3</v>
      </c>
      <c r="G115" s="24">
        <v>0</v>
      </c>
      <c r="H115" s="24">
        <v>6.88</v>
      </c>
      <c r="I115" s="24">
        <v>0</v>
      </c>
      <c r="J115" s="24">
        <v>3.75</v>
      </c>
      <c r="K115" s="24">
        <v>0</v>
      </c>
      <c r="L115" s="24">
        <v>0.5</v>
      </c>
      <c r="M115" s="24">
        <v>0</v>
      </c>
      <c r="N115" s="24" t="s">
        <v>20</v>
      </c>
      <c r="O115" s="24">
        <v>6206.44</v>
      </c>
      <c r="P115" s="24">
        <v>1825.93</v>
      </c>
      <c r="Q115" s="24">
        <v>18.34</v>
      </c>
      <c r="R115" s="25">
        <v>0</v>
      </c>
    </row>
    <row r="116" spans="2:18" x14ac:dyDescent="0.35">
      <c r="B116" s="3">
        <v>7</v>
      </c>
      <c r="C116" s="31" t="str">
        <f t="shared" si="1"/>
        <v>Meter Reader/Dist Lineman</v>
      </c>
      <c r="D116" s="33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5"/>
    </row>
    <row r="117" spans="2:18" x14ac:dyDescent="0.35">
      <c r="B117" s="3">
        <v>8</v>
      </c>
      <c r="C117" s="31" t="str">
        <f t="shared" si="1"/>
        <v>Office Customer Service</v>
      </c>
      <c r="D117" s="33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5"/>
    </row>
    <row r="118" spans="2:18" x14ac:dyDescent="0.35">
      <c r="B118" s="3">
        <v>9</v>
      </c>
      <c r="C118" s="31" t="str">
        <f t="shared" si="1"/>
        <v>Office Customer Service</v>
      </c>
      <c r="D118" s="33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5"/>
    </row>
    <row r="119" spans="2:18" x14ac:dyDescent="0.35">
      <c r="B119" s="3">
        <v>10</v>
      </c>
      <c r="C119" s="31" t="str">
        <f t="shared" si="1"/>
        <v>Water Treatment Plant Op</v>
      </c>
      <c r="D119" s="33">
        <v>1576.43</v>
      </c>
      <c r="E119" s="24"/>
      <c r="F119" s="24">
        <v>74.86</v>
      </c>
      <c r="G119" s="24">
        <v>0</v>
      </c>
      <c r="H119" s="24">
        <v>20.22</v>
      </c>
      <c r="I119" s="24">
        <v>0</v>
      </c>
      <c r="J119" s="24">
        <v>3.75</v>
      </c>
      <c r="K119" s="24">
        <v>0</v>
      </c>
      <c r="L119" s="24">
        <v>0.5</v>
      </c>
      <c r="M119" s="24">
        <v>0</v>
      </c>
      <c r="N119" s="24" t="s">
        <v>57</v>
      </c>
      <c r="O119" s="24">
        <v>7890.61</v>
      </c>
      <c r="P119" s="24">
        <v>1937.1</v>
      </c>
      <c r="Q119" s="24">
        <v>31.09</v>
      </c>
      <c r="R119" s="25">
        <v>0</v>
      </c>
    </row>
    <row r="120" spans="2:18" x14ac:dyDescent="0.35">
      <c r="B120" s="3">
        <v>11</v>
      </c>
      <c r="C120" s="31" t="str">
        <f t="shared" ref="C120:C156" si="2">C16</f>
        <v>Dist Lineman/Machine Op</v>
      </c>
      <c r="D120" s="33">
        <v>485.67</v>
      </c>
      <c r="E120" s="24"/>
      <c r="F120" s="24">
        <v>74.86</v>
      </c>
      <c r="G120" s="24">
        <v>0</v>
      </c>
      <c r="H120" s="24">
        <v>13.75</v>
      </c>
      <c r="I120" s="24">
        <v>0</v>
      </c>
      <c r="J120" s="24">
        <v>3.75</v>
      </c>
      <c r="K120" s="24">
        <v>0</v>
      </c>
      <c r="L120" s="24">
        <v>0.5</v>
      </c>
      <c r="M120" s="24">
        <v>0</v>
      </c>
      <c r="N120" s="24" t="s">
        <v>63</v>
      </c>
      <c r="O120" s="24">
        <v>8747.58</v>
      </c>
      <c r="P120" s="24">
        <v>2581.13</v>
      </c>
      <c r="Q120" s="24">
        <v>25.23</v>
      </c>
      <c r="R120" s="25">
        <v>0</v>
      </c>
    </row>
    <row r="121" spans="2:18" x14ac:dyDescent="0.35">
      <c r="B121" s="3">
        <v>12</v>
      </c>
      <c r="C121" s="31" t="str">
        <f t="shared" si="2"/>
        <v>Office Customer Service</v>
      </c>
      <c r="D121" s="33"/>
      <c r="E121" s="24"/>
      <c r="F121" s="24">
        <v>18.3</v>
      </c>
      <c r="G121" s="24">
        <v>0</v>
      </c>
      <c r="H121" s="24">
        <v>6.88</v>
      </c>
      <c r="I121" s="24">
        <v>0</v>
      </c>
      <c r="J121" s="24">
        <v>3.75</v>
      </c>
      <c r="K121" s="24">
        <v>0</v>
      </c>
      <c r="L121" s="24">
        <v>0.5</v>
      </c>
      <c r="M121" s="24">
        <v>0</v>
      </c>
      <c r="N121" s="24" t="s">
        <v>20</v>
      </c>
      <c r="O121" s="24">
        <v>8543.3799999999992</v>
      </c>
      <c r="P121" s="24">
        <v>2095.62</v>
      </c>
      <c r="Q121" s="24">
        <v>29.97</v>
      </c>
      <c r="R121" s="25">
        <v>0</v>
      </c>
    </row>
    <row r="122" spans="2:18" x14ac:dyDescent="0.35">
      <c r="B122" s="3">
        <v>13</v>
      </c>
      <c r="C122" s="31" t="str">
        <f t="shared" si="2"/>
        <v>Water Treatment Plant Op</v>
      </c>
      <c r="D122" s="33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5"/>
    </row>
    <row r="123" spans="2:18" x14ac:dyDescent="0.35">
      <c r="B123" s="3">
        <v>14</v>
      </c>
      <c r="C123" s="31" t="str">
        <f t="shared" si="2"/>
        <v>Water Treatment Plant Op</v>
      </c>
      <c r="D123" s="33">
        <v>1568.6</v>
      </c>
      <c r="E123" s="24"/>
      <c r="F123" s="24">
        <v>74.86</v>
      </c>
      <c r="G123" s="24">
        <v>0</v>
      </c>
      <c r="H123" s="24">
        <v>20.22</v>
      </c>
      <c r="I123" s="24">
        <v>0</v>
      </c>
      <c r="J123" s="24">
        <v>3.75</v>
      </c>
      <c r="K123" s="24">
        <v>0</v>
      </c>
      <c r="L123" s="24">
        <v>0.5</v>
      </c>
      <c r="M123" s="24">
        <v>0</v>
      </c>
      <c r="N123" s="24" t="s">
        <v>62</v>
      </c>
      <c r="O123" s="24">
        <v>10855.82</v>
      </c>
      <c r="P123" s="24">
        <v>2667.59</v>
      </c>
      <c r="Q123" s="24">
        <v>32.94</v>
      </c>
      <c r="R123" s="25">
        <v>0</v>
      </c>
    </row>
    <row r="124" spans="2:18" x14ac:dyDescent="0.35">
      <c r="B124" s="3">
        <v>15</v>
      </c>
      <c r="C124" s="31" t="str">
        <f t="shared" si="2"/>
        <v>Dist Lineman/Mechanic</v>
      </c>
      <c r="D124" s="33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5"/>
    </row>
    <row r="125" spans="2:18" x14ac:dyDescent="0.35">
      <c r="B125" s="3">
        <v>16</v>
      </c>
      <c r="C125" s="31" t="str">
        <f t="shared" si="2"/>
        <v>Water Treatment Plant Op</v>
      </c>
      <c r="D125" s="33">
        <v>1040.05</v>
      </c>
      <c r="E125" s="24"/>
      <c r="F125" s="24">
        <v>37.36</v>
      </c>
      <c r="G125" s="24">
        <v>0</v>
      </c>
      <c r="H125" s="24">
        <v>13.75</v>
      </c>
      <c r="I125" s="24">
        <v>0</v>
      </c>
      <c r="J125" s="24">
        <v>3.75</v>
      </c>
      <c r="K125" s="24">
        <v>0</v>
      </c>
      <c r="L125" s="24">
        <v>0.5</v>
      </c>
      <c r="M125" s="24">
        <v>0</v>
      </c>
      <c r="N125" s="24" t="s">
        <v>66</v>
      </c>
      <c r="O125" s="24">
        <v>13194.72</v>
      </c>
      <c r="P125" s="24">
        <v>3243.58</v>
      </c>
      <c r="Q125" s="24">
        <v>36.53</v>
      </c>
      <c r="R125" s="25">
        <v>0</v>
      </c>
    </row>
    <row r="126" spans="2:18" x14ac:dyDescent="0.35">
      <c r="B126" s="3">
        <v>17</v>
      </c>
      <c r="C126" s="31" t="str">
        <f t="shared" si="2"/>
        <v>Dist Lineman</v>
      </c>
      <c r="D126" s="33">
        <v>550.39</v>
      </c>
      <c r="E126" s="24"/>
      <c r="F126" s="24">
        <v>18.3</v>
      </c>
      <c r="G126" s="24">
        <v>0</v>
      </c>
      <c r="H126" s="24">
        <v>6.88</v>
      </c>
      <c r="I126" s="24">
        <v>0</v>
      </c>
      <c r="J126" s="24">
        <v>3.75</v>
      </c>
      <c r="K126" s="24">
        <v>0</v>
      </c>
      <c r="L126" s="24">
        <v>0.5</v>
      </c>
      <c r="M126" s="24">
        <v>0</v>
      </c>
      <c r="N126" s="24" t="s">
        <v>20</v>
      </c>
      <c r="O126" s="24">
        <v>5734.32</v>
      </c>
      <c r="P126" s="24">
        <v>1684.77</v>
      </c>
      <c r="Q126" s="24">
        <v>17.88</v>
      </c>
      <c r="R126" s="25">
        <v>0</v>
      </c>
    </row>
    <row r="127" spans="2:18" x14ac:dyDescent="0.35">
      <c r="B127" s="3">
        <v>18</v>
      </c>
      <c r="C127" s="31" t="str">
        <f t="shared" si="2"/>
        <v>Office Customer Service</v>
      </c>
      <c r="D127" s="33">
        <v>1568.6</v>
      </c>
      <c r="E127" s="24"/>
      <c r="F127" s="24">
        <v>74.86</v>
      </c>
      <c r="G127" s="24">
        <v>0</v>
      </c>
      <c r="H127" s="24">
        <v>20.22</v>
      </c>
      <c r="I127" s="24">
        <v>0</v>
      </c>
      <c r="J127" s="24">
        <v>3.75</v>
      </c>
      <c r="K127" s="24">
        <v>0</v>
      </c>
      <c r="L127" s="24">
        <v>0.5</v>
      </c>
      <c r="M127" s="24">
        <v>0</v>
      </c>
      <c r="N127" s="24" t="s">
        <v>62</v>
      </c>
      <c r="O127" s="24">
        <v>4960.3100000000004</v>
      </c>
      <c r="P127" s="24">
        <v>1461.77</v>
      </c>
      <c r="Q127" s="24">
        <v>17.88</v>
      </c>
      <c r="R127" s="25">
        <v>0</v>
      </c>
    </row>
    <row r="128" spans="2:18" x14ac:dyDescent="0.35">
      <c r="B128" s="3">
        <v>19</v>
      </c>
      <c r="C128" s="31" t="str">
        <f t="shared" si="2"/>
        <v>Administrative Assistant</v>
      </c>
      <c r="D128" s="33">
        <v>550.39</v>
      </c>
      <c r="E128" s="24"/>
      <c r="F128" s="24">
        <v>38.5</v>
      </c>
      <c r="G128" s="24">
        <v>0</v>
      </c>
      <c r="H128" s="24">
        <v>13.07</v>
      </c>
      <c r="I128" s="24">
        <v>0</v>
      </c>
      <c r="J128" s="24">
        <v>3.75</v>
      </c>
      <c r="K128" s="24">
        <v>0</v>
      </c>
      <c r="L128" s="24">
        <v>0.5</v>
      </c>
      <c r="M128" s="24">
        <v>0</v>
      </c>
      <c r="N128" s="24" t="s">
        <v>20</v>
      </c>
      <c r="O128" s="24">
        <v>9198.84</v>
      </c>
      <c r="P128" s="24">
        <v>2262.38</v>
      </c>
      <c r="Q128" s="24">
        <v>35</v>
      </c>
      <c r="R128" s="25">
        <v>0</v>
      </c>
    </row>
    <row r="129" spans="2:18" x14ac:dyDescent="0.35">
      <c r="B129" s="3">
        <v>20</v>
      </c>
      <c r="C129" s="31" t="str">
        <f t="shared" si="2"/>
        <v>Dist Lineman</v>
      </c>
      <c r="D129" s="33">
        <v>550.39</v>
      </c>
      <c r="E129" s="24"/>
      <c r="F129" s="24">
        <v>38.5</v>
      </c>
      <c r="G129" s="24">
        <v>0</v>
      </c>
      <c r="H129" s="24">
        <v>6.88</v>
      </c>
      <c r="I129" s="24">
        <v>0</v>
      </c>
      <c r="J129" s="24">
        <v>3.75</v>
      </c>
      <c r="K129" s="24">
        <v>0</v>
      </c>
      <c r="L129" s="24">
        <v>0.5</v>
      </c>
      <c r="M129" s="24">
        <v>0</v>
      </c>
      <c r="N129" s="24" t="s">
        <v>20</v>
      </c>
      <c r="O129" s="24">
        <v>5488.7</v>
      </c>
      <c r="P129" s="24">
        <v>1618.43</v>
      </c>
      <c r="Q129" s="24">
        <v>19.260000000000002</v>
      </c>
      <c r="R129" s="25">
        <v>0</v>
      </c>
    </row>
    <row r="130" spans="2:18" x14ac:dyDescent="0.35">
      <c r="B130" s="3">
        <v>21</v>
      </c>
      <c r="C130" s="31" t="str">
        <f t="shared" si="2"/>
        <v>Dist Lineman</v>
      </c>
      <c r="D130" s="33">
        <v>1108.5999999999999</v>
      </c>
      <c r="E130" s="24"/>
      <c r="F130" s="24">
        <v>38.5</v>
      </c>
      <c r="G130" s="24">
        <v>0</v>
      </c>
      <c r="H130" s="24">
        <v>13.07</v>
      </c>
      <c r="I130" s="24">
        <v>0</v>
      </c>
      <c r="J130" s="24">
        <v>3.75</v>
      </c>
      <c r="K130" s="24">
        <v>0</v>
      </c>
      <c r="L130" s="24">
        <v>0.5</v>
      </c>
      <c r="M130" s="24">
        <v>0</v>
      </c>
      <c r="N130" s="24" t="s">
        <v>57</v>
      </c>
      <c r="O130" s="24">
        <v>11097.69</v>
      </c>
      <c r="P130" s="24">
        <v>2731.74</v>
      </c>
      <c r="Q130" s="24">
        <v>33.270000000000003</v>
      </c>
      <c r="R130" s="25">
        <v>0</v>
      </c>
    </row>
    <row r="131" spans="2:18" x14ac:dyDescent="0.35">
      <c r="B131" s="3">
        <v>22</v>
      </c>
      <c r="C131" s="31" t="str">
        <f t="shared" si="2"/>
        <v>Office Manager</v>
      </c>
      <c r="D131" s="33">
        <v>1018.22</v>
      </c>
      <c r="E131" s="24"/>
      <c r="F131" s="24">
        <v>37.36</v>
      </c>
      <c r="G131" s="24">
        <v>0</v>
      </c>
      <c r="H131" s="24">
        <v>13.75</v>
      </c>
      <c r="I131" s="24">
        <v>0</v>
      </c>
      <c r="J131" s="24">
        <v>3.75</v>
      </c>
      <c r="K131" s="24">
        <v>0</v>
      </c>
      <c r="L131" s="24">
        <v>0.5</v>
      </c>
      <c r="M131" s="24">
        <v>0</v>
      </c>
      <c r="N131" s="24" t="s">
        <v>63</v>
      </c>
      <c r="O131" s="24">
        <v>11519.32</v>
      </c>
      <c r="P131" s="24">
        <v>2831.4</v>
      </c>
      <c r="Q131" s="24">
        <v>35.47</v>
      </c>
      <c r="R131" s="25">
        <v>0</v>
      </c>
    </row>
    <row r="132" spans="2:18" x14ac:dyDescent="0.35">
      <c r="B132" s="3">
        <v>23</v>
      </c>
      <c r="C132" s="31" t="str">
        <f t="shared" si="2"/>
        <v>Assistant Superintendent</v>
      </c>
      <c r="D132" s="33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5"/>
    </row>
    <row r="133" spans="2:18" x14ac:dyDescent="0.35">
      <c r="B133" s="3">
        <v>23</v>
      </c>
      <c r="C133" s="31" t="str">
        <f t="shared" si="2"/>
        <v>Manager/Supt</v>
      </c>
      <c r="D133" s="33">
        <v>1568.6</v>
      </c>
      <c r="E133" s="24"/>
      <c r="F133" s="24">
        <v>37.36</v>
      </c>
      <c r="G133" s="24">
        <v>0</v>
      </c>
      <c r="H133" s="24">
        <v>13.75</v>
      </c>
      <c r="I133" s="24">
        <v>0</v>
      </c>
      <c r="J133" s="24">
        <v>3.75</v>
      </c>
      <c r="K133" s="24">
        <v>0</v>
      </c>
      <c r="L133" s="24">
        <v>0.5</v>
      </c>
      <c r="M133" s="24">
        <v>0</v>
      </c>
      <c r="N133" s="24" t="s">
        <v>64</v>
      </c>
      <c r="O133" s="24">
        <v>16936.14</v>
      </c>
      <c r="P133" s="24">
        <v>4159.24</v>
      </c>
      <c r="Q133" s="24">
        <v>50.66</v>
      </c>
      <c r="R133" s="25">
        <v>0</v>
      </c>
    </row>
    <row r="134" spans="2:18" x14ac:dyDescent="0.35">
      <c r="B134" s="3">
        <v>24</v>
      </c>
      <c r="C134" s="31" t="str">
        <f t="shared" si="2"/>
        <v>Dist Lineman</v>
      </c>
      <c r="D134" s="33">
        <v>550.39</v>
      </c>
      <c r="E134" s="24"/>
      <c r="F134" s="24">
        <v>18.3</v>
      </c>
      <c r="G134" s="24">
        <v>0</v>
      </c>
      <c r="H134" s="24">
        <v>6.88</v>
      </c>
      <c r="I134" s="24">
        <v>0</v>
      </c>
      <c r="J134" s="24">
        <v>3.75</v>
      </c>
      <c r="K134" s="24">
        <v>0</v>
      </c>
      <c r="L134" s="24">
        <v>0.5</v>
      </c>
      <c r="M134" s="24">
        <v>0</v>
      </c>
      <c r="N134" s="24" t="s">
        <v>20</v>
      </c>
      <c r="O134" s="24">
        <v>5186.79</v>
      </c>
      <c r="P134" s="24">
        <v>1523.95</v>
      </c>
      <c r="Q134" s="24">
        <v>16.98</v>
      </c>
      <c r="R134" s="25">
        <v>0</v>
      </c>
    </row>
    <row r="135" spans="2:18" x14ac:dyDescent="0.35">
      <c r="B135" s="3">
        <v>25</v>
      </c>
      <c r="C135" s="31" t="str">
        <f t="shared" si="2"/>
        <v>Office Customer Service</v>
      </c>
      <c r="D135" s="33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>
        <v>1596.6</v>
      </c>
      <c r="P135" s="24">
        <v>446</v>
      </c>
      <c r="Q135" s="24"/>
      <c r="R135" s="25"/>
    </row>
    <row r="136" spans="2:18" x14ac:dyDescent="0.35">
      <c r="B136" s="3">
        <v>26</v>
      </c>
      <c r="C136" s="31" t="str">
        <f t="shared" si="2"/>
        <v>Dist Lineman</v>
      </c>
      <c r="D136" s="33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5"/>
    </row>
    <row r="137" spans="2:18" x14ac:dyDescent="0.35">
      <c r="B137" s="3">
        <v>27</v>
      </c>
      <c r="C137" s="31" t="str">
        <f t="shared" si="2"/>
        <v>Water Treatment Plant Op</v>
      </c>
      <c r="D137" s="33">
        <v>1568.6</v>
      </c>
      <c r="E137" s="24"/>
      <c r="F137" s="24">
        <v>74.86</v>
      </c>
      <c r="G137" s="24">
        <v>0</v>
      </c>
      <c r="H137" s="24">
        <v>20.22</v>
      </c>
      <c r="I137" s="24">
        <v>0</v>
      </c>
      <c r="J137" s="24">
        <v>3.75</v>
      </c>
      <c r="K137" s="24">
        <v>0</v>
      </c>
      <c r="L137" s="24">
        <v>0.5</v>
      </c>
      <c r="M137" s="24">
        <v>0</v>
      </c>
      <c r="N137" s="24" t="s">
        <v>62</v>
      </c>
      <c r="O137" s="24">
        <v>9183.24</v>
      </c>
      <c r="P137" s="24">
        <v>2711.54</v>
      </c>
      <c r="Q137" s="24">
        <v>25.9</v>
      </c>
      <c r="R137" s="25">
        <v>0</v>
      </c>
    </row>
    <row r="138" spans="2:18" x14ac:dyDescent="0.35">
      <c r="B138" s="3">
        <v>28</v>
      </c>
      <c r="C138" s="31" t="str">
        <f t="shared" si="2"/>
        <v>Water Treatment Plant Op</v>
      </c>
      <c r="D138" s="33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>
        <v>4679.53</v>
      </c>
      <c r="P138" s="24">
        <v>1336.11</v>
      </c>
      <c r="Q138" s="24"/>
      <c r="R138" s="25"/>
    </row>
    <row r="139" spans="2:18" x14ac:dyDescent="0.35">
      <c r="B139" s="3">
        <v>29</v>
      </c>
      <c r="C139" s="31" t="str">
        <f t="shared" si="2"/>
        <v>Wastewater Treatment Op</v>
      </c>
      <c r="D139" s="34">
        <v>550.39</v>
      </c>
      <c r="E139" s="26"/>
      <c r="F139" s="26">
        <v>18.3</v>
      </c>
      <c r="G139" s="26">
        <v>0</v>
      </c>
      <c r="H139" s="26">
        <v>6.88</v>
      </c>
      <c r="I139" s="26">
        <v>0</v>
      </c>
      <c r="J139" s="26">
        <v>3.75</v>
      </c>
      <c r="K139" s="26">
        <v>0</v>
      </c>
      <c r="L139" s="26">
        <v>0.5</v>
      </c>
      <c r="M139" s="26">
        <v>0</v>
      </c>
      <c r="N139" s="26" t="s">
        <v>20</v>
      </c>
      <c r="O139" s="26">
        <v>9957.11</v>
      </c>
      <c r="P139" s="26">
        <v>2447.59</v>
      </c>
      <c r="Q139" s="26">
        <v>31.03</v>
      </c>
      <c r="R139" s="27">
        <v>0</v>
      </c>
    </row>
    <row r="140" spans="2:18" x14ac:dyDescent="0.35">
      <c r="B140" s="3">
        <v>30</v>
      </c>
      <c r="C140" s="31" t="str">
        <f t="shared" si="2"/>
        <v>Wastewater Treament/Col</v>
      </c>
      <c r="D140" s="33">
        <v>1568.6</v>
      </c>
      <c r="E140" s="24"/>
      <c r="F140" s="24">
        <v>74.86</v>
      </c>
      <c r="G140" s="24">
        <v>0</v>
      </c>
      <c r="H140" s="24">
        <v>20.22</v>
      </c>
      <c r="I140" s="24">
        <v>0</v>
      </c>
      <c r="J140" s="24">
        <v>3.75</v>
      </c>
      <c r="K140" s="24">
        <v>0</v>
      </c>
      <c r="L140" s="24">
        <v>0.5</v>
      </c>
      <c r="M140" s="24">
        <v>0</v>
      </c>
      <c r="N140" s="24" t="s">
        <v>62</v>
      </c>
      <c r="O140" s="24">
        <v>9102.94</v>
      </c>
      <c r="P140" s="24">
        <v>2236.5</v>
      </c>
      <c r="Q140" s="24">
        <v>29.26</v>
      </c>
      <c r="R140" s="25">
        <v>0</v>
      </c>
    </row>
    <row r="141" spans="2:18" x14ac:dyDescent="0.35">
      <c r="B141" s="3">
        <v>31</v>
      </c>
      <c r="C141" s="31" t="str">
        <f t="shared" si="2"/>
        <v>Wastewater Supervisor</v>
      </c>
      <c r="D141" s="33">
        <v>1690.69</v>
      </c>
      <c r="E141" s="24"/>
      <c r="F141" s="24">
        <v>74.86</v>
      </c>
      <c r="G141" s="24">
        <v>0</v>
      </c>
      <c r="H141" s="24">
        <v>20.22</v>
      </c>
      <c r="I141" s="24">
        <v>0</v>
      </c>
      <c r="J141" s="24">
        <v>3.75</v>
      </c>
      <c r="K141" s="24">
        <v>0</v>
      </c>
      <c r="L141" s="24">
        <v>0.5</v>
      </c>
      <c r="M141" s="24">
        <v>0</v>
      </c>
      <c r="N141" s="24" t="s">
        <v>62</v>
      </c>
      <c r="O141" s="24">
        <v>9638.48</v>
      </c>
      <c r="P141" s="24">
        <v>2236.5</v>
      </c>
      <c r="Q141" s="24">
        <v>26.82</v>
      </c>
      <c r="R141" s="25">
        <v>0</v>
      </c>
    </row>
    <row r="142" spans="2:18" x14ac:dyDescent="0.35">
      <c r="B142" s="3">
        <v>32</v>
      </c>
      <c r="C142" s="31" t="str">
        <f t="shared" si="2"/>
        <v>Wastewater Collection</v>
      </c>
      <c r="D142" s="33">
        <v>1030.75</v>
      </c>
      <c r="E142" s="24"/>
      <c r="F142" s="24">
        <v>37.36</v>
      </c>
      <c r="G142" s="24">
        <v>0</v>
      </c>
      <c r="H142" s="24">
        <v>13.75</v>
      </c>
      <c r="I142" s="24">
        <v>0</v>
      </c>
      <c r="J142" s="24">
        <v>3.75</v>
      </c>
      <c r="K142" s="24">
        <v>0</v>
      </c>
      <c r="L142" s="24">
        <v>0.5</v>
      </c>
      <c r="M142" s="24">
        <v>0</v>
      </c>
      <c r="N142" s="24" t="s">
        <v>67</v>
      </c>
      <c r="O142" s="24">
        <v>5619.16</v>
      </c>
      <c r="P142" s="24">
        <v>1420.52</v>
      </c>
      <c r="Q142" s="24">
        <v>22.93</v>
      </c>
      <c r="R142" s="25">
        <v>0</v>
      </c>
    </row>
    <row r="143" spans="2:18" x14ac:dyDescent="0.35">
      <c r="B143" s="3">
        <v>33</v>
      </c>
      <c r="C143" s="31" t="str">
        <f t="shared" si="2"/>
        <v>Wastewater Collection</v>
      </c>
      <c r="D143" s="33">
        <v>558.22</v>
      </c>
      <c r="E143" s="24"/>
      <c r="F143" s="24">
        <v>38.5</v>
      </c>
      <c r="G143" s="24">
        <v>0</v>
      </c>
      <c r="H143" s="24">
        <v>13.07</v>
      </c>
      <c r="I143" s="24">
        <v>0</v>
      </c>
      <c r="J143" s="24">
        <v>3.75</v>
      </c>
      <c r="K143" s="24">
        <v>0</v>
      </c>
      <c r="L143" s="24">
        <v>0.5</v>
      </c>
      <c r="M143" s="24">
        <v>0</v>
      </c>
      <c r="N143" s="24" t="s">
        <v>57</v>
      </c>
      <c r="O143" s="24">
        <v>7427.66</v>
      </c>
      <c r="P143" s="24">
        <v>2191.2199999999998</v>
      </c>
      <c r="Q143" s="24">
        <v>26.61</v>
      </c>
      <c r="R143" s="25">
        <v>0</v>
      </c>
    </row>
    <row r="144" spans="2:18" x14ac:dyDescent="0.35">
      <c r="B144" s="3">
        <v>34</v>
      </c>
      <c r="C144" s="31" t="str">
        <f t="shared" si="2"/>
        <v>Water Treatment Plant Op</v>
      </c>
      <c r="D144" s="33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>
        <v>5513.67</v>
      </c>
      <c r="P144" s="24">
        <v>1626.96</v>
      </c>
      <c r="Q144" s="24"/>
      <c r="R144" s="25"/>
    </row>
    <row r="145" spans="2:18" x14ac:dyDescent="0.35">
      <c r="B145" s="3">
        <v>35</v>
      </c>
      <c r="C145" s="31" t="str">
        <f t="shared" si="2"/>
        <v>Office Customer Service</v>
      </c>
      <c r="D145" s="33">
        <v>1100.77</v>
      </c>
      <c r="E145" s="24"/>
      <c r="F145" s="24">
        <v>74.86</v>
      </c>
      <c r="G145" s="24">
        <v>0</v>
      </c>
      <c r="H145" s="24">
        <v>20.22</v>
      </c>
      <c r="I145" s="24">
        <v>0</v>
      </c>
      <c r="J145" s="24">
        <v>3.75</v>
      </c>
      <c r="K145" s="24">
        <v>0</v>
      </c>
      <c r="L145" s="24">
        <v>0.5</v>
      </c>
      <c r="M145" s="24">
        <v>0</v>
      </c>
      <c r="N145" s="24" t="s">
        <v>62</v>
      </c>
      <c r="O145" s="24">
        <v>6265.38</v>
      </c>
      <c r="P145" s="24">
        <v>1886.07</v>
      </c>
      <c r="Q145" s="24"/>
      <c r="R145" s="25"/>
    </row>
    <row r="146" spans="2:18" x14ac:dyDescent="0.35">
      <c r="B146" s="3">
        <v>36</v>
      </c>
      <c r="C146" s="31" t="str">
        <f t="shared" si="2"/>
        <v xml:space="preserve">Dist Lineman </v>
      </c>
      <c r="D146" s="33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>
        <v>937.33</v>
      </c>
      <c r="P146" s="24">
        <v>293.22000000000003</v>
      </c>
      <c r="Q146" s="24"/>
      <c r="R146" s="25"/>
    </row>
    <row r="147" spans="2:18" x14ac:dyDescent="0.35">
      <c r="B147" s="3">
        <v>37</v>
      </c>
      <c r="C147" s="31" t="str">
        <f t="shared" si="2"/>
        <v>Dist Lineman</v>
      </c>
      <c r="D147" s="33">
        <v>1018.22</v>
      </c>
      <c r="E147" s="24"/>
      <c r="F147" s="24">
        <v>74.86</v>
      </c>
      <c r="G147" s="24">
        <v>0</v>
      </c>
      <c r="H147" s="24">
        <v>13.75</v>
      </c>
      <c r="I147" s="24">
        <v>0</v>
      </c>
      <c r="J147" s="24">
        <v>3.75</v>
      </c>
      <c r="K147" s="24">
        <v>0</v>
      </c>
      <c r="L147" s="24">
        <v>0.5</v>
      </c>
      <c r="M147" s="24">
        <v>0</v>
      </c>
      <c r="N147" s="24" t="s">
        <v>63</v>
      </c>
      <c r="O147" s="24">
        <v>12105.63</v>
      </c>
      <c r="P147" s="24">
        <v>2976.56</v>
      </c>
      <c r="Q147" s="24">
        <v>35.31</v>
      </c>
      <c r="R147" s="25">
        <v>0</v>
      </c>
    </row>
    <row r="148" spans="2:18" x14ac:dyDescent="0.35">
      <c r="B148" s="3">
        <v>38</v>
      </c>
      <c r="C148" s="31" t="str">
        <f t="shared" si="2"/>
        <v>Dist Lineman</v>
      </c>
      <c r="D148" s="3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5"/>
    </row>
    <row r="149" spans="2:18" x14ac:dyDescent="0.35">
      <c r="B149" s="3">
        <v>39</v>
      </c>
      <c r="C149" s="31" t="str">
        <f t="shared" si="2"/>
        <v>Office Customer Service</v>
      </c>
      <c r="D149" s="33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5"/>
    </row>
    <row r="150" spans="2:18" x14ac:dyDescent="0.35">
      <c r="B150" s="3">
        <v>40</v>
      </c>
      <c r="C150" s="31" t="str">
        <f t="shared" si="2"/>
        <v>Manager/Supt - Salary</v>
      </c>
      <c r="D150" s="33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5"/>
    </row>
    <row r="151" spans="2:18" x14ac:dyDescent="0.35">
      <c r="B151" s="3">
        <v>41</v>
      </c>
      <c r="C151" s="31" t="str">
        <f t="shared" si="2"/>
        <v>Dist Lineman</v>
      </c>
      <c r="D151" s="33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5"/>
    </row>
    <row r="152" spans="2:18" x14ac:dyDescent="0.35">
      <c r="B152" s="3">
        <v>42</v>
      </c>
      <c r="C152" s="31" t="str">
        <f t="shared" si="2"/>
        <v>Dist Lineman</v>
      </c>
      <c r="D152" s="33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5"/>
    </row>
    <row r="153" spans="2:18" x14ac:dyDescent="0.35">
      <c r="B153" s="3">
        <v>43</v>
      </c>
      <c r="C153" s="31" t="str">
        <f t="shared" si="2"/>
        <v>Dist Lineman</v>
      </c>
      <c r="D153" s="33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5"/>
    </row>
    <row r="154" spans="2:18" x14ac:dyDescent="0.35">
      <c r="B154" s="3">
        <v>44</v>
      </c>
      <c r="C154" s="31" t="str">
        <f t="shared" si="2"/>
        <v>Wastewater Maintenace</v>
      </c>
      <c r="D154" s="33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5"/>
    </row>
    <row r="155" spans="2:18" x14ac:dyDescent="0.35">
      <c r="B155" s="3">
        <v>45</v>
      </c>
      <c r="C155" s="31" t="str">
        <f t="shared" si="2"/>
        <v>Wastewater Collection</v>
      </c>
      <c r="D155" s="33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5"/>
    </row>
    <row r="156" spans="2:18" x14ac:dyDescent="0.35">
      <c r="B156" s="3">
        <v>46</v>
      </c>
      <c r="C156" s="31" t="str">
        <f t="shared" si="2"/>
        <v>Office Customer Service</v>
      </c>
      <c r="D156" s="49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1"/>
    </row>
    <row r="157" spans="2:18" x14ac:dyDescent="0.3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9" spans="2:18" ht="15.5" x14ac:dyDescent="0.35">
      <c r="B159" s="66">
        <v>2019</v>
      </c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</row>
    <row r="160" spans="2:18" s="14" customFormat="1" ht="41.25" customHeight="1" x14ac:dyDescent="0.35">
      <c r="B160" s="16"/>
      <c r="C160" s="16"/>
      <c r="D160" s="69" t="s">
        <v>21</v>
      </c>
      <c r="E160" s="69"/>
      <c r="F160" s="69" t="s">
        <v>22</v>
      </c>
      <c r="G160" s="69"/>
      <c r="H160" s="69" t="s">
        <v>23</v>
      </c>
      <c r="I160" s="69"/>
      <c r="J160" s="69" t="s">
        <v>24</v>
      </c>
      <c r="K160" s="69"/>
      <c r="L160" s="69" t="s">
        <v>25</v>
      </c>
      <c r="M160" s="69"/>
      <c r="N160" s="19" t="s">
        <v>65</v>
      </c>
      <c r="O160" s="69" t="s">
        <v>26</v>
      </c>
      <c r="P160" s="69"/>
      <c r="Q160" s="69" t="s">
        <v>76</v>
      </c>
      <c r="R160" s="69"/>
    </row>
    <row r="161" spans="2:18" ht="29.25" customHeight="1" thickBot="1" x14ac:dyDescent="0.4">
      <c r="B161" s="38" t="s">
        <v>27</v>
      </c>
      <c r="C161" s="39" t="s">
        <v>0</v>
      </c>
      <c r="D161" s="17" t="s">
        <v>19</v>
      </c>
      <c r="E161" s="17" t="s">
        <v>20</v>
      </c>
      <c r="F161" s="17" t="s">
        <v>19</v>
      </c>
      <c r="G161" s="17" t="s">
        <v>20</v>
      </c>
      <c r="H161" s="17" t="s">
        <v>19</v>
      </c>
      <c r="I161" s="17" t="s">
        <v>20</v>
      </c>
      <c r="J161" s="17" t="s">
        <v>19</v>
      </c>
      <c r="K161" s="17" t="s">
        <v>20</v>
      </c>
      <c r="L161" s="17" t="s">
        <v>19</v>
      </c>
      <c r="M161" s="17" t="s">
        <v>20</v>
      </c>
      <c r="N161" s="18" t="s">
        <v>61</v>
      </c>
      <c r="O161" s="17" t="s">
        <v>19</v>
      </c>
      <c r="P161" s="17" t="s">
        <v>20</v>
      </c>
      <c r="Q161" s="17" t="s">
        <v>19</v>
      </c>
      <c r="R161" s="17" t="s">
        <v>20</v>
      </c>
    </row>
    <row r="162" spans="2:18" x14ac:dyDescent="0.35">
      <c r="B162" s="3">
        <v>1</v>
      </c>
      <c r="C162" s="37" t="str">
        <f t="shared" ref="C162:C208" si="3">C6</f>
        <v>Dist Lineman</v>
      </c>
      <c r="D162" s="3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3"/>
    </row>
    <row r="163" spans="2:18" x14ac:dyDescent="0.35">
      <c r="B163" s="3">
        <v>2</v>
      </c>
      <c r="C163" s="31" t="str">
        <f t="shared" si="3"/>
        <v>Dist Lineman</v>
      </c>
      <c r="D163" s="33">
        <v>1573.04</v>
      </c>
      <c r="E163" s="24"/>
      <c r="F163" s="24">
        <v>74.86</v>
      </c>
      <c r="G163" s="24">
        <v>0</v>
      </c>
      <c r="H163" s="24">
        <v>20.22</v>
      </c>
      <c r="I163" s="24">
        <v>0</v>
      </c>
      <c r="J163" s="24">
        <v>3.75</v>
      </c>
      <c r="K163" s="24">
        <v>0</v>
      </c>
      <c r="L163" s="24">
        <v>0.5</v>
      </c>
      <c r="M163" s="24">
        <v>0</v>
      </c>
      <c r="N163" s="24" t="s">
        <v>62</v>
      </c>
      <c r="O163" s="24">
        <v>6637.63</v>
      </c>
      <c r="P163" s="24">
        <v>1742.27</v>
      </c>
      <c r="Q163" s="24">
        <v>19.260000000000002</v>
      </c>
      <c r="R163" s="25">
        <v>0</v>
      </c>
    </row>
    <row r="164" spans="2:18" x14ac:dyDescent="0.35">
      <c r="B164" s="3">
        <v>3</v>
      </c>
      <c r="C164" s="31" t="str">
        <f t="shared" si="3"/>
        <v>Office Customer Service</v>
      </c>
      <c r="D164" s="3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5"/>
    </row>
    <row r="165" spans="2:18" x14ac:dyDescent="0.35">
      <c r="B165" s="3">
        <v>4</v>
      </c>
      <c r="C165" s="31" t="str">
        <f t="shared" si="3"/>
        <v>Dist Supervisor/Machine Op</v>
      </c>
      <c r="D165" s="33">
        <v>551.94000000000005</v>
      </c>
      <c r="E165" s="24"/>
      <c r="F165" s="24">
        <v>18.3</v>
      </c>
      <c r="G165" s="24">
        <v>0</v>
      </c>
      <c r="H165" s="24">
        <v>6.88</v>
      </c>
      <c r="I165" s="24">
        <v>0</v>
      </c>
      <c r="J165" s="24">
        <v>3.75</v>
      </c>
      <c r="K165" s="24">
        <v>0</v>
      </c>
      <c r="L165" s="24">
        <v>0.5</v>
      </c>
      <c r="M165" s="24">
        <v>0</v>
      </c>
      <c r="N165" s="24" t="s">
        <v>20</v>
      </c>
      <c r="O165" s="24">
        <v>9629.86</v>
      </c>
      <c r="P165" s="24">
        <v>2112.42</v>
      </c>
      <c r="Q165" s="24">
        <v>26.61</v>
      </c>
      <c r="R165" s="25">
        <v>0</v>
      </c>
    </row>
    <row r="166" spans="2:18" x14ac:dyDescent="0.35">
      <c r="B166" s="3">
        <v>5</v>
      </c>
      <c r="C166" s="31" t="str">
        <f t="shared" si="3"/>
        <v>Dist Lineman</v>
      </c>
      <c r="D166" s="33"/>
      <c r="E166" s="24"/>
      <c r="F166" s="24"/>
      <c r="G166" s="24"/>
      <c r="H166" s="24"/>
      <c r="I166" s="24"/>
      <c r="J166" s="24">
        <v>3.75</v>
      </c>
      <c r="K166" s="24">
        <v>0</v>
      </c>
      <c r="L166" s="24">
        <v>0.5</v>
      </c>
      <c r="M166" s="24">
        <v>0</v>
      </c>
      <c r="N166" s="24" t="s">
        <v>20</v>
      </c>
      <c r="O166" s="24"/>
      <c r="P166" s="24"/>
      <c r="Q166" s="24"/>
      <c r="R166" s="25"/>
    </row>
    <row r="167" spans="2:18" x14ac:dyDescent="0.35">
      <c r="B167" s="3">
        <v>6</v>
      </c>
      <c r="C167" s="31" t="str">
        <f t="shared" si="3"/>
        <v>Dist Lineman</v>
      </c>
      <c r="D167" s="33">
        <v>551.94000000000005</v>
      </c>
      <c r="E167" s="24"/>
      <c r="F167" s="24">
        <v>18.3</v>
      </c>
      <c r="G167" s="24">
        <v>0</v>
      </c>
      <c r="H167" s="24">
        <v>6.88</v>
      </c>
      <c r="I167" s="24">
        <v>0</v>
      </c>
      <c r="J167" s="24"/>
      <c r="K167" s="24"/>
      <c r="L167" s="24"/>
      <c r="M167" s="24"/>
      <c r="N167" s="24"/>
      <c r="O167" s="24">
        <v>7396.71</v>
      </c>
      <c r="P167" s="24">
        <v>1942.07</v>
      </c>
      <c r="Q167" s="24">
        <v>18.34</v>
      </c>
      <c r="R167" s="25">
        <v>0</v>
      </c>
    </row>
    <row r="168" spans="2:18" x14ac:dyDescent="0.35">
      <c r="B168" s="3">
        <v>7</v>
      </c>
      <c r="C168" s="31" t="str">
        <f t="shared" si="3"/>
        <v>Meter Reader/Dist Lineman</v>
      </c>
      <c r="D168" s="33"/>
      <c r="E168" s="24"/>
      <c r="F168" s="24"/>
      <c r="G168" s="24"/>
      <c r="H168" s="24"/>
      <c r="I168" s="24"/>
      <c r="J168" s="24">
        <v>3.75</v>
      </c>
      <c r="K168" s="24">
        <v>0</v>
      </c>
      <c r="L168" s="24">
        <v>0.5</v>
      </c>
      <c r="M168" s="24">
        <v>0</v>
      </c>
      <c r="N168" s="24" t="s">
        <v>20</v>
      </c>
      <c r="O168" s="24"/>
      <c r="P168" s="24"/>
      <c r="Q168" s="24"/>
      <c r="R168" s="25"/>
    </row>
    <row r="169" spans="2:18" x14ac:dyDescent="0.35">
      <c r="B169" s="3">
        <v>8</v>
      </c>
      <c r="C169" s="31" t="str">
        <f t="shared" si="3"/>
        <v>Office Customer Service</v>
      </c>
      <c r="D169" s="33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5"/>
    </row>
    <row r="170" spans="2:18" x14ac:dyDescent="0.35">
      <c r="B170" s="3">
        <v>9</v>
      </c>
      <c r="C170" s="31" t="str">
        <f t="shared" si="3"/>
        <v>Office Customer Service</v>
      </c>
      <c r="D170" s="33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5"/>
    </row>
    <row r="171" spans="2:18" x14ac:dyDescent="0.35">
      <c r="B171" s="3">
        <v>10</v>
      </c>
      <c r="C171" s="31" t="str">
        <f t="shared" si="3"/>
        <v>Water Treatment Plant Op</v>
      </c>
      <c r="D171" s="33">
        <v>1573.04</v>
      </c>
      <c r="E171" s="24"/>
      <c r="F171" s="24">
        <v>74.86</v>
      </c>
      <c r="G171" s="24">
        <v>0</v>
      </c>
      <c r="H171" s="24">
        <v>20.22</v>
      </c>
      <c r="I171" s="24">
        <v>0</v>
      </c>
      <c r="J171" s="24">
        <v>3.75</v>
      </c>
      <c r="K171" s="24">
        <v>0</v>
      </c>
      <c r="L171" s="24">
        <v>0.5</v>
      </c>
      <c r="M171" s="24">
        <v>0</v>
      </c>
      <c r="N171" s="24" t="s">
        <v>62</v>
      </c>
      <c r="O171" s="24">
        <v>9994.42</v>
      </c>
      <c r="P171" s="24">
        <v>2132.98</v>
      </c>
      <c r="Q171" s="24">
        <v>31.09</v>
      </c>
      <c r="R171" s="25">
        <v>0</v>
      </c>
    </row>
    <row r="172" spans="2:18" x14ac:dyDescent="0.35">
      <c r="B172" s="3">
        <v>11</v>
      </c>
      <c r="C172" s="31" t="str">
        <f t="shared" si="3"/>
        <v>Dist Lineman/Machine Op</v>
      </c>
      <c r="D172" s="33">
        <v>1021.1</v>
      </c>
      <c r="E172" s="24"/>
      <c r="F172" s="24">
        <v>37.36</v>
      </c>
      <c r="G172" s="24">
        <v>0</v>
      </c>
      <c r="H172" s="24">
        <v>13.75</v>
      </c>
      <c r="I172" s="24">
        <v>0</v>
      </c>
      <c r="J172" s="24">
        <v>3.75</v>
      </c>
      <c r="K172" s="24">
        <v>0</v>
      </c>
      <c r="L172" s="24">
        <v>0.5</v>
      </c>
      <c r="M172" s="24">
        <v>0</v>
      </c>
      <c r="N172" s="24" t="s">
        <v>63</v>
      </c>
      <c r="O172" s="24">
        <v>10789.25</v>
      </c>
      <c r="P172" s="24">
        <v>2828.81</v>
      </c>
      <c r="Q172" s="24">
        <v>25.23</v>
      </c>
      <c r="R172" s="25">
        <v>0</v>
      </c>
    </row>
    <row r="173" spans="2:18" x14ac:dyDescent="0.35">
      <c r="B173" s="3">
        <v>12</v>
      </c>
      <c r="C173" s="31" t="str">
        <f t="shared" si="3"/>
        <v>Office Customer Service</v>
      </c>
      <c r="D173" s="33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>
        <v>10571.58</v>
      </c>
      <c r="P173" s="24">
        <v>2319.5500000000002</v>
      </c>
      <c r="Q173" s="24">
        <v>28.47</v>
      </c>
      <c r="R173" s="25">
        <v>0</v>
      </c>
    </row>
    <row r="174" spans="2:18" x14ac:dyDescent="0.35">
      <c r="B174" s="3">
        <v>13</v>
      </c>
      <c r="C174" s="31" t="str">
        <f t="shared" si="3"/>
        <v>Water Treatment Plant Op</v>
      </c>
      <c r="D174" s="33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5"/>
    </row>
    <row r="175" spans="2:18" x14ac:dyDescent="0.35">
      <c r="B175" s="3">
        <v>14</v>
      </c>
      <c r="C175" s="31" t="str">
        <f t="shared" si="3"/>
        <v>Water Treatment Plant Op</v>
      </c>
      <c r="D175" s="33">
        <v>1573.04</v>
      </c>
      <c r="E175" s="24"/>
      <c r="F175" s="24">
        <v>74.86</v>
      </c>
      <c r="G175" s="24">
        <v>0</v>
      </c>
      <c r="H175" s="24">
        <v>20.22</v>
      </c>
      <c r="I175" s="24">
        <v>0</v>
      </c>
      <c r="J175" s="24">
        <v>3.75</v>
      </c>
      <c r="K175" s="24">
        <v>0</v>
      </c>
      <c r="L175" s="24">
        <v>0.5</v>
      </c>
      <c r="M175" s="24">
        <v>0</v>
      </c>
      <c r="N175" s="24" t="s">
        <v>62</v>
      </c>
      <c r="O175" s="24">
        <v>15364.43</v>
      </c>
      <c r="P175" s="24">
        <v>3285.6</v>
      </c>
      <c r="Q175" s="24">
        <v>32.94</v>
      </c>
      <c r="R175" s="25">
        <v>0</v>
      </c>
    </row>
    <row r="176" spans="2:18" x14ac:dyDescent="0.35">
      <c r="B176" s="3">
        <v>15</v>
      </c>
      <c r="C176" s="31" t="str">
        <f t="shared" si="3"/>
        <v>Dist Lineman/Mechanic</v>
      </c>
      <c r="D176" s="33">
        <v>551.94000000000005</v>
      </c>
      <c r="E176" s="24"/>
      <c r="F176" s="24">
        <v>18.3</v>
      </c>
      <c r="G176" s="24">
        <v>0</v>
      </c>
      <c r="H176" s="24">
        <v>6.88</v>
      </c>
      <c r="I176" s="24">
        <v>0</v>
      </c>
      <c r="J176" s="24">
        <v>3.75</v>
      </c>
      <c r="K176" s="24">
        <v>0</v>
      </c>
      <c r="L176" s="24">
        <v>0.5</v>
      </c>
      <c r="M176" s="24">
        <v>0</v>
      </c>
      <c r="N176" s="24" t="s">
        <v>20</v>
      </c>
      <c r="O176" s="24">
        <v>6183.48</v>
      </c>
      <c r="P176" s="24">
        <v>1615.03</v>
      </c>
      <c r="Q176" s="24">
        <v>22.02</v>
      </c>
      <c r="R176" s="25">
        <v>0</v>
      </c>
    </row>
    <row r="177" spans="2:18" x14ac:dyDescent="0.35">
      <c r="B177" s="3">
        <v>16</v>
      </c>
      <c r="C177" s="31" t="str">
        <f t="shared" si="3"/>
        <v>Water Treatment Plant Op</v>
      </c>
      <c r="D177" s="33" t="s">
        <v>70</v>
      </c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>
        <v>1977.13</v>
      </c>
      <c r="P177" s="24">
        <v>460.23</v>
      </c>
      <c r="Q177" s="24"/>
      <c r="R177" s="25"/>
    </row>
    <row r="178" spans="2:18" x14ac:dyDescent="0.35">
      <c r="B178" s="3">
        <v>17</v>
      </c>
      <c r="C178" s="31" t="str">
        <f t="shared" si="3"/>
        <v>Dist Lineman</v>
      </c>
      <c r="D178" s="33">
        <v>551.94000000000005</v>
      </c>
      <c r="E178" s="24"/>
      <c r="F178" s="24">
        <v>18.3</v>
      </c>
      <c r="G178" s="24">
        <v>0</v>
      </c>
      <c r="H178" s="24">
        <v>6.88</v>
      </c>
      <c r="I178" s="24">
        <v>0</v>
      </c>
      <c r="J178" s="24">
        <v>3.75</v>
      </c>
      <c r="K178" s="24">
        <v>0</v>
      </c>
      <c r="L178" s="24">
        <v>0.5</v>
      </c>
      <c r="M178" s="24">
        <v>0</v>
      </c>
      <c r="N178" s="24" t="s">
        <v>20</v>
      </c>
      <c r="O178" s="24">
        <v>7307.23</v>
      </c>
      <c r="P178" s="24">
        <v>1920.44</v>
      </c>
      <c r="Q178" s="24">
        <v>17.88</v>
      </c>
      <c r="R178" s="25">
        <v>0</v>
      </c>
    </row>
    <row r="179" spans="2:18" x14ac:dyDescent="0.35">
      <c r="B179" s="3">
        <v>18</v>
      </c>
      <c r="C179" s="31" t="str">
        <f t="shared" si="3"/>
        <v>Office Customer Service</v>
      </c>
      <c r="D179" s="33">
        <v>1573.04</v>
      </c>
      <c r="E179" s="24"/>
      <c r="F179" s="24">
        <v>74.86</v>
      </c>
      <c r="G179" s="24">
        <v>0</v>
      </c>
      <c r="H179" s="24">
        <v>20.22</v>
      </c>
      <c r="I179" s="24">
        <v>0</v>
      </c>
      <c r="J179" s="24">
        <v>3.75</v>
      </c>
      <c r="K179" s="24">
        <v>0</v>
      </c>
      <c r="L179" s="24">
        <v>0.5</v>
      </c>
      <c r="M179" s="24">
        <v>0</v>
      </c>
      <c r="N179" s="24" t="s">
        <v>62</v>
      </c>
      <c r="O179" s="24">
        <v>5888.59</v>
      </c>
      <c r="P179" s="24">
        <v>1550.03</v>
      </c>
      <c r="Q179" s="24">
        <v>17.88</v>
      </c>
      <c r="R179" s="25">
        <v>0</v>
      </c>
    </row>
    <row r="180" spans="2:18" x14ac:dyDescent="0.35">
      <c r="B180" s="3">
        <v>19</v>
      </c>
      <c r="C180" s="31" t="str">
        <f t="shared" si="3"/>
        <v>Administrative Assistant</v>
      </c>
      <c r="D180" s="33">
        <v>551.94000000000005</v>
      </c>
      <c r="E180" s="24"/>
      <c r="F180" s="24">
        <v>18.3</v>
      </c>
      <c r="G180" s="24">
        <v>0</v>
      </c>
      <c r="H180" s="24">
        <v>6.88</v>
      </c>
      <c r="I180" s="24">
        <v>0</v>
      </c>
      <c r="J180" s="24">
        <v>3.75</v>
      </c>
      <c r="K180" s="24">
        <v>0</v>
      </c>
      <c r="L180" s="24">
        <v>0.5</v>
      </c>
      <c r="M180" s="24">
        <v>0</v>
      </c>
      <c r="N180" s="24" t="s">
        <v>20</v>
      </c>
      <c r="O180" s="24">
        <v>10886.33</v>
      </c>
      <c r="P180" s="24">
        <v>2396.15</v>
      </c>
      <c r="Q180" s="24">
        <v>35</v>
      </c>
      <c r="R180" s="25">
        <v>0</v>
      </c>
    </row>
    <row r="181" spans="2:18" x14ac:dyDescent="0.35">
      <c r="B181" s="3">
        <v>20</v>
      </c>
      <c r="C181" s="31" t="str">
        <f t="shared" si="3"/>
        <v>Dist Lineman</v>
      </c>
      <c r="D181" s="33">
        <v>1103.8900000000001</v>
      </c>
      <c r="E181" s="24"/>
      <c r="F181" s="24">
        <v>38.5</v>
      </c>
      <c r="G181" s="24">
        <v>0</v>
      </c>
      <c r="H181" s="24">
        <v>13.07</v>
      </c>
      <c r="I181" s="24">
        <v>0</v>
      </c>
      <c r="J181" s="24">
        <v>3.75</v>
      </c>
      <c r="K181" s="24">
        <v>0</v>
      </c>
      <c r="L181" s="24">
        <v>0.5</v>
      </c>
      <c r="M181" s="24">
        <v>0</v>
      </c>
      <c r="N181" s="24" t="s">
        <v>57</v>
      </c>
      <c r="O181" s="24">
        <v>6686.52</v>
      </c>
      <c r="P181" s="24">
        <v>1758.7</v>
      </c>
      <c r="Q181" s="24">
        <v>19.260000000000002</v>
      </c>
      <c r="R181" s="25">
        <v>0</v>
      </c>
    </row>
    <row r="182" spans="2:18" x14ac:dyDescent="0.35">
      <c r="B182" s="3">
        <v>21</v>
      </c>
      <c r="C182" s="31" t="str">
        <f t="shared" si="3"/>
        <v>Dist Lineman</v>
      </c>
      <c r="D182" s="33">
        <v>1103.8900000000001</v>
      </c>
      <c r="E182" s="24"/>
      <c r="F182" s="24">
        <v>38.5</v>
      </c>
      <c r="G182" s="24">
        <v>0</v>
      </c>
      <c r="H182" s="24">
        <v>13.07</v>
      </c>
      <c r="I182" s="24">
        <v>0</v>
      </c>
      <c r="J182" s="24">
        <v>3.75</v>
      </c>
      <c r="K182" s="24">
        <v>0</v>
      </c>
      <c r="L182" s="24">
        <v>0.5</v>
      </c>
      <c r="M182" s="24">
        <v>0</v>
      </c>
      <c r="N182" s="24" t="s">
        <v>57</v>
      </c>
      <c r="O182" s="24">
        <v>13901.39</v>
      </c>
      <c r="P182" s="24">
        <v>3052.48</v>
      </c>
      <c r="Q182" s="24">
        <v>33.17</v>
      </c>
      <c r="R182" s="25">
        <v>0</v>
      </c>
    </row>
    <row r="183" spans="2:18" x14ac:dyDescent="0.35">
      <c r="B183" s="3">
        <v>22</v>
      </c>
      <c r="C183" s="31" t="str">
        <f t="shared" si="3"/>
        <v>Office Manager</v>
      </c>
      <c r="D183" s="33">
        <v>1021.1</v>
      </c>
      <c r="E183" s="24"/>
      <c r="F183" s="24">
        <v>37.36</v>
      </c>
      <c r="G183" s="24">
        <v>0</v>
      </c>
      <c r="H183" s="24">
        <v>13.75</v>
      </c>
      <c r="I183" s="24">
        <v>0</v>
      </c>
      <c r="J183" s="24">
        <v>3.75</v>
      </c>
      <c r="K183" s="24">
        <v>0</v>
      </c>
      <c r="L183" s="24">
        <v>0.5</v>
      </c>
      <c r="M183" s="24">
        <v>0</v>
      </c>
      <c r="N183" s="24" t="s">
        <v>63</v>
      </c>
      <c r="O183" s="24">
        <v>14582.68</v>
      </c>
      <c r="P183" s="24">
        <v>3200.08</v>
      </c>
      <c r="Q183" s="24">
        <v>35.47</v>
      </c>
      <c r="R183" s="25">
        <v>0</v>
      </c>
    </row>
    <row r="184" spans="2:18" x14ac:dyDescent="0.35">
      <c r="B184" s="3">
        <v>23</v>
      </c>
      <c r="C184" s="31" t="str">
        <f t="shared" si="3"/>
        <v>Assistant Superintendent</v>
      </c>
      <c r="D184" s="33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5"/>
    </row>
    <row r="185" spans="2:18" x14ac:dyDescent="0.35">
      <c r="B185" s="3">
        <v>23</v>
      </c>
      <c r="C185" s="31" t="str">
        <f t="shared" si="3"/>
        <v>Manager/Supt</v>
      </c>
      <c r="D185" s="33">
        <v>1573.04</v>
      </c>
      <c r="E185" s="24"/>
      <c r="F185" s="24">
        <v>74.86</v>
      </c>
      <c r="G185" s="24">
        <v>0</v>
      </c>
      <c r="H185" s="24">
        <v>20.22</v>
      </c>
      <c r="I185" s="24">
        <v>0</v>
      </c>
      <c r="J185" s="24">
        <v>3.75</v>
      </c>
      <c r="K185" s="24">
        <v>0</v>
      </c>
      <c r="L185" s="24">
        <v>0.5</v>
      </c>
      <c r="M185" s="24">
        <v>0</v>
      </c>
      <c r="N185" s="24" t="s">
        <v>62</v>
      </c>
      <c r="O185" s="24">
        <v>20933.82</v>
      </c>
      <c r="P185" s="24">
        <v>4588.68</v>
      </c>
      <c r="Q185" s="24">
        <v>30.66</v>
      </c>
      <c r="R185" s="25">
        <v>0</v>
      </c>
    </row>
    <row r="186" spans="2:18" x14ac:dyDescent="0.35">
      <c r="B186" s="3">
        <v>24</v>
      </c>
      <c r="C186" s="31" t="str">
        <f t="shared" si="3"/>
        <v>Dist Lineman</v>
      </c>
      <c r="D186" s="33">
        <v>551.94000000000005</v>
      </c>
      <c r="E186" s="24"/>
      <c r="F186" s="24">
        <v>18.3</v>
      </c>
      <c r="G186" s="24">
        <v>0</v>
      </c>
      <c r="H186" s="24">
        <v>6.88</v>
      </c>
      <c r="I186" s="24">
        <v>0</v>
      </c>
      <c r="J186" s="24">
        <v>3.75</v>
      </c>
      <c r="K186" s="24">
        <v>0</v>
      </c>
      <c r="L186" s="24">
        <v>0.5</v>
      </c>
      <c r="M186" s="24">
        <v>0</v>
      </c>
      <c r="N186" s="24" t="s">
        <v>20</v>
      </c>
      <c r="O186" s="24">
        <v>6499.85</v>
      </c>
      <c r="P186" s="24">
        <v>1709.64</v>
      </c>
      <c r="Q186" s="24">
        <v>16.98</v>
      </c>
      <c r="R186" s="25">
        <v>0</v>
      </c>
    </row>
    <row r="187" spans="2:18" x14ac:dyDescent="0.35">
      <c r="B187" s="3">
        <v>25</v>
      </c>
      <c r="C187" s="31" t="str">
        <f t="shared" si="3"/>
        <v>Office Customer Service</v>
      </c>
      <c r="D187" s="33">
        <v>1213.24</v>
      </c>
      <c r="E187" s="24"/>
      <c r="F187" s="24">
        <v>38.5</v>
      </c>
      <c r="G187" s="24">
        <v>0</v>
      </c>
      <c r="H187" s="24">
        <v>13.07</v>
      </c>
      <c r="I187" s="24">
        <v>0</v>
      </c>
      <c r="J187" s="24">
        <v>3.75</v>
      </c>
      <c r="K187" s="24">
        <v>0</v>
      </c>
      <c r="L187" s="24">
        <v>0.5</v>
      </c>
      <c r="M187" s="24">
        <v>0</v>
      </c>
      <c r="N187" s="24" t="s">
        <v>57</v>
      </c>
      <c r="O187" s="24">
        <v>4671.1400000000003</v>
      </c>
      <c r="P187" s="24">
        <v>1241.1199999999999</v>
      </c>
      <c r="Q187" s="24">
        <v>20.18</v>
      </c>
      <c r="R187" s="25">
        <v>0</v>
      </c>
    </row>
    <row r="188" spans="2:18" x14ac:dyDescent="0.35">
      <c r="B188" s="3">
        <v>26</v>
      </c>
      <c r="C188" s="31" t="str">
        <f t="shared" si="3"/>
        <v>Dist Lineman</v>
      </c>
      <c r="D188" s="33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5"/>
    </row>
    <row r="189" spans="2:18" x14ac:dyDescent="0.35">
      <c r="B189" s="3">
        <v>27</v>
      </c>
      <c r="C189" s="31" t="str">
        <f t="shared" si="3"/>
        <v>Water Treatment Plant Op</v>
      </c>
      <c r="D189" s="33">
        <v>1573.04</v>
      </c>
      <c r="E189" s="24"/>
      <c r="F189" s="24">
        <v>74.86</v>
      </c>
      <c r="G189" s="24">
        <v>0</v>
      </c>
      <c r="H189" s="24">
        <v>20.22</v>
      </c>
      <c r="I189" s="24">
        <v>0</v>
      </c>
      <c r="J189" s="24">
        <v>3.75</v>
      </c>
      <c r="K189" s="24">
        <v>0</v>
      </c>
      <c r="L189" s="24">
        <v>0.5</v>
      </c>
      <c r="M189" s="24">
        <v>0</v>
      </c>
      <c r="N189" s="24" t="s">
        <v>62</v>
      </c>
      <c r="O189" s="24">
        <v>13025.08</v>
      </c>
      <c r="P189" s="24">
        <v>3421.75</v>
      </c>
      <c r="Q189" s="24">
        <v>25.9</v>
      </c>
      <c r="R189" s="25">
        <v>0</v>
      </c>
    </row>
    <row r="190" spans="2:18" x14ac:dyDescent="0.35">
      <c r="B190" s="3">
        <v>28</v>
      </c>
      <c r="C190" s="31" t="str">
        <f t="shared" si="3"/>
        <v>Water Treatment Plant Op</v>
      </c>
      <c r="D190" s="33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>
        <v>7191.64</v>
      </c>
      <c r="P190" s="24">
        <v>1880.9</v>
      </c>
      <c r="Q190" s="24"/>
      <c r="R190" s="25"/>
    </row>
    <row r="191" spans="2:18" x14ac:dyDescent="0.35">
      <c r="B191" s="3">
        <v>29</v>
      </c>
      <c r="C191" s="31" t="str">
        <f t="shared" si="3"/>
        <v>Wastewater Treatment Op</v>
      </c>
      <c r="D191" s="34">
        <v>551.94000000000005</v>
      </c>
      <c r="E191" s="26"/>
      <c r="F191" s="26">
        <v>18.3</v>
      </c>
      <c r="G191" s="26">
        <v>0</v>
      </c>
      <c r="H191" s="26">
        <v>6.88</v>
      </c>
      <c r="I191" s="26">
        <v>0</v>
      </c>
      <c r="J191" s="26">
        <v>3.75</v>
      </c>
      <c r="K191" s="26">
        <v>0</v>
      </c>
      <c r="L191" s="26">
        <v>0.5</v>
      </c>
      <c r="M191" s="26">
        <v>0</v>
      </c>
      <c r="N191" s="26" t="s">
        <v>20</v>
      </c>
      <c r="O191" s="26">
        <v>13360.6</v>
      </c>
      <c r="P191" s="26">
        <v>2936.8</v>
      </c>
      <c r="Q191" s="26">
        <v>31.03</v>
      </c>
      <c r="R191" s="27">
        <v>0</v>
      </c>
    </row>
    <row r="192" spans="2:18" x14ac:dyDescent="0.35">
      <c r="B192" s="3">
        <v>30</v>
      </c>
      <c r="C192" s="31" t="str">
        <f t="shared" si="3"/>
        <v>Wastewater Treament/Col</v>
      </c>
      <c r="D192" s="33">
        <v>1573.04</v>
      </c>
      <c r="E192" s="24"/>
      <c r="F192" s="24">
        <v>74.86</v>
      </c>
      <c r="G192" s="24">
        <v>0</v>
      </c>
      <c r="H192" s="24">
        <v>20.22</v>
      </c>
      <c r="I192" s="24">
        <v>0</v>
      </c>
      <c r="J192" s="24">
        <v>3.75</v>
      </c>
      <c r="K192" s="24">
        <v>0</v>
      </c>
      <c r="L192" s="24">
        <v>0.5</v>
      </c>
      <c r="M192" s="24">
        <v>0</v>
      </c>
      <c r="N192" s="24" t="s">
        <v>62</v>
      </c>
      <c r="O192" s="24">
        <v>10406.27</v>
      </c>
      <c r="P192" s="24">
        <v>5164.99</v>
      </c>
      <c r="Q192" s="24">
        <v>29.2</v>
      </c>
      <c r="R192" s="25">
        <v>0</v>
      </c>
    </row>
    <row r="193" spans="2:18" x14ac:dyDescent="0.35">
      <c r="B193" s="3">
        <v>31</v>
      </c>
      <c r="C193" s="31" t="str">
        <f t="shared" si="3"/>
        <v>Wastewater Supervisor</v>
      </c>
      <c r="D193" s="33">
        <v>1021.1</v>
      </c>
      <c r="E193" s="24"/>
      <c r="F193" s="24">
        <v>38.5</v>
      </c>
      <c r="G193" s="24">
        <v>0</v>
      </c>
      <c r="H193" s="24">
        <v>13.07</v>
      </c>
      <c r="I193" s="24">
        <v>0</v>
      </c>
      <c r="J193" s="24">
        <v>3.75</v>
      </c>
      <c r="K193" s="24">
        <v>0</v>
      </c>
      <c r="L193" s="24">
        <v>0.5</v>
      </c>
      <c r="M193" s="24">
        <v>0</v>
      </c>
      <c r="N193" s="24" t="s">
        <v>64</v>
      </c>
      <c r="O193" s="24">
        <v>2635.03</v>
      </c>
      <c r="P193" s="24">
        <v>12012.78</v>
      </c>
      <c r="Q193" s="24">
        <v>26.82</v>
      </c>
      <c r="R193" s="25">
        <v>0</v>
      </c>
    </row>
    <row r="194" spans="2:18" x14ac:dyDescent="0.35">
      <c r="B194" s="3">
        <v>32</v>
      </c>
      <c r="C194" s="31" t="str">
        <f t="shared" si="3"/>
        <v>Wastewater Collection</v>
      </c>
      <c r="D194" s="33">
        <v>1021.1</v>
      </c>
      <c r="E194" s="24"/>
      <c r="F194" s="24">
        <v>38.5</v>
      </c>
      <c r="G194" s="24">
        <v>0</v>
      </c>
      <c r="H194" s="24">
        <v>13.07</v>
      </c>
      <c r="I194" s="24">
        <v>0</v>
      </c>
      <c r="J194" s="24">
        <v>3.75</v>
      </c>
      <c r="K194" s="24">
        <v>0</v>
      </c>
      <c r="L194" s="24">
        <v>0.5</v>
      </c>
      <c r="M194" s="24">
        <v>0</v>
      </c>
      <c r="N194" s="24" t="s">
        <v>64</v>
      </c>
      <c r="O194" s="24">
        <v>8034.64</v>
      </c>
      <c r="P194" s="24">
        <v>1463.54</v>
      </c>
      <c r="Q194" s="24">
        <v>22.93</v>
      </c>
      <c r="R194" s="25">
        <v>0</v>
      </c>
    </row>
    <row r="195" spans="2:18" x14ac:dyDescent="0.35">
      <c r="B195" s="3">
        <v>33</v>
      </c>
      <c r="C195" s="31" t="str">
        <f t="shared" si="3"/>
        <v>Wastewater Collection</v>
      </c>
      <c r="D195" s="33">
        <v>551.94000000000005</v>
      </c>
      <c r="E195" s="24"/>
      <c r="F195" s="24">
        <v>18.3</v>
      </c>
      <c r="G195" s="24">
        <v>0</v>
      </c>
      <c r="H195" s="24">
        <v>6.88</v>
      </c>
      <c r="I195" s="24">
        <v>0</v>
      </c>
      <c r="J195" s="24">
        <v>3.75</v>
      </c>
      <c r="K195" s="24">
        <v>0</v>
      </c>
      <c r="L195" s="24">
        <v>0.5</v>
      </c>
      <c r="M195" s="24">
        <v>0</v>
      </c>
      <c r="N195" s="24" t="s">
        <v>20</v>
      </c>
      <c r="O195" s="24">
        <v>9003.92</v>
      </c>
      <c r="P195" s="24">
        <v>2371.17</v>
      </c>
      <c r="Q195" s="24">
        <v>26.11</v>
      </c>
      <c r="R195" s="25">
        <v>0</v>
      </c>
    </row>
    <row r="196" spans="2:18" x14ac:dyDescent="0.35">
      <c r="B196" s="3">
        <v>34</v>
      </c>
      <c r="C196" s="31" t="str">
        <f t="shared" si="3"/>
        <v>Water Treatment Plant Op</v>
      </c>
      <c r="D196" s="33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>
        <v>6915.01</v>
      </c>
      <c r="P196" s="24">
        <v>1832.78</v>
      </c>
      <c r="Q196" s="24"/>
      <c r="R196" s="25"/>
    </row>
    <row r="197" spans="2:18" x14ac:dyDescent="0.35">
      <c r="B197" s="3">
        <v>35</v>
      </c>
      <c r="C197" s="31" t="str">
        <f t="shared" si="3"/>
        <v>Office Customer Service</v>
      </c>
      <c r="D197" s="33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5"/>
    </row>
    <row r="198" spans="2:18" x14ac:dyDescent="0.35">
      <c r="B198" s="3">
        <v>36</v>
      </c>
      <c r="C198" s="31" t="str">
        <f t="shared" si="3"/>
        <v xml:space="preserve">Dist Lineman </v>
      </c>
      <c r="D198" s="33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5"/>
    </row>
    <row r="199" spans="2:18" x14ac:dyDescent="0.35">
      <c r="B199" s="3">
        <v>37</v>
      </c>
      <c r="C199" s="31" t="str">
        <f t="shared" si="3"/>
        <v>Dist Lineman</v>
      </c>
      <c r="D199" s="33">
        <v>1028.93</v>
      </c>
      <c r="E199" s="24" t="s">
        <v>69</v>
      </c>
      <c r="F199" s="24">
        <v>38.5</v>
      </c>
      <c r="G199" s="24">
        <v>0</v>
      </c>
      <c r="H199" s="24">
        <v>13.07</v>
      </c>
      <c r="I199" s="24">
        <v>0</v>
      </c>
      <c r="J199" s="24">
        <v>3.75</v>
      </c>
      <c r="K199" s="24">
        <v>0</v>
      </c>
      <c r="L199" s="24">
        <v>0.5</v>
      </c>
      <c r="M199" s="24">
        <v>0</v>
      </c>
      <c r="N199" s="24" t="s">
        <v>63</v>
      </c>
      <c r="O199" s="24">
        <v>8947.24</v>
      </c>
      <c r="P199" s="24">
        <v>2016.38</v>
      </c>
      <c r="Q199" s="24">
        <v>35.31</v>
      </c>
      <c r="R199" s="25">
        <v>0</v>
      </c>
    </row>
    <row r="200" spans="2:18" x14ac:dyDescent="0.35">
      <c r="B200" s="3">
        <v>38</v>
      </c>
      <c r="C200" s="31" t="str">
        <f t="shared" si="3"/>
        <v>Dist Lineman</v>
      </c>
      <c r="D200" s="33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5"/>
    </row>
    <row r="201" spans="2:18" x14ac:dyDescent="0.35">
      <c r="B201" s="3">
        <v>39</v>
      </c>
      <c r="C201" s="31" t="str">
        <f t="shared" si="3"/>
        <v>Office Customer Service</v>
      </c>
      <c r="D201" s="33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5"/>
    </row>
    <row r="202" spans="2:18" x14ac:dyDescent="0.35">
      <c r="B202" s="3">
        <v>40</v>
      </c>
      <c r="C202" s="31" t="str">
        <f t="shared" si="3"/>
        <v>Manager/Supt - Salary</v>
      </c>
      <c r="D202" s="33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5"/>
    </row>
    <row r="203" spans="2:18" x14ac:dyDescent="0.35">
      <c r="B203" s="3">
        <v>41</v>
      </c>
      <c r="C203" s="31" t="str">
        <f t="shared" si="3"/>
        <v>Dist Lineman</v>
      </c>
      <c r="D203" s="33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5"/>
    </row>
    <row r="204" spans="2:18" x14ac:dyDescent="0.35">
      <c r="B204" s="3">
        <v>42</v>
      </c>
      <c r="C204" s="31" t="str">
        <f t="shared" si="3"/>
        <v>Dist Lineman</v>
      </c>
      <c r="D204" s="33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5"/>
    </row>
    <row r="205" spans="2:18" x14ac:dyDescent="0.35">
      <c r="B205" s="3">
        <v>43</v>
      </c>
      <c r="C205" s="31" t="str">
        <f t="shared" si="3"/>
        <v>Dist Lineman</v>
      </c>
      <c r="D205" s="33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5"/>
    </row>
    <row r="206" spans="2:18" x14ac:dyDescent="0.35">
      <c r="B206" s="3">
        <v>44</v>
      </c>
      <c r="C206" s="31" t="str">
        <f t="shared" si="3"/>
        <v>Wastewater Maintenace</v>
      </c>
      <c r="D206" s="33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5"/>
    </row>
    <row r="207" spans="2:18" x14ac:dyDescent="0.35">
      <c r="B207" s="3">
        <v>45</v>
      </c>
      <c r="C207" s="31" t="str">
        <f t="shared" si="3"/>
        <v>Wastewater Collection</v>
      </c>
      <c r="D207" s="33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5"/>
    </row>
    <row r="208" spans="2:18" x14ac:dyDescent="0.35">
      <c r="B208" s="3">
        <v>46</v>
      </c>
      <c r="C208" s="31" t="str">
        <f t="shared" si="3"/>
        <v>Office Customer Service</v>
      </c>
      <c r="D208" s="49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1"/>
    </row>
    <row r="209" spans="2:18" x14ac:dyDescent="0.3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</row>
    <row r="211" spans="2:18" ht="15.5" x14ac:dyDescent="0.35">
      <c r="B211" s="66">
        <v>2020</v>
      </c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</row>
    <row r="212" spans="2:18" s="14" customFormat="1" ht="41.25" customHeight="1" x14ac:dyDescent="0.35">
      <c r="B212" s="16"/>
      <c r="C212" s="16"/>
      <c r="D212" s="69" t="s">
        <v>21</v>
      </c>
      <c r="E212" s="69"/>
      <c r="F212" s="69" t="s">
        <v>22</v>
      </c>
      <c r="G212" s="69"/>
      <c r="H212" s="69" t="s">
        <v>23</v>
      </c>
      <c r="I212" s="69"/>
      <c r="J212" s="69" t="s">
        <v>24</v>
      </c>
      <c r="K212" s="69"/>
      <c r="L212" s="69" t="s">
        <v>25</v>
      </c>
      <c r="M212" s="69"/>
      <c r="N212" s="19" t="s">
        <v>59</v>
      </c>
      <c r="O212" s="69" t="s">
        <v>26</v>
      </c>
      <c r="P212" s="69"/>
      <c r="Q212" s="69" t="s">
        <v>76</v>
      </c>
      <c r="R212" s="69"/>
    </row>
    <row r="213" spans="2:18" ht="29.25" customHeight="1" thickBot="1" x14ac:dyDescent="0.4">
      <c r="B213" s="38" t="s">
        <v>27</v>
      </c>
      <c r="C213" s="39" t="s">
        <v>0</v>
      </c>
      <c r="D213" s="17" t="s">
        <v>19</v>
      </c>
      <c r="E213" s="17" t="s">
        <v>20</v>
      </c>
      <c r="F213" s="17" t="s">
        <v>19</v>
      </c>
      <c r="G213" s="17" t="s">
        <v>20</v>
      </c>
      <c r="H213" s="17" t="s">
        <v>19</v>
      </c>
      <c r="I213" s="17" t="s">
        <v>20</v>
      </c>
      <c r="J213" s="17" t="s">
        <v>19</v>
      </c>
      <c r="K213" s="17" t="s">
        <v>20</v>
      </c>
      <c r="L213" s="17" t="s">
        <v>19</v>
      </c>
      <c r="M213" s="17" t="s">
        <v>20</v>
      </c>
      <c r="N213" s="18" t="s">
        <v>61</v>
      </c>
      <c r="O213" s="17" t="s">
        <v>19</v>
      </c>
      <c r="P213" s="17" t="s">
        <v>20</v>
      </c>
      <c r="Q213" s="17" t="s">
        <v>19</v>
      </c>
      <c r="R213" s="17" t="s">
        <v>20</v>
      </c>
    </row>
    <row r="214" spans="2:18" x14ac:dyDescent="0.35">
      <c r="B214" s="3">
        <v>1</v>
      </c>
      <c r="C214" s="37" t="str">
        <f>'#17'!C5</f>
        <v>Dist Lineman</v>
      </c>
      <c r="D214" s="32">
        <v>450.57</v>
      </c>
      <c r="E214" s="22">
        <v>0</v>
      </c>
      <c r="F214" s="22">
        <v>19.399999999999999</v>
      </c>
      <c r="G214" s="22">
        <v>0</v>
      </c>
      <c r="H214" s="22">
        <v>6.88</v>
      </c>
      <c r="I214" s="22">
        <v>0</v>
      </c>
      <c r="J214" s="22">
        <v>5</v>
      </c>
      <c r="K214" s="22">
        <v>0</v>
      </c>
      <c r="L214" s="22">
        <v>0.5</v>
      </c>
      <c r="M214" s="22">
        <v>0</v>
      </c>
      <c r="N214" s="22" t="s">
        <v>20</v>
      </c>
      <c r="O214" s="22">
        <v>6341.34</v>
      </c>
      <c r="P214" s="22">
        <v>1583.93</v>
      </c>
      <c r="Q214" s="22">
        <v>18.940000000000001</v>
      </c>
      <c r="R214" s="23">
        <v>0</v>
      </c>
    </row>
    <row r="215" spans="2:18" x14ac:dyDescent="0.35">
      <c r="B215" s="3">
        <v>2</v>
      </c>
      <c r="C215" s="31" t="str">
        <f>'#17'!C6</f>
        <v>Dist Lineman</v>
      </c>
      <c r="D215" s="33">
        <v>1306.6500000000001</v>
      </c>
      <c r="E215" s="24">
        <v>0</v>
      </c>
      <c r="F215" s="24">
        <v>79.349999999999994</v>
      </c>
      <c r="G215" s="24">
        <v>0</v>
      </c>
      <c r="H215" s="24">
        <v>20.22</v>
      </c>
      <c r="I215" s="24">
        <v>0</v>
      </c>
      <c r="J215" s="24">
        <v>5</v>
      </c>
      <c r="K215" s="24">
        <v>0</v>
      </c>
      <c r="L215" s="24">
        <v>0.5</v>
      </c>
      <c r="M215" s="24">
        <v>0</v>
      </c>
      <c r="N215" s="24" t="s">
        <v>62</v>
      </c>
      <c r="O215" s="24">
        <v>7357.73</v>
      </c>
      <c r="P215" s="24">
        <v>1834.86</v>
      </c>
      <c r="Q215" s="24">
        <v>19.260000000000002</v>
      </c>
      <c r="R215" s="25">
        <v>0</v>
      </c>
    </row>
    <row r="216" spans="2:18" x14ac:dyDescent="0.35">
      <c r="B216" s="3">
        <v>3</v>
      </c>
      <c r="C216" s="31" t="str">
        <f>'#17'!C7</f>
        <v>Office Customer Service</v>
      </c>
      <c r="D216" s="33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5"/>
    </row>
    <row r="217" spans="2:18" x14ac:dyDescent="0.35">
      <c r="B217" s="3">
        <v>4</v>
      </c>
      <c r="C217" s="31" t="str">
        <f>'#17'!C8</f>
        <v>Dist Supervisor/Machine Op</v>
      </c>
      <c r="D217" s="33">
        <v>450.57</v>
      </c>
      <c r="E217" s="24">
        <v>0</v>
      </c>
      <c r="F217" s="24">
        <v>19.399999999999999</v>
      </c>
      <c r="G217" s="24">
        <v>0</v>
      </c>
      <c r="H217" s="24">
        <v>6.88</v>
      </c>
      <c r="I217" s="24">
        <v>0</v>
      </c>
      <c r="J217" s="24">
        <v>5</v>
      </c>
      <c r="K217" s="24">
        <v>0</v>
      </c>
      <c r="L217" s="24">
        <v>0.5</v>
      </c>
      <c r="M217" s="24">
        <v>0</v>
      </c>
      <c r="N217" s="24" t="s">
        <v>20</v>
      </c>
      <c r="O217" s="24">
        <v>10875.42</v>
      </c>
      <c r="P217" s="24">
        <v>2257.0700000000002</v>
      </c>
      <c r="Q217" s="24">
        <v>26.61</v>
      </c>
      <c r="R217" s="25">
        <v>0</v>
      </c>
    </row>
    <row r="218" spans="2:18" x14ac:dyDescent="0.35">
      <c r="B218" s="3">
        <v>5</v>
      </c>
      <c r="C218" s="31" t="str">
        <f>'#17'!C9</f>
        <v>Dist Lineman</v>
      </c>
      <c r="D218" s="33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5"/>
    </row>
    <row r="219" spans="2:18" x14ac:dyDescent="0.35">
      <c r="B219" s="3">
        <v>6</v>
      </c>
      <c r="C219" s="31" t="str">
        <f>'#17'!C10</f>
        <v>Dist Lineman</v>
      </c>
      <c r="D219" s="33">
        <v>450.57</v>
      </c>
      <c r="E219" s="24">
        <v>0</v>
      </c>
      <c r="F219" s="24">
        <v>19.399999999999999</v>
      </c>
      <c r="G219" s="24">
        <v>0</v>
      </c>
      <c r="H219" s="24">
        <v>6.88</v>
      </c>
      <c r="I219" s="24">
        <v>0</v>
      </c>
      <c r="J219" s="24">
        <v>5</v>
      </c>
      <c r="K219" s="24">
        <v>0</v>
      </c>
      <c r="L219" s="24">
        <v>0.5</v>
      </c>
      <c r="M219" s="24">
        <v>0</v>
      </c>
      <c r="N219" s="24" t="s">
        <v>20</v>
      </c>
      <c r="O219" s="24">
        <v>7906.63</v>
      </c>
      <c r="P219" s="24">
        <v>1971.76</v>
      </c>
      <c r="Q219" s="24">
        <v>18.34</v>
      </c>
      <c r="R219" s="25">
        <v>0</v>
      </c>
    </row>
    <row r="220" spans="2:18" x14ac:dyDescent="0.35">
      <c r="B220" s="3">
        <v>7</v>
      </c>
      <c r="C220" s="31" t="str">
        <f>'#17'!C11</f>
        <v>Meter Reader/Dist Lineman</v>
      </c>
      <c r="D220" s="33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>
        <v>3885.06</v>
      </c>
      <c r="P220" s="24">
        <v>968.62</v>
      </c>
      <c r="Q220" s="24"/>
      <c r="R220" s="25"/>
    </row>
    <row r="221" spans="2:18" x14ac:dyDescent="0.35">
      <c r="B221" s="3">
        <v>8</v>
      </c>
      <c r="C221" s="31" t="str">
        <f>'#17'!C12</f>
        <v>Office Customer Service</v>
      </c>
      <c r="D221" s="33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>
        <v>4300.78</v>
      </c>
      <c r="P221" s="24">
        <v>1072.54</v>
      </c>
      <c r="Q221" s="24"/>
      <c r="R221" s="25"/>
    </row>
    <row r="222" spans="2:18" x14ac:dyDescent="0.35">
      <c r="B222" s="3">
        <v>9</v>
      </c>
      <c r="C222" s="31" t="str">
        <f>'#17'!C13</f>
        <v>Office Customer Service</v>
      </c>
      <c r="D222" s="33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5"/>
    </row>
    <row r="223" spans="2:18" x14ac:dyDescent="0.35">
      <c r="B223" s="3">
        <v>10</v>
      </c>
      <c r="C223" s="31" t="str">
        <f>'#17'!C14</f>
        <v>Water Treatment Plant Op</v>
      </c>
      <c r="D223" s="33">
        <v>1306.6500000000001</v>
      </c>
      <c r="E223" s="24">
        <v>0</v>
      </c>
      <c r="F223" s="24">
        <v>79.349999999999994</v>
      </c>
      <c r="G223" s="24">
        <v>0</v>
      </c>
      <c r="H223" s="24">
        <v>20.22</v>
      </c>
      <c r="I223" s="24">
        <v>0</v>
      </c>
      <c r="J223" s="24">
        <v>5</v>
      </c>
      <c r="K223" s="24">
        <v>0</v>
      </c>
      <c r="L223" s="24">
        <v>0.5</v>
      </c>
      <c r="M223" s="24">
        <v>0</v>
      </c>
      <c r="N223" s="24" t="s">
        <v>62</v>
      </c>
      <c r="O223" s="24">
        <v>12226.57</v>
      </c>
      <c r="P223" s="24">
        <v>2540.86</v>
      </c>
      <c r="Q223" s="24">
        <v>31.09</v>
      </c>
      <c r="R223" s="25">
        <v>0</v>
      </c>
    </row>
    <row r="224" spans="2:18" x14ac:dyDescent="0.35">
      <c r="B224" s="3">
        <v>11</v>
      </c>
      <c r="C224" s="31" t="str">
        <f>'#17'!C15</f>
        <v>Dist Lineman/Machine Op</v>
      </c>
      <c r="D224" s="33">
        <v>811.03</v>
      </c>
      <c r="E224" s="24">
        <v>0</v>
      </c>
      <c r="F224" s="24">
        <v>39.6</v>
      </c>
      <c r="G224" s="24">
        <v>0</v>
      </c>
      <c r="H224" s="24">
        <v>13.07</v>
      </c>
      <c r="I224" s="24">
        <v>0</v>
      </c>
      <c r="J224" s="24">
        <v>5</v>
      </c>
      <c r="K224" s="24">
        <v>0</v>
      </c>
      <c r="L224" s="24">
        <v>0.5</v>
      </c>
      <c r="M224" s="24">
        <v>0</v>
      </c>
      <c r="N224" s="24" t="s">
        <v>63</v>
      </c>
      <c r="O224" s="24">
        <v>5910.42</v>
      </c>
      <c r="P224" s="24">
        <v>1575.18</v>
      </c>
      <c r="Q224" s="24">
        <v>25.23</v>
      </c>
      <c r="R224" s="25">
        <v>0</v>
      </c>
    </row>
    <row r="225" spans="2:18" x14ac:dyDescent="0.35">
      <c r="B225" s="3">
        <v>12</v>
      </c>
      <c r="C225" s="31" t="str">
        <f>'#17'!C16</f>
        <v>Office Customer Service</v>
      </c>
      <c r="D225" s="33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>
        <v>10501.58</v>
      </c>
      <c r="P225" s="24">
        <v>2182.36</v>
      </c>
      <c r="Q225" s="24">
        <v>28.97</v>
      </c>
      <c r="R225" s="25">
        <v>0</v>
      </c>
    </row>
    <row r="226" spans="2:18" x14ac:dyDescent="0.35">
      <c r="B226" s="3">
        <v>13</v>
      </c>
      <c r="C226" s="31" t="str">
        <f>'#17'!C17</f>
        <v>Water Treatment Plant Op</v>
      </c>
      <c r="D226" s="33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>
        <v>5806</v>
      </c>
      <c r="P226" s="24">
        <v>1447.88</v>
      </c>
      <c r="Q226" s="24"/>
      <c r="R226" s="25"/>
    </row>
    <row r="227" spans="2:18" x14ac:dyDescent="0.35">
      <c r="B227" s="3">
        <v>14</v>
      </c>
      <c r="C227" s="31" t="str">
        <f>'#17'!C18</f>
        <v>Water Treatment Plant Op</v>
      </c>
      <c r="D227" s="33">
        <v>1306.6500000000001</v>
      </c>
      <c r="E227" s="24">
        <v>0</v>
      </c>
      <c r="F227" s="24">
        <v>79.349999999999994</v>
      </c>
      <c r="G227" s="24">
        <v>0</v>
      </c>
      <c r="H227" s="24">
        <v>20.22</v>
      </c>
      <c r="I227" s="24">
        <v>0</v>
      </c>
      <c r="J227" s="24">
        <v>5</v>
      </c>
      <c r="K227" s="24">
        <v>0</v>
      </c>
      <c r="L227" s="24">
        <v>0.5</v>
      </c>
      <c r="M227" s="24">
        <v>0</v>
      </c>
      <c r="N227" s="24" t="s">
        <v>62</v>
      </c>
      <c r="O227" s="24">
        <v>14298.48</v>
      </c>
      <c r="P227" s="24">
        <v>2971.42</v>
      </c>
      <c r="Q227" s="24">
        <v>32.94</v>
      </c>
      <c r="R227" s="25">
        <v>0</v>
      </c>
    </row>
    <row r="228" spans="2:18" x14ac:dyDescent="0.35">
      <c r="B228" s="3">
        <v>15</v>
      </c>
      <c r="C228" s="31" t="str">
        <f>'#17'!C19</f>
        <v>Dist Lineman/Mechanic</v>
      </c>
      <c r="D228" s="33">
        <v>450.57</v>
      </c>
      <c r="E228" s="24">
        <v>0</v>
      </c>
      <c r="F228" s="24">
        <v>19.399999999999999</v>
      </c>
      <c r="G228" s="24">
        <v>0</v>
      </c>
      <c r="H228" s="24">
        <v>6.88</v>
      </c>
      <c r="I228" s="24">
        <v>0</v>
      </c>
      <c r="J228" s="24">
        <v>5</v>
      </c>
      <c r="K228" s="24">
        <v>0</v>
      </c>
      <c r="L228" s="24">
        <v>0.5</v>
      </c>
      <c r="M228" s="24">
        <v>0</v>
      </c>
      <c r="N228" s="24" t="s">
        <v>20</v>
      </c>
      <c r="O228" s="24">
        <v>7122.58</v>
      </c>
      <c r="P228" s="24">
        <v>2257.0700000000002</v>
      </c>
      <c r="Q228" s="24">
        <v>22.02</v>
      </c>
      <c r="R228" s="25">
        <v>0</v>
      </c>
    </row>
    <row r="229" spans="2:18" x14ac:dyDescent="0.35">
      <c r="B229" s="3">
        <v>16</v>
      </c>
      <c r="C229" s="31" t="str">
        <f>'#17'!C20</f>
        <v>Water Treatment Plant Op</v>
      </c>
      <c r="D229" s="33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5"/>
    </row>
    <row r="230" spans="2:18" x14ac:dyDescent="0.35">
      <c r="B230" s="3">
        <v>17</v>
      </c>
      <c r="C230" s="31" t="str">
        <f>'#17'!C21</f>
        <v>Dist Lineman</v>
      </c>
      <c r="D230" s="33">
        <v>450.57</v>
      </c>
      <c r="E230" s="24">
        <v>0</v>
      </c>
      <c r="F230" s="24">
        <v>19.399999999999999</v>
      </c>
      <c r="G230" s="24">
        <v>0</v>
      </c>
      <c r="H230" s="24">
        <v>6.88</v>
      </c>
      <c r="I230" s="24">
        <v>0</v>
      </c>
      <c r="J230" s="24">
        <v>5</v>
      </c>
      <c r="K230" s="24">
        <v>0</v>
      </c>
      <c r="L230" s="24">
        <v>0.5</v>
      </c>
      <c r="M230" s="24">
        <v>0</v>
      </c>
      <c r="N230" s="24" t="s">
        <v>20</v>
      </c>
      <c r="O230" s="24">
        <v>8580.7800000000007</v>
      </c>
      <c r="P230" s="24">
        <v>2139.87</v>
      </c>
      <c r="Q230" s="24">
        <v>17.88</v>
      </c>
      <c r="R230" s="25">
        <v>0</v>
      </c>
    </row>
    <row r="231" spans="2:18" x14ac:dyDescent="0.35">
      <c r="B231" s="3">
        <v>18</v>
      </c>
      <c r="C231" s="31" t="str">
        <f>'#17'!C22</f>
        <v>Office Customer Service</v>
      </c>
      <c r="D231" s="33">
        <v>1306.6500000000001</v>
      </c>
      <c r="E231" s="24">
        <v>0</v>
      </c>
      <c r="F231" s="24">
        <v>79.349999999999994</v>
      </c>
      <c r="G231" s="24">
        <v>0</v>
      </c>
      <c r="H231" s="24">
        <v>20.22</v>
      </c>
      <c r="I231" s="24">
        <v>0</v>
      </c>
      <c r="J231" s="24">
        <v>5</v>
      </c>
      <c r="K231" s="24">
        <v>0</v>
      </c>
      <c r="L231" s="24">
        <v>0.5</v>
      </c>
      <c r="M231" s="24">
        <v>0</v>
      </c>
      <c r="N231" s="24" t="s">
        <v>62</v>
      </c>
      <c r="O231" s="24">
        <v>6390.57</v>
      </c>
      <c r="P231" s="24">
        <v>1625.32</v>
      </c>
      <c r="Q231" s="24">
        <v>17.88</v>
      </c>
      <c r="R231" s="25">
        <v>0</v>
      </c>
    </row>
    <row r="232" spans="2:18" x14ac:dyDescent="0.35">
      <c r="B232" s="3">
        <v>19</v>
      </c>
      <c r="C232" s="31" t="str">
        <f>'#17'!C23</f>
        <v>Administrative Assistant</v>
      </c>
      <c r="D232" s="33">
        <v>946.2</v>
      </c>
      <c r="E232" s="24">
        <v>0</v>
      </c>
      <c r="F232" s="24">
        <v>40.81</v>
      </c>
      <c r="G232" s="24">
        <v>0</v>
      </c>
      <c r="H232" s="24">
        <v>13.75</v>
      </c>
      <c r="I232" s="24">
        <v>0</v>
      </c>
      <c r="J232" s="24">
        <v>5</v>
      </c>
      <c r="K232" s="24">
        <v>0</v>
      </c>
      <c r="L232" s="24">
        <v>0.5</v>
      </c>
      <c r="M232" s="24">
        <v>0</v>
      </c>
      <c r="N232" s="24" t="s">
        <v>57</v>
      </c>
      <c r="O232" s="24">
        <v>12032.63</v>
      </c>
      <c r="P232" s="24">
        <v>2500.5500000000002</v>
      </c>
      <c r="Q232" s="24">
        <v>35</v>
      </c>
      <c r="R232" s="25">
        <v>0</v>
      </c>
    </row>
    <row r="233" spans="2:18" x14ac:dyDescent="0.35">
      <c r="B233" s="3">
        <v>20</v>
      </c>
      <c r="C233" s="31" t="str">
        <f>'#17'!C24</f>
        <v>Dist Lineman</v>
      </c>
      <c r="D233" s="33">
        <v>946.2</v>
      </c>
      <c r="E233" s="24">
        <v>0</v>
      </c>
      <c r="F233" s="24">
        <v>40.81</v>
      </c>
      <c r="G233" s="24">
        <v>0</v>
      </c>
      <c r="H233" s="24">
        <v>13.75</v>
      </c>
      <c r="I233" s="24">
        <v>0</v>
      </c>
      <c r="J233" s="24">
        <v>5</v>
      </c>
      <c r="K233" s="24">
        <v>0</v>
      </c>
      <c r="L233" s="24">
        <v>0.5</v>
      </c>
      <c r="M233" s="24">
        <v>0</v>
      </c>
      <c r="N233" s="24" t="s">
        <v>57</v>
      </c>
      <c r="O233" s="24">
        <v>5139.4399999999996</v>
      </c>
      <c r="P233" s="24">
        <v>1281.6600000000001</v>
      </c>
      <c r="Q233" s="24">
        <v>19.260000000000002</v>
      </c>
      <c r="R233" s="25">
        <v>0</v>
      </c>
    </row>
    <row r="234" spans="2:18" x14ac:dyDescent="0.35">
      <c r="B234" s="3">
        <v>21</v>
      </c>
      <c r="C234" s="31" t="str">
        <f>'#17'!C25</f>
        <v>Dist Lineman</v>
      </c>
      <c r="D234" s="33">
        <v>946.2</v>
      </c>
      <c r="E234" s="24">
        <v>0</v>
      </c>
      <c r="F234" s="24">
        <v>40.81</v>
      </c>
      <c r="G234" s="24">
        <v>0</v>
      </c>
      <c r="H234" s="24">
        <v>13.75</v>
      </c>
      <c r="I234" s="24">
        <v>0</v>
      </c>
      <c r="J234" s="24">
        <v>5</v>
      </c>
      <c r="K234" s="24">
        <v>0</v>
      </c>
      <c r="L234" s="24">
        <v>0.5</v>
      </c>
      <c r="M234" s="24">
        <v>0</v>
      </c>
      <c r="N234" s="24" t="s">
        <v>57</v>
      </c>
      <c r="O234" s="24">
        <v>14195.02</v>
      </c>
      <c r="P234" s="24">
        <v>2949.93</v>
      </c>
      <c r="Q234" s="24">
        <v>33.17</v>
      </c>
      <c r="R234" s="25">
        <v>0</v>
      </c>
    </row>
    <row r="235" spans="2:18" x14ac:dyDescent="0.35">
      <c r="B235" s="3">
        <v>22</v>
      </c>
      <c r="C235" s="31" t="str">
        <f>'#17'!C26</f>
        <v>Office Manager</v>
      </c>
      <c r="D235" s="33">
        <v>811.03</v>
      </c>
      <c r="E235" s="24">
        <v>0</v>
      </c>
      <c r="F235" s="24">
        <v>39.6</v>
      </c>
      <c r="G235" s="24">
        <v>0</v>
      </c>
      <c r="H235" s="24">
        <v>13.07</v>
      </c>
      <c r="I235" s="24">
        <v>0</v>
      </c>
      <c r="J235" s="24">
        <v>5</v>
      </c>
      <c r="K235" s="24">
        <v>0</v>
      </c>
      <c r="L235" s="24">
        <v>0.5</v>
      </c>
      <c r="M235" s="24">
        <v>0</v>
      </c>
      <c r="N235" s="24" t="s">
        <v>63</v>
      </c>
      <c r="O235" s="24">
        <v>14922.59</v>
      </c>
      <c r="P235" s="24">
        <v>3101.13</v>
      </c>
      <c r="Q235" s="24">
        <v>35.47</v>
      </c>
      <c r="R235" s="25">
        <v>0</v>
      </c>
    </row>
    <row r="236" spans="2:18" x14ac:dyDescent="0.35">
      <c r="B236" s="3">
        <v>23</v>
      </c>
      <c r="C236" s="31" t="str">
        <f>'#17'!C27</f>
        <v>Assistant Superintendent</v>
      </c>
      <c r="D236" s="33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5"/>
    </row>
    <row r="237" spans="2:18" x14ac:dyDescent="0.35">
      <c r="B237" s="3">
        <v>23</v>
      </c>
      <c r="C237" s="31" t="str">
        <f>'#17'!C28</f>
        <v>Manager/Supt</v>
      </c>
      <c r="D237" s="33">
        <v>1306.6500000000001</v>
      </c>
      <c r="E237" s="24">
        <v>0</v>
      </c>
      <c r="F237" s="24">
        <v>79.349999999999994</v>
      </c>
      <c r="G237" s="24">
        <v>0</v>
      </c>
      <c r="H237" s="24">
        <v>20.22</v>
      </c>
      <c r="I237" s="24">
        <v>0</v>
      </c>
      <c r="J237" s="24">
        <v>5</v>
      </c>
      <c r="K237" s="24">
        <v>0</v>
      </c>
      <c r="L237" s="24">
        <v>0.5</v>
      </c>
      <c r="M237" s="24">
        <v>0</v>
      </c>
      <c r="N237" s="24" t="s">
        <v>62</v>
      </c>
      <c r="O237" s="24">
        <v>25565.27</v>
      </c>
      <c r="P237" s="24">
        <v>5312.85</v>
      </c>
      <c r="Q237" s="24">
        <v>50.66</v>
      </c>
      <c r="R237" s="25">
        <v>0</v>
      </c>
    </row>
    <row r="238" spans="2:18" x14ac:dyDescent="0.35">
      <c r="B238" s="3">
        <v>24</v>
      </c>
      <c r="C238" s="31" t="str">
        <f>'#17'!C29</f>
        <v>Dist Lineman</v>
      </c>
      <c r="D238" s="33">
        <v>450.57</v>
      </c>
      <c r="E238" s="24">
        <v>0</v>
      </c>
      <c r="F238" s="24">
        <v>19.399999999999999</v>
      </c>
      <c r="G238" s="24">
        <v>0</v>
      </c>
      <c r="H238" s="24">
        <v>6.88</v>
      </c>
      <c r="I238" s="24">
        <v>0</v>
      </c>
      <c r="J238" s="24">
        <v>5</v>
      </c>
      <c r="K238" s="24">
        <v>0</v>
      </c>
      <c r="L238" s="24">
        <v>0.5</v>
      </c>
      <c r="M238" s="24">
        <v>0</v>
      </c>
      <c r="N238" s="24" t="s">
        <v>20</v>
      </c>
      <c r="O238" s="24">
        <v>5448.79</v>
      </c>
      <c r="P238" s="24">
        <v>1358.81</v>
      </c>
      <c r="Q238" s="24">
        <v>16.98</v>
      </c>
      <c r="R238" s="25">
        <v>0</v>
      </c>
    </row>
    <row r="239" spans="2:18" x14ac:dyDescent="0.35">
      <c r="B239" s="3">
        <v>25</v>
      </c>
      <c r="C239" s="31" t="str">
        <f>'#17'!C30</f>
        <v>Office Customer Service</v>
      </c>
      <c r="D239" s="33">
        <v>1306.6500000000001</v>
      </c>
      <c r="E239" s="24">
        <v>0</v>
      </c>
      <c r="F239" s="24">
        <v>79.349999999999994</v>
      </c>
      <c r="G239" s="24">
        <v>0</v>
      </c>
      <c r="H239" s="24">
        <v>20.22</v>
      </c>
      <c r="I239" s="24">
        <v>0</v>
      </c>
      <c r="J239" s="24">
        <v>5</v>
      </c>
      <c r="K239" s="24">
        <v>0</v>
      </c>
      <c r="L239" s="24">
        <v>0.5</v>
      </c>
      <c r="M239" s="24">
        <v>0</v>
      </c>
      <c r="N239" s="24" t="s">
        <v>62</v>
      </c>
      <c r="O239" s="24">
        <v>1657.31</v>
      </c>
      <c r="P239" s="24">
        <v>413.3</v>
      </c>
      <c r="Q239" s="24">
        <v>20.18</v>
      </c>
      <c r="R239" s="25">
        <v>0</v>
      </c>
    </row>
    <row r="240" spans="2:18" x14ac:dyDescent="0.35">
      <c r="B240" s="3">
        <v>26</v>
      </c>
      <c r="C240" s="31" t="str">
        <f>'#17'!C31</f>
        <v>Dist Lineman</v>
      </c>
      <c r="D240" s="33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5"/>
    </row>
    <row r="241" spans="2:18" x14ac:dyDescent="0.35">
      <c r="B241" s="3">
        <v>27</v>
      </c>
      <c r="C241" s="31" t="str">
        <f>'#17'!C32</f>
        <v>Water Treatment Plant Op</v>
      </c>
      <c r="D241" s="33">
        <v>1306.6500000000001</v>
      </c>
      <c r="E241" s="24">
        <v>0</v>
      </c>
      <c r="F241" s="24">
        <v>79.349999999999994</v>
      </c>
      <c r="G241" s="24">
        <v>0</v>
      </c>
      <c r="H241" s="24">
        <v>20.22</v>
      </c>
      <c r="I241" s="24">
        <v>0</v>
      </c>
      <c r="J241" s="24">
        <v>5</v>
      </c>
      <c r="K241" s="24">
        <v>0</v>
      </c>
      <c r="L241" s="24">
        <v>0.5</v>
      </c>
      <c r="M241" s="24">
        <v>0</v>
      </c>
      <c r="N241" s="24" t="s">
        <v>62</v>
      </c>
      <c r="O241" s="24">
        <v>11314.69</v>
      </c>
      <c r="P241" s="24">
        <v>2821.64</v>
      </c>
      <c r="Q241" s="24">
        <v>25.9</v>
      </c>
      <c r="R241" s="25">
        <v>0</v>
      </c>
    </row>
    <row r="242" spans="2:18" x14ac:dyDescent="0.35">
      <c r="B242" s="3">
        <v>28</v>
      </c>
      <c r="C242" s="31" t="str">
        <f>'#17'!C33</f>
        <v>Water Treatment Plant Op</v>
      </c>
      <c r="D242" s="33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>
        <v>7445.73</v>
      </c>
      <c r="P242" s="24">
        <v>1856.8</v>
      </c>
      <c r="Q242" s="24"/>
      <c r="R242" s="25"/>
    </row>
    <row r="243" spans="2:18" x14ac:dyDescent="0.35">
      <c r="B243" s="3">
        <v>29</v>
      </c>
      <c r="C243" s="31" t="str">
        <f>'#17'!C34</f>
        <v>Wastewater Treatment Op</v>
      </c>
      <c r="D243" s="34">
        <v>450.57</v>
      </c>
      <c r="E243" s="26">
        <v>0</v>
      </c>
      <c r="F243" s="26">
        <v>19.399999999999999</v>
      </c>
      <c r="G243" s="26">
        <v>0</v>
      </c>
      <c r="H243" s="26">
        <v>6.88</v>
      </c>
      <c r="I243" s="26">
        <v>0</v>
      </c>
      <c r="J243" s="26">
        <v>5</v>
      </c>
      <c r="K243" s="26">
        <v>0</v>
      </c>
      <c r="L243" s="26">
        <v>0.5</v>
      </c>
      <c r="M243" s="26">
        <v>0</v>
      </c>
      <c r="N243" s="26" t="s">
        <v>20</v>
      </c>
      <c r="O243" s="26">
        <v>12443.37</v>
      </c>
      <c r="P243" s="26">
        <v>2585.9</v>
      </c>
      <c r="Q243" s="26">
        <v>31.03</v>
      </c>
      <c r="R243" s="27">
        <v>0</v>
      </c>
    </row>
    <row r="244" spans="2:18" x14ac:dyDescent="0.35">
      <c r="B244" s="3">
        <v>30</v>
      </c>
      <c r="C244" s="31" t="str">
        <f>'#17'!C35</f>
        <v>Wastewater Treament/Col</v>
      </c>
      <c r="D244" s="33">
        <v>1306.6500000000001</v>
      </c>
      <c r="E244" s="24">
        <v>0</v>
      </c>
      <c r="F244" s="24">
        <v>79.349999999999994</v>
      </c>
      <c r="G244" s="24">
        <v>0</v>
      </c>
      <c r="H244" s="24">
        <v>20.22</v>
      </c>
      <c r="I244" s="24">
        <v>0</v>
      </c>
      <c r="J244" s="24">
        <v>5</v>
      </c>
      <c r="K244" s="24">
        <v>0</v>
      </c>
      <c r="L244" s="24">
        <v>0.5</v>
      </c>
      <c r="M244" s="24">
        <v>0</v>
      </c>
      <c r="N244" s="24" t="s">
        <v>62</v>
      </c>
      <c r="O244" s="24">
        <v>11402.36</v>
      </c>
      <c r="P244" s="24">
        <v>2369.56</v>
      </c>
      <c r="Q244" s="24">
        <v>29.2</v>
      </c>
      <c r="R244" s="25">
        <v>0</v>
      </c>
    </row>
    <row r="245" spans="2:18" x14ac:dyDescent="0.35">
      <c r="B245" s="3">
        <v>31</v>
      </c>
      <c r="C245" s="31" t="str">
        <f>'#17'!C36</f>
        <v>Wastewater Supervisor</v>
      </c>
      <c r="D245" s="33">
        <v>811.03</v>
      </c>
      <c r="E245" s="24">
        <v>0</v>
      </c>
      <c r="F245" s="24">
        <v>39.6</v>
      </c>
      <c r="G245" s="24">
        <v>0</v>
      </c>
      <c r="H245" s="24">
        <v>13.07</v>
      </c>
      <c r="I245" s="24">
        <v>0</v>
      </c>
      <c r="J245" s="24">
        <v>5</v>
      </c>
      <c r="K245" s="24">
        <v>0</v>
      </c>
      <c r="L245" s="24">
        <v>0.5</v>
      </c>
      <c r="M245" s="24">
        <v>0</v>
      </c>
      <c r="N245" s="24" t="s">
        <v>63</v>
      </c>
      <c r="O245" s="24">
        <v>12409.11</v>
      </c>
      <c r="P245" s="24">
        <v>2578.7800000000002</v>
      </c>
      <c r="Q245" s="24">
        <v>26.82</v>
      </c>
      <c r="R245" s="25">
        <v>0</v>
      </c>
    </row>
    <row r="246" spans="2:18" x14ac:dyDescent="0.35">
      <c r="B246" s="3">
        <v>32</v>
      </c>
      <c r="C246" s="31" t="str">
        <f>'#17'!C37</f>
        <v>Wastewater Collection</v>
      </c>
      <c r="D246" s="33">
        <v>811.03</v>
      </c>
      <c r="E246" s="24">
        <v>0</v>
      </c>
      <c r="F246" s="24">
        <v>39.6</v>
      </c>
      <c r="G246" s="24">
        <v>0</v>
      </c>
      <c r="H246" s="24">
        <v>13.07</v>
      </c>
      <c r="I246" s="24">
        <v>0</v>
      </c>
      <c r="J246" s="24">
        <v>5</v>
      </c>
      <c r="K246" s="24">
        <v>0</v>
      </c>
      <c r="L246" s="24">
        <v>0.5</v>
      </c>
      <c r="M246" s="24">
        <v>0</v>
      </c>
      <c r="N246" s="24" t="s">
        <v>63</v>
      </c>
      <c r="O246" s="24">
        <v>5828.35</v>
      </c>
      <c r="P246" s="24">
        <v>1211.2</v>
      </c>
      <c r="Q246" s="24">
        <v>22.93</v>
      </c>
      <c r="R246" s="25">
        <v>0</v>
      </c>
    </row>
    <row r="247" spans="2:18" x14ac:dyDescent="0.35">
      <c r="B247" s="3">
        <v>33</v>
      </c>
      <c r="C247" s="31" t="str">
        <f>'#17'!C38</f>
        <v>Wastewater Collection</v>
      </c>
      <c r="D247" s="33">
        <v>450.57</v>
      </c>
      <c r="E247" s="24">
        <v>0</v>
      </c>
      <c r="F247" s="24">
        <v>19.399999999999999</v>
      </c>
      <c r="G247" s="24">
        <v>0</v>
      </c>
      <c r="H247" s="24">
        <v>6.88</v>
      </c>
      <c r="I247" s="24">
        <v>0</v>
      </c>
      <c r="J247" s="24">
        <v>5</v>
      </c>
      <c r="K247" s="24">
        <v>0</v>
      </c>
      <c r="L247" s="24">
        <v>0.5</v>
      </c>
      <c r="M247" s="24">
        <v>0</v>
      </c>
      <c r="N247" s="24" t="s">
        <v>20</v>
      </c>
      <c r="O247" s="24">
        <v>6820.51</v>
      </c>
      <c r="P247" s="24">
        <v>1701.14</v>
      </c>
      <c r="Q247" s="24">
        <v>26.61</v>
      </c>
      <c r="R247" s="25">
        <v>0</v>
      </c>
    </row>
    <row r="248" spans="2:18" x14ac:dyDescent="0.35">
      <c r="B248" s="3">
        <v>34</v>
      </c>
      <c r="C248" s="31" t="str">
        <f>'#17'!C39</f>
        <v>Water Treatment Plant Op</v>
      </c>
      <c r="D248" s="33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5"/>
    </row>
    <row r="249" spans="2:18" x14ac:dyDescent="0.35">
      <c r="B249" s="3">
        <v>35</v>
      </c>
      <c r="C249" s="31" t="str">
        <f>'#17'!C40</f>
        <v>Office Customer Service</v>
      </c>
      <c r="D249" s="33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5"/>
    </row>
    <row r="250" spans="2:18" x14ac:dyDescent="0.35">
      <c r="B250" s="3">
        <v>36</v>
      </c>
      <c r="C250" s="31" t="str">
        <f>'#17'!C41</f>
        <v xml:space="preserve">Dist Lineman </v>
      </c>
      <c r="D250" s="33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5"/>
    </row>
    <row r="251" spans="2:18" x14ac:dyDescent="0.35">
      <c r="B251" s="3">
        <v>37</v>
      </c>
      <c r="C251" s="31" t="str">
        <f>'#17'!C42</f>
        <v>Dist Lineman</v>
      </c>
      <c r="D251" s="33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5"/>
    </row>
    <row r="252" spans="2:18" x14ac:dyDescent="0.35">
      <c r="B252" s="3">
        <v>38</v>
      </c>
      <c r="C252" s="31" t="str">
        <f>'#17'!C43</f>
        <v>Dist Lineman</v>
      </c>
      <c r="D252" s="33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5"/>
    </row>
    <row r="253" spans="2:18" x14ac:dyDescent="0.35">
      <c r="B253" s="3">
        <v>39</v>
      </c>
      <c r="C253" s="31" t="str">
        <f>'#17'!C44</f>
        <v>Office Customer Service</v>
      </c>
      <c r="D253" s="33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5"/>
    </row>
    <row r="254" spans="2:18" x14ac:dyDescent="0.35">
      <c r="B254" s="3">
        <v>40</v>
      </c>
      <c r="C254" s="31" t="str">
        <f>'#17'!C45</f>
        <v>Manager/Supt - Salary</v>
      </c>
      <c r="D254" s="33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5"/>
    </row>
    <row r="255" spans="2:18" x14ac:dyDescent="0.35">
      <c r="B255" s="3">
        <v>41</v>
      </c>
      <c r="C255" s="31" t="str">
        <f>'#17'!C46</f>
        <v>Dist Lineman</v>
      </c>
      <c r="D255" s="33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5"/>
    </row>
    <row r="256" spans="2:18" x14ac:dyDescent="0.35">
      <c r="B256" s="3">
        <v>42</v>
      </c>
      <c r="C256" s="31" t="str">
        <f>'#17'!C47</f>
        <v>Dist Lineman</v>
      </c>
      <c r="D256" s="33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5"/>
    </row>
    <row r="257" spans="2:18" x14ac:dyDescent="0.35">
      <c r="B257" s="3">
        <v>43</v>
      </c>
      <c r="C257" s="31" t="str">
        <f>'#17'!C48</f>
        <v>Dist Lineman</v>
      </c>
      <c r="D257" s="33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5"/>
    </row>
    <row r="258" spans="2:18" x14ac:dyDescent="0.35">
      <c r="B258" s="3">
        <v>44</v>
      </c>
      <c r="C258" s="31" t="str">
        <f>'#17'!C49</f>
        <v>Wastewater Maintenace</v>
      </c>
      <c r="D258" s="33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5"/>
    </row>
    <row r="259" spans="2:18" x14ac:dyDescent="0.35">
      <c r="B259" s="3">
        <v>45</v>
      </c>
      <c r="C259" s="31" t="str">
        <f>'#17'!C50</f>
        <v>Wastewater Collection</v>
      </c>
      <c r="D259" s="33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5"/>
    </row>
    <row r="260" spans="2:18" x14ac:dyDescent="0.35">
      <c r="B260" s="3">
        <v>46</v>
      </c>
      <c r="C260" s="31" t="str">
        <f>'#17'!C51</f>
        <v>Office Customer Service</v>
      </c>
      <c r="D260" s="49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1"/>
    </row>
  </sheetData>
  <mergeCells count="40">
    <mergeCell ref="J4:K4"/>
    <mergeCell ref="L4:M4"/>
    <mergeCell ref="O4:P4"/>
    <mergeCell ref="Q4:R4"/>
    <mergeCell ref="B3:R3"/>
    <mergeCell ref="D4:E4"/>
    <mergeCell ref="F4:G4"/>
    <mergeCell ref="H4:I4"/>
    <mergeCell ref="B55:R55"/>
    <mergeCell ref="D56:E56"/>
    <mergeCell ref="F56:G56"/>
    <mergeCell ref="H56:I56"/>
    <mergeCell ref="J56:K56"/>
    <mergeCell ref="L56:M56"/>
    <mergeCell ref="O56:P56"/>
    <mergeCell ref="Q56:R56"/>
    <mergeCell ref="B107:R107"/>
    <mergeCell ref="D108:E108"/>
    <mergeCell ref="F108:G108"/>
    <mergeCell ref="H108:I108"/>
    <mergeCell ref="J108:K108"/>
    <mergeCell ref="L108:M108"/>
    <mergeCell ref="O108:P108"/>
    <mergeCell ref="Q108:R108"/>
    <mergeCell ref="B159:R159"/>
    <mergeCell ref="D160:E160"/>
    <mergeCell ref="F160:G160"/>
    <mergeCell ref="H160:I160"/>
    <mergeCell ref="J160:K160"/>
    <mergeCell ref="L160:M160"/>
    <mergeCell ref="O160:P160"/>
    <mergeCell ref="Q160:R160"/>
    <mergeCell ref="B211:R211"/>
    <mergeCell ref="D212:E212"/>
    <mergeCell ref="F212:G212"/>
    <mergeCell ref="H212:I212"/>
    <mergeCell ref="J212:K212"/>
    <mergeCell ref="L212:M212"/>
    <mergeCell ref="O212:P212"/>
    <mergeCell ref="Q212:R212"/>
  </mergeCells>
  <phoneticPr fontId="3" type="noConversion"/>
  <pageMargins left="0.25" right="0.25" top="0.75" bottom="0.75" header="0.3" footer="0.3"/>
  <pageSetup scale="6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#17</vt:lpstr>
      <vt:lpstr>#18</vt:lpstr>
      <vt:lpstr>#19</vt:lpstr>
      <vt:lpstr>#20</vt:lpstr>
      <vt:lpstr>'#17'!Print_Titles</vt:lpstr>
      <vt:lpstr>'#18'!Print_Titles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dtayl</dc:creator>
  <cp:lastModifiedBy>Kathy Troxell</cp:lastModifiedBy>
  <cp:lastPrinted>2021-11-09T19:39:49Z</cp:lastPrinted>
  <dcterms:created xsi:type="dcterms:W3CDTF">2021-11-02T12:14:08Z</dcterms:created>
  <dcterms:modified xsi:type="dcterms:W3CDTF">2021-11-17T16:27:24Z</dcterms:modified>
</cp:coreProperties>
</file>