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4_{7C4E0C81-96FB-4907-BB6B-1C832CFBB7D8}" xr6:coauthVersionLast="36" xr6:coauthVersionMax="36" xr10:uidLastSave="{00000000-0000-0000-0000-000000000000}"/>
  <bookViews>
    <workbookView xWindow="0" yWindow="0" windowWidth="15120" windowHeight="9825" xr2:uid="{F571092F-2763-4EFC-989B-A4B522725F3E}"/>
  </bookViews>
  <sheets>
    <sheet name="PSC_2-4a" sheetId="3" r:id="rId1"/>
    <sheet name="PSC_2-4b" sheetId="4" r:id="rId2"/>
    <sheet name="AdjustedWag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4" i="5" l="1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" i="5"/>
  <c r="W35" i="5" l="1"/>
  <c r="U35" i="5"/>
  <c r="G35" i="5"/>
  <c r="AE35" i="5" s="1"/>
  <c r="W34" i="5"/>
  <c r="U34" i="5"/>
  <c r="G34" i="5"/>
  <c r="AE34" i="5" s="1"/>
  <c r="W33" i="5"/>
  <c r="U33" i="5"/>
  <c r="G33" i="5"/>
  <c r="AE33" i="5" s="1"/>
  <c r="W32" i="5"/>
  <c r="U32" i="5"/>
  <c r="G32" i="5"/>
  <c r="AE32" i="5" s="1"/>
  <c r="W31" i="5"/>
  <c r="U31" i="5"/>
  <c r="G31" i="5"/>
  <c r="AE31" i="5" s="1"/>
  <c r="W30" i="5"/>
  <c r="U30" i="5"/>
  <c r="G30" i="5"/>
  <c r="AE30" i="5" s="1"/>
  <c r="W29" i="5"/>
  <c r="U29" i="5"/>
  <c r="G29" i="5"/>
  <c r="AE29" i="5" s="1"/>
  <c r="W28" i="5"/>
  <c r="U28" i="5"/>
  <c r="G28" i="5"/>
  <c r="AE28" i="5" s="1"/>
  <c r="W27" i="5"/>
  <c r="U27" i="5"/>
  <c r="G27" i="5"/>
  <c r="AE27" i="5" s="1"/>
  <c r="W26" i="5"/>
  <c r="U26" i="5"/>
  <c r="G26" i="5"/>
  <c r="AE26" i="5" s="1"/>
  <c r="W25" i="5"/>
  <c r="U25" i="5"/>
  <c r="G25" i="5"/>
  <c r="AE25" i="5" s="1"/>
  <c r="W24" i="5"/>
  <c r="U24" i="5"/>
  <c r="G24" i="5"/>
  <c r="AE24" i="5" s="1"/>
  <c r="W23" i="5"/>
  <c r="U23" i="5"/>
  <c r="G23" i="5"/>
  <c r="AE23" i="5" s="1"/>
  <c r="AE22" i="5"/>
  <c r="W22" i="5"/>
  <c r="U22" i="5"/>
  <c r="G22" i="5"/>
  <c r="W21" i="5"/>
  <c r="U21" i="5"/>
  <c r="G21" i="5"/>
  <c r="AE21" i="5" s="1"/>
  <c r="W20" i="5"/>
  <c r="U20" i="5"/>
  <c r="G20" i="5"/>
  <c r="AE20" i="5" s="1"/>
  <c r="W19" i="5"/>
  <c r="U19" i="5"/>
  <c r="G19" i="5"/>
  <c r="AE19" i="5" s="1"/>
  <c r="W18" i="5"/>
  <c r="U18" i="5"/>
  <c r="G18" i="5"/>
  <c r="AE18" i="5" s="1"/>
  <c r="W17" i="5"/>
  <c r="U17" i="5"/>
  <c r="G17" i="5"/>
  <c r="AE17" i="5" s="1"/>
  <c r="W16" i="5"/>
  <c r="U16" i="5"/>
  <c r="G16" i="5"/>
  <c r="AE16" i="5" s="1"/>
  <c r="W15" i="5"/>
  <c r="U15" i="5"/>
  <c r="G15" i="5"/>
  <c r="AE15" i="5" s="1"/>
  <c r="W14" i="5"/>
  <c r="U14" i="5"/>
  <c r="G14" i="5"/>
  <c r="AE14" i="5" s="1"/>
  <c r="W13" i="5"/>
  <c r="U13" i="5"/>
  <c r="G13" i="5"/>
  <c r="AE13" i="5" s="1"/>
  <c r="W12" i="5"/>
  <c r="U12" i="5"/>
  <c r="G12" i="5"/>
  <c r="AE12" i="5" s="1"/>
  <c r="W11" i="5"/>
  <c r="U11" i="5"/>
  <c r="G11" i="5"/>
  <c r="AE11" i="5" s="1"/>
  <c r="W10" i="5"/>
  <c r="U10" i="5"/>
  <c r="G10" i="5"/>
  <c r="AE10" i="5" s="1"/>
  <c r="W9" i="5"/>
  <c r="U9" i="5"/>
  <c r="G9" i="5"/>
  <c r="AE9" i="5" s="1"/>
  <c r="W8" i="5"/>
  <c r="U8" i="5"/>
  <c r="G8" i="5"/>
  <c r="AE8" i="5" s="1"/>
  <c r="W7" i="5"/>
  <c r="U7" i="5"/>
  <c r="G7" i="5"/>
  <c r="AE7" i="5" s="1"/>
  <c r="W6" i="5"/>
  <c r="U6" i="5"/>
  <c r="G6" i="5"/>
  <c r="AE6" i="5" s="1"/>
  <c r="W5" i="5"/>
  <c r="U5" i="5"/>
  <c r="G5" i="5"/>
  <c r="AE5" i="5" s="1"/>
  <c r="W4" i="5"/>
  <c r="U4" i="5"/>
  <c r="G4" i="5"/>
  <c r="AE4" i="5" s="1"/>
  <c r="W3" i="5"/>
  <c r="U3" i="5"/>
  <c r="G3" i="5"/>
  <c r="AE3" i="5" s="1"/>
  <c r="AI18" i="5" l="1"/>
  <c r="AI8" i="5"/>
  <c r="AI23" i="5"/>
  <c r="AI13" i="5"/>
  <c r="AI22" i="5"/>
  <c r="AI16" i="5"/>
  <c r="AI17" i="5"/>
  <c r="AI21" i="5"/>
  <c r="AI26" i="5"/>
  <c r="AI31" i="5"/>
  <c r="AI7" i="5"/>
  <c r="AI12" i="5"/>
  <c r="AI15" i="5"/>
  <c r="AI34" i="5"/>
  <c r="AI35" i="5"/>
  <c r="AI6" i="5"/>
  <c r="AI10" i="5"/>
  <c r="AI11" i="5"/>
  <c r="AI20" i="5"/>
  <c r="AI25" i="5"/>
  <c r="AI30" i="5"/>
  <c r="AI33" i="5"/>
  <c r="AI4" i="5"/>
  <c r="AI5" i="5"/>
  <c r="AI9" i="5"/>
  <c r="AI14" i="5"/>
  <c r="AI19" i="5"/>
  <c r="AI28" i="5"/>
  <c r="AI29" i="5"/>
  <c r="AI3" i="5"/>
  <c r="AI24" i="5"/>
  <c r="AI27" i="5"/>
  <c r="AI32" i="5"/>
  <c r="AA10" i="3"/>
  <c r="AA16" i="3"/>
  <c r="AA17" i="3"/>
  <c r="AA22" i="3"/>
  <c r="AA23" i="3"/>
  <c r="AA28" i="3"/>
  <c r="AA29" i="3"/>
  <c r="AA34" i="3"/>
  <c r="AA35" i="3"/>
  <c r="Y35" i="3"/>
  <c r="Y34" i="3"/>
  <c r="Y33" i="3"/>
  <c r="AA33" i="3" s="1"/>
  <c r="Y32" i="3"/>
  <c r="AA32" i="3" s="1"/>
  <c r="Y31" i="3"/>
  <c r="AA31" i="3" s="1"/>
  <c r="Y30" i="3"/>
  <c r="AA30" i="3" s="1"/>
  <c r="Y29" i="3"/>
  <c r="Y28" i="3"/>
  <c r="Y27" i="3"/>
  <c r="AA27" i="3" s="1"/>
  <c r="Y26" i="3"/>
  <c r="AA26" i="3" s="1"/>
  <c r="Y25" i="3"/>
  <c r="AA25" i="3" s="1"/>
  <c r="Y24" i="3"/>
  <c r="AA24" i="3" s="1"/>
  <c r="Y23" i="3"/>
  <c r="Y22" i="3"/>
  <c r="Y21" i="3"/>
  <c r="AA21" i="3" s="1"/>
  <c r="Y20" i="3"/>
  <c r="AA20" i="3" s="1"/>
  <c r="Y19" i="3"/>
  <c r="AA19" i="3" s="1"/>
  <c r="Y18" i="3"/>
  <c r="AA18" i="3" s="1"/>
  <c r="Y17" i="3"/>
  <c r="Y16" i="3"/>
  <c r="Y15" i="3"/>
  <c r="AA15" i="3" s="1"/>
  <c r="Y14" i="3"/>
  <c r="AA14" i="3" s="1"/>
  <c r="Y13" i="3"/>
  <c r="AA13" i="3" s="1"/>
  <c r="Y12" i="3"/>
  <c r="AA12" i="3" s="1"/>
  <c r="Y11" i="3"/>
  <c r="AA11" i="3" s="1"/>
  <c r="Y10" i="3"/>
  <c r="Y9" i="3"/>
  <c r="AA9" i="3" s="1"/>
  <c r="Y8" i="3"/>
  <c r="AA8" i="3" s="1"/>
  <c r="Y7" i="3"/>
  <c r="AA7" i="3" s="1"/>
  <c r="Y6" i="3"/>
  <c r="AA6" i="3" s="1"/>
  <c r="Y5" i="3"/>
  <c r="AA5" i="3" s="1"/>
  <c r="Y4" i="3"/>
  <c r="AA4" i="3" s="1"/>
  <c r="Y3" i="3"/>
  <c r="AA3" i="3" s="1"/>
  <c r="Q4" i="3" l="1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" i="3"/>
  <c r="G4" i="3"/>
  <c r="S4" i="3" s="1"/>
  <c r="G5" i="3"/>
  <c r="S5" i="3" s="1"/>
  <c r="G6" i="3"/>
  <c r="S6" i="3" s="1"/>
  <c r="G7" i="3"/>
  <c r="S7" i="3" s="1"/>
  <c r="G8" i="3"/>
  <c r="S8" i="3" s="1"/>
  <c r="G9" i="3"/>
  <c r="S9" i="3" s="1"/>
  <c r="G10" i="3"/>
  <c r="S10" i="3" s="1"/>
  <c r="G11" i="3"/>
  <c r="S11" i="3" s="1"/>
  <c r="G12" i="3"/>
  <c r="S12" i="3" s="1"/>
  <c r="G13" i="3"/>
  <c r="S13" i="3" s="1"/>
  <c r="G14" i="3"/>
  <c r="S14" i="3" s="1"/>
  <c r="G15" i="3"/>
  <c r="S15" i="3" s="1"/>
  <c r="G16" i="3"/>
  <c r="S16" i="3" s="1"/>
  <c r="G17" i="3"/>
  <c r="S17" i="3" s="1"/>
  <c r="G18" i="3"/>
  <c r="S18" i="3" s="1"/>
  <c r="G19" i="3"/>
  <c r="S19" i="3" s="1"/>
  <c r="G20" i="3"/>
  <c r="S20" i="3" s="1"/>
  <c r="G21" i="3"/>
  <c r="S21" i="3" s="1"/>
  <c r="G22" i="3"/>
  <c r="S22" i="3" s="1"/>
  <c r="G23" i="3"/>
  <c r="S23" i="3" s="1"/>
  <c r="U23" i="3" s="1"/>
  <c r="E22" i="4" s="1"/>
  <c r="I22" i="4" s="1"/>
  <c r="G24" i="3"/>
  <c r="S24" i="3" s="1"/>
  <c r="G25" i="3"/>
  <c r="S25" i="3" s="1"/>
  <c r="G26" i="3"/>
  <c r="S26" i="3" s="1"/>
  <c r="G27" i="3"/>
  <c r="S27" i="3" s="1"/>
  <c r="G28" i="3"/>
  <c r="S28" i="3" s="1"/>
  <c r="G29" i="3"/>
  <c r="S29" i="3" s="1"/>
  <c r="G30" i="3"/>
  <c r="S30" i="3" s="1"/>
  <c r="G31" i="3"/>
  <c r="S31" i="3" s="1"/>
  <c r="G32" i="3"/>
  <c r="S32" i="3" s="1"/>
  <c r="G33" i="3"/>
  <c r="S33" i="3" s="1"/>
  <c r="G34" i="3"/>
  <c r="S34" i="3" s="1"/>
  <c r="G35" i="3"/>
  <c r="S35" i="3" s="1"/>
  <c r="G3" i="3"/>
  <c r="S3" i="3" s="1"/>
  <c r="U8" i="3" l="1"/>
  <c r="E7" i="4" s="1"/>
  <c r="I7" i="4" s="1"/>
  <c r="U17" i="3"/>
  <c r="E16" i="4" s="1"/>
  <c r="I16" i="4" s="1"/>
  <c r="U20" i="3"/>
  <c r="E19" i="4" s="1"/>
  <c r="I19" i="4" s="1"/>
  <c r="U22" i="3"/>
  <c r="E21" i="4" s="1"/>
  <c r="I21" i="4" s="1"/>
  <c r="U21" i="3"/>
  <c r="E20" i="4" s="1"/>
  <c r="I20" i="4" s="1"/>
  <c r="U9" i="3"/>
  <c r="E8" i="4" s="1"/>
  <c r="I8" i="4" s="1"/>
  <c r="U14" i="3"/>
  <c r="E13" i="4" s="1"/>
  <c r="I13" i="4" s="1"/>
  <c r="U19" i="3"/>
  <c r="E18" i="4" s="1"/>
  <c r="I18" i="4" s="1"/>
  <c r="U24" i="3"/>
  <c r="E23" i="4" s="1"/>
  <c r="I23" i="4" s="1"/>
  <c r="U18" i="3"/>
  <c r="E17" i="4" s="1"/>
  <c r="I17" i="4" s="1"/>
  <c r="U3" i="3"/>
  <c r="E2" i="4" s="1"/>
  <c r="I2" i="4" s="1"/>
  <c r="U30" i="3"/>
  <c r="E29" i="4" s="1"/>
  <c r="I29" i="4" s="1"/>
  <c r="U6" i="3"/>
  <c r="E5" i="4" s="1"/>
  <c r="I5" i="4" s="1"/>
  <c r="U11" i="3"/>
  <c r="E10" i="4" s="1"/>
  <c r="I10" i="4" s="1"/>
  <c r="U28" i="3"/>
  <c r="E27" i="4" s="1"/>
  <c r="I27" i="4" s="1"/>
  <c r="U10" i="3"/>
  <c r="E9" i="4" s="1"/>
  <c r="I9" i="4" s="1"/>
  <c r="U33" i="3"/>
  <c r="E32" i="4" s="1"/>
  <c r="I32" i="4" s="1"/>
  <c r="U15" i="3"/>
  <c r="E14" i="4" s="1"/>
  <c r="I14" i="4" s="1"/>
  <c r="U12" i="3"/>
  <c r="E11" i="4" s="1"/>
  <c r="I11" i="4" s="1"/>
  <c r="U29" i="3"/>
  <c r="E28" i="4" s="1"/>
  <c r="I28" i="4" s="1"/>
  <c r="U35" i="3"/>
  <c r="E34" i="4" s="1"/>
  <c r="I34" i="4" s="1"/>
  <c r="U5" i="3"/>
  <c r="E4" i="4" s="1"/>
  <c r="I4" i="4" s="1"/>
  <c r="U34" i="3"/>
  <c r="E33" i="4" s="1"/>
  <c r="I33" i="4" s="1"/>
  <c r="U16" i="3"/>
  <c r="E15" i="4" s="1"/>
  <c r="I15" i="4" s="1"/>
  <c r="U4" i="3"/>
  <c r="E3" i="4" s="1"/>
  <c r="I3" i="4" s="1"/>
  <c r="U27" i="3"/>
  <c r="E26" i="4" s="1"/>
  <c r="I26" i="4" s="1"/>
  <c r="U32" i="3"/>
  <c r="E31" i="4" s="1"/>
  <c r="I31" i="4" s="1"/>
  <c r="U26" i="3"/>
  <c r="E25" i="4" s="1"/>
  <c r="I25" i="4" s="1"/>
  <c r="U31" i="3"/>
  <c r="E30" i="4" s="1"/>
  <c r="I30" i="4" s="1"/>
  <c r="U25" i="3"/>
  <c r="E24" i="4" s="1"/>
  <c r="I24" i="4" s="1"/>
  <c r="U13" i="3"/>
  <c r="E12" i="4" s="1"/>
  <c r="I12" i="4" s="1"/>
  <c r="U7" i="3"/>
  <c r="E6" i="4" s="1"/>
  <c r="I6" i="4" s="1"/>
</calcChain>
</file>

<file path=xl/sharedStrings.xml><?xml version="1.0" encoding="utf-8"?>
<sst xmlns="http://schemas.openxmlformats.org/spreadsheetml/2006/main" count="194" uniqueCount="64">
  <si>
    <t>Job Title</t>
  </si>
  <si>
    <t>Dist Lineman</t>
  </si>
  <si>
    <t>Office Customer Service</t>
  </si>
  <si>
    <t>Dist Supervisor/Machine Op</t>
  </si>
  <si>
    <t>Meter Reader/Dist Lineman</t>
  </si>
  <si>
    <t>Water Treatment Plant Op</t>
  </si>
  <si>
    <t>Dist Lineman/Machine Op</t>
  </si>
  <si>
    <t>Dist Lineman/Mechanic</t>
  </si>
  <si>
    <t>Administrative Assistant</t>
  </si>
  <si>
    <t>Office Manager</t>
  </si>
  <si>
    <t>Manager/Supt</t>
  </si>
  <si>
    <t>Wastewater Treatment Op</t>
  </si>
  <si>
    <t>Wastewater Treament/Col</t>
  </si>
  <si>
    <t>Wastewater Supervisor</t>
  </si>
  <si>
    <t>Wastewater Collection</t>
  </si>
  <si>
    <t>Holiday</t>
  </si>
  <si>
    <t>Employee
No</t>
  </si>
  <si>
    <t>Regular</t>
  </si>
  <si>
    <t>Overtime</t>
  </si>
  <si>
    <t>Total</t>
  </si>
  <si>
    <t>2021 Pay Rates</t>
  </si>
  <si>
    <t>2020 Work Hours</t>
  </si>
  <si>
    <t>Pro Forma Employee Salaries</t>
  </si>
  <si>
    <t>24-Death; 23-Sick/PTO</t>
  </si>
  <si>
    <t>71-Sick/PTO</t>
  </si>
  <si>
    <t>129.5-Sick/PTO; 50-Vacation</t>
  </si>
  <si>
    <t>88.5-Sick/PTO;38.5-Vacation</t>
  </si>
  <si>
    <t>72.5-Sick/PTO; 64.0-Vacation</t>
  </si>
  <si>
    <t>40.5-Sick/PTO</t>
  </si>
  <si>
    <t>No longer employed by District</t>
  </si>
  <si>
    <t>116.5-Sick/PTO; 74.0-Vacation</t>
  </si>
  <si>
    <t>16.0-Sick/PTO</t>
  </si>
  <si>
    <t>86-Sick/PTO; 83.0-Vacation</t>
  </si>
  <si>
    <t>8.0-Sick/PTO</t>
  </si>
  <si>
    <t>157.0-Sick/PTO;164-Vacation</t>
  </si>
  <si>
    <t>77.5-Sick/PTO; 63.5-Vacation</t>
  </si>
  <si>
    <t>38.5-Sick/PTO; 104-Vacation</t>
  </si>
  <si>
    <t>93.0-Sick/PTO; 160-Vacation</t>
  </si>
  <si>
    <t>82.5-Sick/PTO; 15-Vacation</t>
  </si>
  <si>
    <t>46.0-Sick/PTO; 128-Vacation</t>
  </si>
  <si>
    <t xml:space="preserve">Annual Salary; </t>
  </si>
  <si>
    <t>72.0-Sick/PTO; 42.0-Vacation</t>
  </si>
  <si>
    <t>25.0-sick/PTO; 40.0-Vacation</t>
  </si>
  <si>
    <t>72.0-Sick/PTO; 48.0-Vacation</t>
  </si>
  <si>
    <t>95.0-Sick/PTO; 74.0-Vacation</t>
  </si>
  <si>
    <t>96.5-Sick/PTO; 56.0-Vacation</t>
  </si>
  <si>
    <t>85.5-Sick/PTO; 65.5-Vacation</t>
  </si>
  <si>
    <t>63.5-Sick/PTO; 39.5-Vacation</t>
  </si>
  <si>
    <t>Employee
No.</t>
  </si>
  <si>
    <t>Pro Forma
Employee Salaries</t>
  </si>
  <si>
    <t>Adjusted
Wage/Salary</t>
  </si>
  <si>
    <t>Difference</t>
  </si>
  <si>
    <t>Sick/PTO</t>
  </si>
  <si>
    <t>Vacation</t>
  </si>
  <si>
    <t>Death</t>
  </si>
  <si>
    <t>Overtime incorrectly reported in Item 18</t>
  </si>
  <si>
    <t>Incorrectly reported in Item 18</t>
  </si>
  <si>
    <t>Errors in Reporting Regular and Overtime</t>
  </si>
  <si>
    <t>Adjusted Employee Salaries</t>
  </si>
  <si>
    <t>Bonus</t>
  </si>
  <si>
    <t>Adjusted to reflect 2080 hours</t>
  </si>
  <si>
    <t>Salaried Employee</t>
  </si>
  <si>
    <t>Laid Off - Reg Hours adjusted by 760 hours</t>
  </si>
  <si>
    <t>2020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</si>
</sst>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Font="1" applyBorder="1"/>
    <xf numFmtId="44" fontId="0" fillId="0" borderId="0" xfId="1" applyFont="1"/>
    <xf numFmtId="44" fontId="0" fillId="0" borderId="0" xfId="1" applyFont="1" applyFill="1"/>
    <xf numFmtId="44" fontId="0" fillId="0" borderId="0" xfId="0" applyNumberFormat="1"/>
    <xf numFmtId="0" fontId="0" fillId="0" borderId="0" xfId="0" applyFont="1" applyFill="1" applyBorder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164" fontId="0" fillId="0" borderId="0" xfId="0" applyNumberFormat="1" applyFill="1"/>
    <xf numFmtId="165" fontId="0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6B86-9F1E-465D-86CA-CCD280AD4BFC}">
  <dimension ref="A1:AA35"/>
  <sheetViews>
    <sheetView tabSelected="1" workbookViewId="0">
      <selection activeCell="V2" sqref="V2"/>
    </sheetView>
  </sheetViews>
  <sheetFormatPr defaultRowHeight="15" x14ac:dyDescent="0.25"/>
  <cols>
    <col min="1" max="1" width="11" style="5" customWidth="1"/>
    <col min="2" max="2" width="2.85546875" customWidth="1"/>
    <col min="3" max="3" width="28.7109375" customWidth="1"/>
    <col min="4" max="4" width="2.85546875" customWidth="1"/>
    <col min="5" max="5" width="9.140625" style="5"/>
    <col min="6" max="6" width="2.85546875" customWidth="1"/>
    <col min="8" max="8" width="3.140625" customWidth="1"/>
    <col min="9" max="9" width="9.140625" style="5"/>
    <col min="10" max="10" width="2.85546875" style="5" customWidth="1"/>
    <col min="11" max="11" width="9.140625" style="5"/>
    <col min="12" max="12" width="2.85546875" style="5" customWidth="1"/>
    <col min="13" max="13" width="9.140625" style="5"/>
    <col min="14" max="14" width="2.85546875" customWidth="1"/>
    <col min="15" max="15" width="10.140625" bestFit="1" customWidth="1"/>
    <col min="16" max="16" width="2.85546875" customWidth="1"/>
    <col min="17" max="17" width="10.140625" bestFit="1" customWidth="1"/>
    <col min="18" max="18" width="2.85546875" customWidth="1"/>
    <col min="19" max="19" width="11.140625" customWidth="1"/>
    <col min="20" max="20" width="2.85546875" customWidth="1"/>
    <col min="21" max="21" width="12.42578125" customWidth="1"/>
    <col min="24" max="24" width="39.85546875" customWidth="1"/>
  </cols>
  <sheetData>
    <row r="1" spans="1:27" x14ac:dyDescent="0.25">
      <c r="E1" s="25" t="s">
        <v>20</v>
      </c>
      <c r="F1" s="25"/>
      <c r="G1" s="25"/>
      <c r="I1" s="26" t="s">
        <v>21</v>
      </c>
      <c r="J1" s="26"/>
      <c r="K1" s="26"/>
      <c r="L1" s="26"/>
      <c r="M1" s="26"/>
      <c r="O1" s="27" t="s">
        <v>22</v>
      </c>
      <c r="P1" s="28"/>
      <c r="Q1" s="28"/>
      <c r="R1" s="28"/>
      <c r="S1" s="28"/>
      <c r="T1" s="28"/>
      <c r="U1" s="28"/>
    </row>
    <row r="2" spans="1:27" ht="25.5" x14ac:dyDescent="0.25">
      <c r="A2" s="6" t="s">
        <v>16</v>
      </c>
      <c r="B2" s="2"/>
      <c r="C2" s="3" t="s">
        <v>0</v>
      </c>
      <c r="D2" s="3"/>
      <c r="E2" s="8" t="s">
        <v>17</v>
      </c>
      <c r="F2" s="3"/>
      <c r="G2" s="3" t="s">
        <v>18</v>
      </c>
      <c r="H2" s="3"/>
      <c r="I2" s="8" t="s">
        <v>17</v>
      </c>
      <c r="J2" s="8"/>
      <c r="K2" s="8" t="s">
        <v>15</v>
      </c>
      <c r="L2" s="8"/>
      <c r="M2" s="8" t="s">
        <v>18</v>
      </c>
      <c r="N2" s="3"/>
      <c r="O2" s="3" t="s">
        <v>17</v>
      </c>
      <c r="P2" s="3"/>
      <c r="Q2" s="3" t="s">
        <v>15</v>
      </c>
      <c r="R2" s="3"/>
      <c r="S2" s="3" t="s">
        <v>18</v>
      </c>
      <c r="T2" s="3"/>
      <c r="U2" s="3" t="s">
        <v>19</v>
      </c>
    </row>
    <row r="3" spans="1:27" x14ac:dyDescent="0.25">
      <c r="A3" s="7">
        <v>1</v>
      </c>
      <c r="C3" s="4" t="s">
        <v>1</v>
      </c>
      <c r="E3" s="9">
        <v>11.8</v>
      </c>
      <c r="G3" s="1">
        <f>E3*1.5</f>
        <v>17.700000000000003</v>
      </c>
      <c r="I3" s="4">
        <v>1996.5</v>
      </c>
      <c r="K3" s="4">
        <v>80</v>
      </c>
      <c r="M3" s="4">
        <v>148</v>
      </c>
      <c r="O3" s="1">
        <f>E3*I3</f>
        <v>23558.7</v>
      </c>
      <c r="Q3" s="1">
        <f>E3*K3</f>
        <v>944</v>
      </c>
      <c r="S3" s="1">
        <f>G3*M3</f>
        <v>2619.6000000000004</v>
      </c>
      <c r="U3" s="1">
        <f>O3+Q3+S3</f>
        <v>27122.300000000003</v>
      </c>
      <c r="X3" t="s">
        <v>24</v>
      </c>
      <c r="Y3">
        <f>I3+K3</f>
        <v>2076.5</v>
      </c>
      <c r="Z3">
        <v>2148</v>
      </c>
      <c r="AA3">
        <f>Z3-Y3</f>
        <v>71.5</v>
      </c>
    </row>
    <row r="4" spans="1:27" x14ac:dyDescent="0.25">
      <c r="A4" s="7">
        <v>2</v>
      </c>
      <c r="C4" s="4" t="s">
        <v>1</v>
      </c>
      <c r="E4" s="9">
        <v>13.8</v>
      </c>
      <c r="G4" s="1">
        <f t="shared" ref="G4:G35" si="0">E4*1.5</f>
        <v>20.700000000000003</v>
      </c>
      <c r="I4" s="4">
        <v>1929.5</v>
      </c>
      <c r="K4" s="4">
        <v>80</v>
      </c>
      <c r="M4" s="4">
        <v>138</v>
      </c>
      <c r="O4" s="1">
        <f t="shared" ref="O4:O35" si="1">E4*I4</f>
        <v>26627.100000000002</v>
      </c>
      <c r="Q4" s="1">
        <f t="shared" ref="Q4:Q35" si="2">E4*K4</f>
        <v>1104</v>
      </c>
      <c r="S4" s="1">
        <f t="shared" ref="S4:S35" si="3">G4*M4</f>
        <v>2856.6000000000004</v>
      </c>
      <c r="U4" s="1">
        <f t="shared" ref="U4:U35" si="4">O4+Q4+S4</f>
        <v>30587.700000000004</v>
      </c>
      <c r="X4" t="s">
        <v>25</v>
      </c>
      <c r="Y4">
        <f t="shared" ref="Y4:Y35" si="5">I4+K4</f>
        <v>2009.5</v>
      </c>
      <c r="Z4">
        <v>2189.5</v>
      </c>
      <c r="AA4">
        <f t="shared" ref="AA4:AA35" si="6">Z4-Y4</f>
        <v>180</v>
      </c>
    </row>
    <row r="5" spans="1:27" s="14" customFormat="1" x14ac:dyDescent="0.25">
      <c r="A5" s="16">
        <v>3</v>
      </c>
      <c r="C5" s="13" t="s">
        <v>2</v>
      </c>
      <c r="E5" s="17">
        <v>11</v>
      </c>
      <c r="G5" s="18">
        <f t="shared" si="0"/>
        <v>16.5</v>
      </c>
      <c r="I5" s="13">
        <v>931.5</v>
      </c>
      <c r="J5" s="20"/>
      <c r="K5" s="13">
        <v>56</v>
      </c>
      <c r="L5" s="20"/>
      <c r="M5" s="13"/>
      <c r="O5" s="18">
        <f t="shared" si="1"/>
        <v>10246.5</v>
      </c>
      <c r="Q5" s="18">
        <f t="shared" si="2"/>
        <v>616</v>
      </c>
      <c r="S5" s="18">
        <f t="shared" si="3"/>
        <v>0</v>
      </c>
      <c r="U5" s="18">
        <f t="shared" si="4"/>
        <v>10862.5</v>
      </c>
      <c r="X5" s="14" t="s">
        <v>29</v>
      </c>
      <c r="Y5" s="14">
        <f t="shared" si="5"/>
        <v>987.5</v>
      </c>
      <c r="Z5" s="14">
        <v>987.5</v>
      </c>
      <c r="AA5" s="14">
        <f t="shared" si="6"/>
        <v>0</v>
      </c>
    </row>
    <row r="6" spans="1:27" s="14" customFormat="1" x14ac:dyDescent="0.25">
      <c r="A6" s="16">
        <v>4</v>
      </c>
      <c r="C6" s="13" t="s">
        <v>3</v>
      </c>
      <c r="E6" s="17">
        <v>20.8</v>
      </c>
      <c r="G6" s="18">
        <f t="shared" si="0"/>
        <v>31.200000000000003</v>
      </c>
      <c r="I6" s="13">
        <v>1904</v>
      </c>
      <c r="J6" s="20"/>
      <c r="K6" s="13">
        <v>80</v>
      </c>
      <c r="L6" s="20"/>
      <c r="M6" s="13">
        <v>159.5</v>
      </c>
      <c r="O6" s="18">
        <f t="shared" si="1"/>
        <v>39603.200000000004</v>
      </c>
      <c r="Q6" s="18">
        <f t="shared" si="2"/>
        <v>1664</v>
      </c>
      <c r="S6" s="18">
        <f t="shared" si="3"/>
        <v>4976.4000000000005</v>
      </c>
      <c r="U6" s="18">
        <f t="shared" si="4"/>
        <v>46243.600000000006</v>
      </c>
      <c r="X6" s="14" t="s">
        <v>26</v>
      </c>
      <c r="Y6" s="14">
        <f t="shared" si="5"/>
        <v>1984</v>
      </c>
      <c r="Z6" s="14">
        <v>2119</v>
      </c>
      <c r="AA6" s="14">
        <f t="shared" si="6"/>
        <v>135</v>
      </c>
    </row>
    <row r="7" spans="1:27" s="14" customFormat="1" x14ac:dyDescent="0.25">
      <c r="A7" s="16">
        <v>5</v>
      </c>
      <c r="C7" s="13" t="s">
        <v>1</v>
      </c>
      <c r="E7" s="17">
        <v>10</v>
      </c>
      <c r="G7" s="18">
        <f t="shared" si="0"/>
        <v>15</v>
      </c>
      <c r="I7" s="13">
        <v>40</v>
      </c>
      <c r="J7" s="20"/>
      <c r="K7" s="13">
        <v>0</v>
      </c>
      <c r="L7" s="20"/>
      <c r="M7" s="13"/>
      <c r="O7" s="18">
        <f t="shared" si="1"/>
        <v>400</v>
      </c>
      <c r="Q7" s="18">
        <f t="shared" si="2"/>
        <v>0</v>
      </c>
      <c r="S7" s="18">
        <f t="shared" si="3"/>
        <v>0</v>
      </c>
      <c r="U7" s="18">
        <f t="shared" si="4"/>
        <v>400</v>
      </c>
      <c r="Y7" s="14">
        <f t="shared" si="5"/>
        <v>40</v>
      </c>
      <c r="Z7" s="14">
        <v>40</v>
      </c>
      <c r="AA7" s="14">
        <f t="shared" si="6"/>
        <v>0</v>
      </c>
    </row>
    <row r="8" spans="1:27" s="14" customFormat="1" x14ac:dyDescent="0.25">
      <c r="A8" s="16">
        <v>6</v>
      </c>
      <c r="C8" s="13" t="s">
        <v>1</v>
      </c>
      <c r="E8" s="17">
        <v>15.85</v>
      </c>
      <c r="G8" s="18">
        <f t="shared" si="0"/>
        <v>23.774999999999999</v>
      </c>
      <c r="I8" s="13">
        <v>1928</v>
      </c>
      <c r="J8" s="20"/>
      <c r="K8" s="13">
        <v>80</v>
      </c>
      <c r="L8" s="20"/>
      <c r="M8" s="13">
        <v>151.5</v>
      </c>
      <c r="O8" s="18">
        <f t="shared" si="1"/>
        <v>30558.799999999999</v>
      </c>
      <c r="Q8" s="18">
        <f t="shared" si="2"/>
        <v>1268</v>
      </c>
      <c r="S8" s="18">
        <f t="shared" si="3"/>
        <v>3601.9124999999999</v>
      </c>
      <c r="U8" s="18">
        <f t="shared" si="4"/>
        <v>35428.712500000001</v>
      </c>
      <c r="X8" s="14" t="s">
        <v>27</v>
      </c>
      <c r="Y8" s="14">
        <f t="shared" si="5"/>
        <v>2008</v>
      </c>
      <c r="Z8" s="14">
        <v>2144.5</v>
      </c>
      <c r="AA8" s="14">
        <f t="shared" si="6"/>
        <v>136.5</v>
      </c>
    </row>
    <row r="9" spans="1:27" s="14" customFormat="1" x14ac:dyDescent="0.25">
      <c r="A9" s="16">
        <v>7</v>
      </c>
      <c r="C9" s="13" t="s">
        <v>4</v>
      </c>
      <c r="E9" s="17">
        <v>12</v>
      </c>
      <c r="G9" s="18">
        <f t="shared" si="0"/>
        <v>18</v>
      </c>
      <c r="I9" s="13">
        <v>1499.5</v>
      </c>
      <c r="J9" s="20"/>
      <c r="K9" s="13">
        <v>64</v>
      </c>
      <c r="L9" s="20"/>
      <c r="M9" s="13">
        <v>49.5</v>
      </c>
      <c r="O9" s="18">
        <f t="shared" si="1"/>
        <v>17994</v>
      </c>
      <c r="Q9" s="18">
        <f t="shared" si="2"/>
        <v>768</v>
      </c>
      <c r="S9" s="18">
        <f t="shared" si="3"/>
        <v>891</v>
      </c>
      <c r="U9" s="18">
        <f t="shared" si="4"/>
        <v>19653</v>
      </c>
      <c r="X9" s="14" t="s">
        <v>23</v>
      </c>
      <c r="Y9" s="14">
        <f t="shared" si="5"/>
        <v>1563.5</v>
      </c>
      <c r="Z9" s="14">
        <v>1610.5</v>
      </c>
      <c r="AA9" s="14">
        <f t="shared" si="6"/>
        <v>47</v>
      </c>
    </row>
    <row r="10" spans="1:27" s="14" customFormat="1" x14ac:dyDescent="0.25">
      <c r="A10" s="16">
        <v>8</v>
      </c>
      <c r="C10" s="13" t="s">
        <v>2</v>
      </c>
      <c r="E10" s="17">
        <v>12.3</v>
      </c>
      <c r="G10" s="18">
        <f t="shared" si="0"/>
        <v>18.450000000000003</v>
      </c>
      <c r="I10" s="13">
        <v>1567</v>
      </c>
      <c r="J10" s="20"/>
      <c r="K10" s="13">
        <v>72</v>
      </c>
      <c r="L10" s="20"/>
      <c r="M10" s="13"/>
      <c r="O10" s="18">
        <f t="shared" si="1"/>
        <v>19274.100000000002</v>
      </c>
      <c r="Q10" s="18">
        <f t="shared" si="2"/>
        <v>885.6</v>
      </c>
      <c r="S10" s="18">
        <f t="shared" si="3"/>
        <v>0</v>
      </c>
      <c r="U10" s="18">
        <f t="shared" si="4"/>
        <v>20159.7</v>
      </c>
      <c r="Y10" s="14">
        <f t="shared" si="5"/>
        <v>1639</v>
      </c>
      <c r="Z10" s="14">
        <v>1639</v>
      </c>
      <c r="AA10" s="14">
        <f t="shared" si="6"/>
        <v>0</v>
      </c>
    </row>
    <row r="11" spans="1:27" s="14" customFormat="1" x14ac:dyDescent="0.25">
      <c r="A11" s="16">
        <v>9</v>
      </c>
      <c r="C11" s="13" t="s">
        <v>2</v>
      </c>
      <c r="E11" s="17">
        <v>9.5</v>
      </c>
      <c r="G11" s="18">
        <f t="shared" si="0"/>
        <v>14.25</v>
      </c>
      <c r="I11" s="13">
        <v>293.5</v>
      </c>
      <c r="J11" s="20"/>
      <c r="K11" s="13">
        <v>40</v>
      </c>
      <c r="L11" s="20"/>
      <c r="M11" s="13"/>
      <c r="O11" s="18">
        <f t="shared" si="1"/>
        <v>2788.25</v>
      </c>
      <c r="Q11" s="18">
        <f t="shared" si="2"/>
        <v>380</v>
      </c>
      <c r="S11" s="18">
        <f t="shared" si="3"/>
        <v>0</v>
      </c>
      <c r="U11" s="18">
        <f t="shared" si="4"/>
        <v>3168.25</v>
      </c>
      <c r="Y11" s="14">
        <f t="shared" si="5"/>
        <v>333.5</v>
      </c>
      <c r="Z11" s="14">
        <v>333.5</v>
      </c>
      <c r="AA11" s="14">
        <f t="shared" si="6"/>
        <v>0</v>
      </c>
    </row>
    <row r="12" spans="1:27" s="14" customFormat="1" x14ac:dyDescent="0.25">
      <c r="A12" s="16">
        <v>10</v>
      </c>
      <c r="C12" s="13" t="s">
        <v>5</v>
      </c>
      <c r="E12" s="17">
        <v>22.27</v>
      </c>
      <c r="G12" s="18">
        <f t="shared" si="0"/>
        <v>33.405000000000001</v>
      </c>
      <c r="I12" s="13">
        <v>2062</v>
      </c>
      <c r="J12" s="20"/>
      <c r="K12" s="13">
        <v>80</v>
      </c>
      <c r="L12" s="20"/>
      <c r="M12" s="13">
        <v>106.5</v>
      </c>
      <c r="O12" s="18">
        <f t="shared" si="1"/>
        <v>45920.74</v>
      </c>
      <c r="Q12" s="18">
        <f t="shared" si="2"/>
        <v>1781.6</v>
      </c>
      <c r="S12" s="18">
        <f t="shared" si="3"/>
        <v>3557.6325000000002</v>
      </c>
      <c r="U12" s="18">
        <f t="shared" si="4"/>
        <v>51259.972499999996</v>
      </c>
      <c r="X12" s="14" t="s">
        <v>28</v>
      </c>
      <c r="Y12" s="14">
        <f t="shared" si="5"/>
        <v>2142</v>
      </c>
      <c r="Z12" s="14">
        <v>2182.5</v>
      </c>
      <c r="AA12" s="14">
        <f t="shared" si="6"/>
        <v>40.5</v>
      </c>
    </row>
    <row r="13" spans="1:27" s="14" customFormat="1" x14ac:dyDescent="0.25">
      <c r="A13" s="16">
        <v>11</v>
      </c>
      <c r="C13" s="13" t="s">
        <v>6</v>
      </c>
      <c r="E13" s="17">
        <v>19.3</v>
      </c>
      <c r="G13" s="18">
        <f t="shared" si="0"/>
        <v>28.950000000000003</v>
      </c>
      <c r="I13" s="13">
        <v>1361</v>
      </c>
      <c r="J13" s="20"/>
      <c r="K13" s="13">
        <v>40</v>
      </c>
      <c r="L13" s="20"/>
      <c r="M13" s="13">
        <v>148.5</v>
      </c>
      <c r="O13" s="18">
        <f t="shared" si="1"/>
        <v>26267.3</v>
      </c>
      <c r="Q13" s="18">
        <f t="shared" si="2"/>
        <v>772</v>
      </c>
      <c r="S13" s="18">
        <f t="shared" si="3"/>
        <v>4299.0750000000007</v>
      </c>
      <c r="U13" s="18">
        <f t="shared" si="4"/>
        <v>31338.375</v>
      </c>
      <c r="X13" s="14" t="s">
        <v>29</v>
      </c>
      <c r="Y13" s="14">
        <f t="shared" si="5"/>
        <v>1401</v>
      </c>
      <c r="Z13" s="14">
        <v>1664</v>
      </c>
      <c r="AA13" s="14">
        <f t="shared" si="6"/>
        <v>263</v>
      </c>
    </row>
    <row r="14" spans="1:27" s="14" customFormat="1" x14ac:dyDescent="0.25">
      <c r="A14" s="16">
        <v>12</v>
      </c>
      <c r="C14" s="13" t="s">
        <v>2</v>
      </c>
      <c r="E14" s="17">
        <v>20.63</v>
      </c>
      <c r="G14" s="18">
        <f t="shared" si="0"/>
        <v>30.945</v>
      </c>
      <c r="I14" s="13">
        <v>1854.5</v>
      </c>
      <c r="J14" s="20"/>
      <c r="K14" s="13">
        <v>80</v>
      </c>
      <c r="L14" s="20"/>
      <c r="M14" s="13">
        <v>31.5</v>
      </c>
      <c r="O14" s="18">
        <f t="shared" si="1"/>
        <v>38258.334999999999</v>
      </c>
      <c r="Q14" s="18">
        <f t="shared" si="2"/>
        <v>1650.3999999999999</v>
      </c>
      <c r="S14" s="18">
        <f t="shared" si="3"/>
        <v>974.76750000000004</v>
      </c>
      <c r="U14" s="18">
        <f t="shared" si="4"/>
        <v>40883.502500000002</v>
      </c>
      <c r="X14" s="14" t="s">
        <v>30</v>
      </c>
      <c r="Y14" s="14">
        <f t="shared" si="5"/>
        <v>1934.5</v>
      </c>
      <c r="Z14" s="14">
        <v>2125</v>
      </c>
      <c r="AA14" s="14">
        <f t="shared" si="6"/>
        <v>190.5</v>
      </c>
    </row>
    <row r="15" spans="1:27" s="14" customFormat="1" x14ac:dyDescent="0.25">
      <c r="A15" s="16">
        <v>13</v>
      </c>
      <c r="C15" s="13" t="s">
        <v>5</v>
      </c>
      <c r="E15" s="17">
        <v>11.8</v>
      </c>
      <c r="G15" s="18">
        <f t="shared" si="0"/>
        <v>17.700000000000003</v>
      </c>
      <c r="I15" s="13">
        <v>2094</v>
      </c>
      <c r="J15" s="20"/>
      <c r="K15" s="13">
        <v>80</v>
      </c>
      <c r="L15" s="20"/>
      <c r="M15" s="13">
        <v>153.5</v>
      </c>
      <c r="O15" s="18">
        <f t="shared" si="1"/>
        <v>24709.200000000001</v>
      </c>
      <c r="Q15" s="18">
        <f t="shared" si="2"/>
        <v>944</v>
      </c>
      <c r="S15" s="18">
        <f t="shared" si="3"/>
        <v>2716.9500000000003</v>
      </c>
      <c r="U15" s="18">
        <f t="shared" si="4"/>
        <v>28370.15</v>
      </c>
      <c r="X15" s="14" t="s">
        <v>31</v>
      </c>
      <c r="Y15" s="14">
        <f t="shared" si="5"/>
        <v>2174</v>
      </c>
      <c r="Z15" s="14">
        <v>2192</v>
      </c>
      <c r="AA15" s="14">
        <f t="shared" si="6"/>
        <v>18</v>
      </c>
    </row>
    <row r="16" spans="1:27" s="14" customFormat="1" x14ac:dyDescent="0.25">
      <c r="A16" s="16">
        <v>14</v>
      </c>
      <c r="C16" s="13" t="s">
        <v>5</v>
      </c>
      <c r="E16" s="17">
        <v>22.8</v>
      </c>
      <c r="G16" s="18">
        <f t="shared" si="0"/>
        <v>34.200000000000003</v>
      </c>
      <c r="I16" s="13">
        <v>1986.5</v>
      </c>
      <c r="J16" s="20"/>
      <c r="K16" s="13">
        <v>80</v>
      </c>
      <c r="L16" s="20"/>
      <c r="M16" s="13">
        <v>340</v>
      </c>
      <c r="O16" s="18">
        <f t="shared" si="1"/>
        <v>45292.200000000004</v>
      </c>
      <c r="Q16" s="18">
        <f t="shared" si="2"/>
        <v>1824</v>
      </c>
      <c r="S16" s="18">
        <f t="shared" si="3"/>
        <v>11628.000000000002</v>
      </c>
      <c r="U16" s="18">
        <f t="shared" si="4"/>
        <v>58744.200000000004</v>
      </c>
      <c r="X16" s="14" t="s">
        <v>32</v>
      </c>
      <c r="Y16" s="14">
        <f t="shared" si="5"/>
        <v>2066.5</v>
      </c>
      <c r="Z16" s="14">
        <v>2235.5</v>
      </c>
      <c r="AA16" s="14">
        <f t="shared" si="6"/>
        <v>169</v>
      </c>
    </row>
    <row r="17" spans="1:27" s="14" customFormat="1" x14ac:dyDescent="0.25">
      <c r="A17" s="16">
        <v>15</v>
      </c>
      <c r="C17" s="13" t="s">
        <v>7</v>
      </c>
      <c r="E17" s="17">
        <v>13.8</v>
      </c>
      <c r="G17" s="18">
        <f t="shared" si="0"/>
        <v>20.700000000000003</v>
      </c>
      <c r="I17" s="13">
        <v>2077</v>
      </c>
      <c r="J17" s="20"/>
      <c r="K17" s="13">
        <v>80</v>
      </c>
      <c r="L17" s="20"/>
      <c r="M17" s="13">
        <v>206.5</v>
      </c>
      <c r="O17" s="18">
        <f t="shared" si="1"/>
        <v>28662.600000000002</v>
      </c>
      <c r="Q17" s="18">
        <f t="shared" si="2"/>
        <v>1104</v>
      </c>
      <c r="S17" s="18">
        <f t="shared" si="3"/>
        <v>4274.55</v>
      </c>
      <c r="U17" s="18">
        <f t="shared" si="4"/>
        <v>34041.15</v>
      </c>
      <c r="X17" s="14" t="s">
        <v>33</v>
      </c>
      <c r="Y17" s="14">
        <f t="shared" si="5"/>
        <v>2157</v>
      </c>
      <c r="Z17" s="14">
        <v>2165</v>
      </c>
      <c r="AA17" s="14">
        <f t="shared" si="6"/>
        <v>8</v>
      </c>
    </row>
    <row r="18" spans="1:27" s="14" customFormat="1" x14ac:dyDescent="0.25">
      <c r="A18" s="16">
        <v>16</v>
      </c>
      <c r="C18" s="13" t="s">
        <v>5</v>
      </c>
      <c r="E18" s="17">
        <v>16.3</v>
      </c>
      <c r="G18" s="18">
        <f t="shared" si="0"/>
        <v>24.450000000000003</v>
      </c>
      <c r="I18" s="13">
        <v>425.5</v>
      </c>
      <c r="J18" s="20"/>
      <c r="K18" s="13">
        <v>80</v>
      </c>
      <c r="L18" s="20"/>
      <c r="M18" s="13"/>
      <c r="O18" s="18">
        <f t="shared" si="1"/>
        <v>6935.6500000000005</v>
      </c>
      <c r="Q18" s="18">
        <f t="shared" si="2"/>
        <v>1304</v>
      </c>
      <c r="S18" s="18">
        <f t="shared" si="3"/>
        <v>0</v>
      </c>
      <c r="U18" s="18">
        <f t="shared" si="4"/>
        <v>8239.6500000000015</v>
      </c>
      <c r="Y18" s="14">
        <f t="shared" si="5"/>
        <v>505.5</v>
      </c>
      <c r="Z18" s="14">
        <v>505.5</v>
      </c>
      <c r="AA18" s="14">
        <f t="shared" si="6"/>
        <v>0</v>
      </c>
    </row>
    <row r="19" spans="1:27" s="14" customFormat="1" x14ac:dyDescent="0.25">
      <c r="A19" s="16">
        <v>17</v>
      </c>
      <c r="C19" s="13" t="s">
        <v>1</v>
      </c>
      <c r="E19" s="17">
        <v>16.3</v>
      </c>
      <c r="G19" s="18">
        <f t="shared" si="0"/>
        <v>24.450000000000003</v>
      </c>
      <c r="I19" s="13">
        <v>1796.5</v>
      </c>
      <c r="J19" s="20"/>
      <c r="K19" s="13">
        <v>64</v>
      </c>
      <c r="L19" s="20"/>
      <c r="M19" s="13">
        <v>74</v>
      </c>
      <c r="O19" s="18">
        <f t="shared" si="1"/>
        <v>29282.95</v>
      </c>
      <c r="Q19" s="18">
        <f t="shared" si="2"/>
        <v>1043.2</v>
      </c>
      <c r="S19" s="18">
        <f t="shared" si="3"/>
        <v>1809.3000000000002</v>
      </c>
      <c r="U19" s="18">
        <f t="shared" si="4"/>
        <v>32135.45</v>
      </c>
      <c r="X19" s="14" t="s">
        <v>34</v>
      </c>
      <c r="Y19" s="14">
        <f t="shared" si="5"/>
        <v>1860.5</v>
      </c>
      <c r="Z19" s="14">
        <v>2181.5</v>
      </c>
      <c r="AA19" s="14">
        <f t="shared" si="6"/>
        <v>321</v>
      </c>
    </row>
    <row r="20" spans="1:27" s="14" customFormat="1" x14ac:dyDescent="0.25">
      <c r="A20" s="16">
        <v>18</v>
      </c>
      <c r="C20" s="13" t="s">
        <v>2</v>
      </c>
      <c r="E20" s="17">
        <v>13.3</v>
      </c>
      <c r="G20" s="18">
        <f t="shared" si="0"/>
        <v>19.950000000000003</v>
      </c>
      <c r="I20" s="13">
        <v>1899.5</v>
      </c>
      <c r="J20" s="20"/>
      <c r="K20" s="13">
        <v>80</v>
      </c>
      <c r="L20" s="20"/>
      <c r="M20" s="13">
        <v>1</v>
      </c>
      <c r="O20" s="18">
        <f t="shared" si="1"/>
        <v>25263.350000000002</v>
      </c>
      <c r="Q20" s="18">
        <f t="shared" si="2"/>
        <v>1064</v>
      </c>
      <c r="S20" s="18">
        <f t="shared" si="3"/>
        <v>19.950000000000003</v>
      </c>
      <c r="U20" s="18">
        <f t="shared" si="4"/>
        <v>26347.300000000003</v>
      </c>
      <c r="X20" s="14" t="s">
        <v>35</v>
      </c>
      <c r="Y20" s="14">
        <f t="shared" si="5"/>
        <v>1979.5</v>
      </c>
      <c r="Z20" s="14">
        <v>2120.5</v>
      </c>
      <c r="AA20" s="14">
        <f t="shared" si="6"/>
        <v>141</v>
      </c>
    </row>
    <row r="21" spans="1:27" s="14" customFormat="1" x14ac:dyDescent="0.25">
      <c r="A21" s="16">
        <v>19</v>
      </c>
      <c r="C21" s="13" t="s">
        <v>8</v>
      </c>
      <c r="E21" s="17">
        <v>22.92</v>
      </c>
      <c r="G21" s="18">
        <f t="shared" si="0"/>
        <v>34.380000000000003</v>
      </c>
      <c r="I21" s="13">
        <v>1863.5</v>
      </c>
      <c r="J21" s="20"/>
      <c r="K21" s="13">
        <v>80</v>
      </c>
      <c r="L21" s="20"/>
      <c r="M21" s="13">
        <v>7.5</v>
      </c>
      <c r="O21" s="18">
        <f t="shared" si="1"/>
        <v>42711.420000000006</v>
      </c>
      <c r="Q21" s="18">
        <f t="shared" si="2"/>
        <v>1833.6000000000001</v>
      </c>
      <c r="S21" s="18">
        <f t="shared" si="3"/>
        <v>257.85000000000002</v>
      </c>
      <c r="U21" s="18">
        <f t="shared" si="4"/>
        <v>44802.87</v>
      </c>
      <c r="X21" s="14" t="s">
        <v>37</v>
      </c>
      <c r="Y21" s="14">
        <f t="shared" si="5"/>
        <v>1943.5</v>
      </c>
      <c r="Z21" s="14">
        <v>2196.5</v>
      </c>
      <c r="AA21" s="14">
        <f t="shared" si="6"/>
        <v>253</v>
      </c>
    </row>
    <row r="22" spans="1:27" s="14" customFormat="1" x14ac:dyDescent="0.25">
      <c r="A22" s="16">
        <v>20</v>
      </c>
      <c r="C22" s="13" t="s">
        <v>1</v>
      </c>
      <c r="E22" s="17">
        <v>13.8</v>
      </c>
      <c r="G22" s="18">
        <f t="shared" si="0"/>
        <v>20.700000000000003</v>
      </c>
      <c r="I22" s="13">
        <v>1336.5</v>
      </c>
      <c r="J22" s="20"/>
      <c r="K22" s="13">
        <v>64</v>
      </c>
      <c r="L22" s="20"/>
      <c r="M22" s="13">
        <v>63</v>
      </c>
      <c r="O22" s="18">
        <f t="shared" si="1"/>
        <v>18443.7</v>
      </c>
      <c r="Q22" s="18">
        <f t="shared" si="2"/>
        <v>883.2</v>
      </c>
      <c r="S22" s="18">
        <f t="shared" si="3"/>
        <v>1304.1000000000001</v>
      </c>
      <c r="U22" s="18">
        <f t="shared" si="4"/>
        <v>20631</v>
      </c>
      <c r="X22" s="14" t="s">
        <v>38</v>
      </c>
      <c r="Y22" s="14">
        <f t="shared" si="5"/>
        <v>1400.5</v>
      </c>
      <c r="Z22" s="14">
        <v>1518</v>
      </c>
      <c r="AA22" s="14">
        <f t="shared" si="6"/>
        <v>117.5</v>
      </c>
    </row>
    <row r="23" spans="1:27" s="14" customFormat="1" x14ac:dyDescent="0.25">
      <c r="A23" s="16">
        <v>21</v>
      </c>
      <c r="C23" s="13" t="s">
        <v>1</v>
      </c>
      <c r="E23" s="17">
        <v>25.93</v>
      </c>
      <c r="G23" s="18">
        <f t="shared" si="0"/>
        <v>38.894999999999996</v>
      </c>
      <c r="I23" s="13">
        <v>1946.5</v>
      </c>
      <c r="J23" s="20"/>
      <c r="K23" s="13">
        <v>80</v>
      </c>
      <c r="L23" s="20"/>
      <c r="M23" s="13">
        <v>145</v>
      </c>
      <c r="O23" s="18">
        <f t="shared" si="1"/>
        <v>50472.745000000003</v>
      </c>
      <c r="Q23" s="18">
        <f t="shared" si="2"/>
        <v>2074.4</v>
      </c>
      <c r="S23" s="18">
        <f t="shared" si="3"/>
        <v>5639.7749999999996</v>
      </c>
      <c r="U23" s="18">
        <f t="shared" si="4"/>
        <v>58186.920000000006</v>
      </c>
      <c r="X23" s="14" t="s">
        <v>39</v>
      </c>
      <c r="Y23" s="14">
        <f t="shared" si="5"/>
        <v>2026.5</v>
      </c>
      <c r="Z23" s="14">
        <v>2200.5</v>
      </c>
      <c r="AA23" s="14">
        <f t="shared" si="6"/>
        <v>174</v>
      </c>
    </row>
    <row r="24" spans="1:27" s="14" customFormat="1" x14ac:dyDescent="0.25">
      <c r="A24" s="16">
        <v>22</v>
      </c>
      <c r="C24" s="13" t="s">
        <v>9</v>
      </c>
      <c r="E24" s="17">
        <v>24.68</v>
      </c>
      <c r="G24" s="18">
        <f t="shared" si="0"/>
        <v>37.019999999999996</v>
      </c>
      <c r="I24" s="13">
        <v>2035</v>
      </c>
      <c r="J24" s="20"/>
      <c r="K24" s="13">
        <v>80</v>
      </c>
      <c r="L24" s="20"/>
      <c r="M24" s="13">
        <v>301</v>
      </c>
      <c r="O24" s="18">
        <f t="shared" si="1"/>
        <v>50223.8</v>
      </c>
      <c r="Q24" s="18">
        <f t="shared" si="2"/>
        <v>1974.4</v>
      </c>
      <c r="S24" s="18">
        <f t="shared" si="3"/>
        <v>11143.019999999999</v>
      </c>
      <c r="U24" s="18">
        <f t="shared" si="4"/>
        <v>63341.22</v>
      </c>
      <c r="X24" s="14" t="s">
        <v>36</v>
      </c>
      <c r="Y24" s="14">
        <f t="shared" si="5"/>
        <v>2115</v>
      </c>
      <c r="Z24" s="14">
        <v>2257.5</v>
      </c>
      <c r="AA24" s="14">
        <f t="shared" si="6"/>
        <v>142.5</v>
      </c>
    </row>
    <row r="25" spans="1:27" s="14" customFormat="1" x14ac:dyDescent="0.25">
      <c r="A25" s="16">
        <v>23</v>
      </c>
      <c r="C25" s="13" t="s">
        <v>10</v>
      </c>
      <c r="E25" s="17">
        <v>52.88</v>
      </c>
      <c r="G25" s="18">
        <f t="shared" si="0"/>
        <v>79.320000000000007</v>
      </c>
      <c r="I25" s="13"/>
      <c r="J25" s="20"/>
      <c r="K25" s="13"/>
      <c r="L25" s="20"/>
      <c r="M25" s="13"/>
      <c r="O25" s="18">
        <f t="shared" si="1"/>
        <v>0</v>
      </c>
      <c r="Q25" s="18">
        <f t="shared" si="2"/>
        <v>0</v>
      </c>
      <c r="S25" s="18">
        <f t="shared" si="3"/>
        <v>0</v>
      </c>
      <c r="U25" s="18">
        <f t="shared" si="4"/>
        <v>0</v>
      </c>
      <c r="X25" s="14" t="s">
        <v>40</v>
      </c>
      <c r="Y25" s="14">
        <f t="shared" si="5"/>
        <v>0</v>
      </c>
      <c r="AA25" s="14">
        <f t="shared" si="6"/>
        <v>0</v>
      </c>
    </row>
    <row r="26" spans="1:27" s="14" customFormat="1" x14ac:dyDescent="0.25">
      <c r="A26" s="16">
        <v>24</v>
      </c>
      <c r="C26" s="13" t="s">
        <v>1</v>
      </c>
      <c r="E26" s="17">
        <v>15.8</v>
      </c>
      <c r="G26" s="18">
        <f t="shared" si="0"/>
        <v>23.700000000000003</v>
      </c>
      <c r="I26" s="13">
        <v>1247</v>
      </c>
      <c r="J26" s="20"/>
      <c r="K26" s="13">
        <v>64</v>
      </c>
      <c r="L26" s="20"/>
      <c r="M26" s="13">
        <v>54</v>
      </c>
      <c r="O26" s="18">
        <f t="shared" si="1"/>
        <v>19702.600000000002</v>
      </c>
      <c r="Q26" s="18">
        <f t="shared" si="2"/>
        <v>1011.2</v>
      </c>
      <c r="S26" s="18">
        <f t="shared" si="3"/>
        <v>1279.8000000000002</v>
      </c>
      <c r="U26" s="18">
        <f t="shared" si="4"/>
        <v>21993.600000000002</v>
      </c>
      <c r="X26" s="14" t="s">
        <v>41</v>
      </c>
      <c r="Y26" s="14">
        <f t="shared" si="5"/>
        <v>1311</v>
      </c>
      <c r="Z26" s="14">
        <v>1425</v>
      </c>
      <c r="AA26" s="14">
        <f t="shared" si="6"/>
        <v>114</v>
      </c>
    </row>
    <row r="27" spans="1:27" s="14" customFormat="1" x14ac:dyDescent="0.25">
      <c r="A27" s="16">
        <v>25</v>
      </c>
      <c r="C27" s="13" t="s">
        <v>2</v>
      </c>
      <c r="E27" s="17">
        <v>12.8</v>
      </c>
      <c r="G27" s="18">
        <f t="shared" si="0"/>
        <v>19.200000000000003</v>
      </c>
      <c r="I27" s="13">
        <v>534.5</v>
      </c>
      <c r="J27" s="20"/>
      <c r="K27" s="13">
        <v>16</v>
      </c>
      <c r="L27" s="20"/>
      <c r="M27" s="13">
        <v>5.5</v>
      </c>
      <c r="O27" s="18">
        <f t="shared" si="1"/>
        <v>6841.6</v>
      </c>
      <c r="Q27" s="18">
        <f t="shared" si="2"/>
        <v>204.8</v>
      </c>
      <c r="S27" s="18">
        <f t="shared" si="3"/>
        <v>105.60000000000002</v>
      </c>
      <c r="U27" s="18">
        <f t="shared" si="4"/>
        <v>7152.0000000000009</v>
      </c>
      <c r="X27" s="14" t="s">
        <v>42</v>
      </c>
      <c r="Y27" s="14">
        <f t="shared" si="5"/>
        <v>550.5</v>
      </c>
      <c r="Z27" s="14">
        <v>615.5</v>
      </c>
      <c r="AA27" s="14">
        <f t="shared" si="6"/>
        <v>65</v>
      </c>
    </row>
    <row r="28" spans="1:27" s="14" customFormat="1" x14ac:dyDescent="0.25">
      <c r="A28" s="16">
        <v>26</v>
      </c>
      <c r="C28" s="13" t="s">
        <v>1</v>
      </c>
      <c r="E28" s="17">
        <v>11</v>
      </c>
      <c r="G28" s="18">
        <f t="shared" si="0"/>
        <v>16.5</v>
      </c>
      <c r="I28" s="13">
        <v>845.5</v>
      </c>
      <c r="J28" s="20"/>
      <c r="K28" s="13">
        <v>48</v>
      </c>
      <c r="L28" s="20"/>
      <c r="M28" s="13">
        <v>34.5</v>
      </c>
      <c r="O28" s="18">
        <f t="shared" si="1"/>
        <v>9300.5</v>
      </c>
      <c r="Q28" s="18">
        <f t="shared" si="2"/>
        <v>528</v>
      </c>
      <c r="S28" s="18">
        <f t="shared" si="3"/>
        <v>569.25</v>
      </c>
      <c r="U28" s="18">
        <f t="shared" si="4"/>
        <v>10397.75</v>
      </c>
      <c r="Y28" s="14">
        <f t="shared" si="5"/>
        <v>893.5</v>
      </c>
      <c r="Z28" s="14">
        <v>893.5</v>
      </c>
      <c r="AA28" s="14">
        <f t="shared" si="6"/>
        <v>0</v>
      </c>
    </row>
    <row r="29" spans="1:27" s="14" customFormat="1" x14ac:dyDescent="0.25">
      <c r="A29" s="16">
        <v>27</v>
      </c>
      <c r="C29" s="13" t="s">
        <v>5</v>
      </c>
      <c r="E29" s="17">
        <v>20.45</v>
      </c>
      <c r="G29" s="18">
        <f t="shared" si="0"/>
        <v>30.674999999999997</v>
      </c>
      <c r="I29" s="13">
        <v>2008.5</v>
      </c>
      <c r="J29" s="20"/>
      <c r="K29" s="13">
        <v>80</v>
      </c>
      <c r="L29" s="20"/>
      <c r="M29" s="13">
        <v>181.5</v>
      </c>
      <c r="O29" s="18">
        <f t="shared" si="1"/>
        <v>41073.824999999997</v>
      </c>
      <c r="Q29" s="18">
        <f t="shared" si="2"/>
        <v>1636</v>
      </c>
      <c r="S29" s="18">
        <f t="shared" si="3"/>
        <v>5567.5124999999998</v>
      </c>
      <c r="U29" s="18">
        <f t="shared" si="4"/>
        <v>48277.337499999994</v>
      </c>
      <c r="X29" s="14" t="s">
        <v>43</v>
      </c>
      <c r="Y29" s="14">
        <f t="shared" si="5"/>
        <v>2088.5</v>
      </c>
      <c r="Z29" s="14">
        <v>2208.5</v>
      </c>
      <c r="AA29" s="14">
        <f t="shared" si="6"/>
        <v>120</v>
      </c>
    </row>
    <row r="30" spans="1:27" s="14" customFormat="1" x14ac:dyDescent="0.25">
      <c r="A30" s="16">
        <v>28</v>
      </c>
      <c r="C30" s="13" t="s">
        <v>5</v>
      </c>
      <c r="E30" s="17">
        <v>13.8</v>
      </c>
      <c r="G30" s="18">
        <f t="shared" si="0"/>
        <v>20.700000000000003</v>
      </c>
      <c r="I30" s="13">
        <v>2097</v>
      </c>
      <c r="J30" s="20"/>
      <c r="K30" s="13">
        <v>80</v>
      </c>
      <c r="L30" s="20"/>
      <c r="M30" s="13">
        <v>91.5</v>
      </c>
      <c r="O30" s="18">
        <f t="shared" si="1"/>
        <v>28938.600000000002</v>
      </c>
      <c r="Q30" s="18">
        <f t="shared" si="2"/>
        <v>1104</v>
      </c>
      <c r="S30" s="18">
        <f t="shared" si="3"/>
        <v>1894.0500000000002</v>
      </c>
      <c r="U30" s="18">
        <f t="shared" si="4"/>
        <v>31936.65</v>
      </c>
      <c r="Y30" s="14">
        <f t="shared" si="5"/>
        <v>2177</v>
      </c>
      <c r="Z30" s="14">
        <v>2177</v>
      </c>
      <c r="AA30" s="14">
        <f t="shared" si="6"/>
        <v>0</v>
      </c>
    </row>
    <row r="31" spans="1:27" s="14" customFormat="1" x14ac:dyDescent="0.25">
      <c r="A31" s="16">
        <v>29</v>
      </c>
      <c r="C31" s="13" t="s">
        <v>11</v>
      </c>
      <c r="E31" s="17">
        <v>22.26</v>
      </c>
      <c r="G31" s="18">
        <f t="shared" si="0"/>
        <v>33.39</v>
      </c>
      <c r="I31" s="13">
        <v>2012</v>
      </c>
      <c r="J31" s="20"/>
      <c r="K31" s="13">
        <v>80</v>
      </c>
      <c r="L31" s="20"/>
      <c r="M31" s="13">
        <v>156</v>
      </c>
      <c r="O31" s="18">
        <f t="shared" si="1"/>
        <v>44787.12</v>
      </c>
      <c r="Q31" s="18">
        <f t="shared" si="2"/>
        <v>1780.8000000000002</v>
      </c>
      <c r="S31" s="18">
        <f t="shared" si="3"/>
        <v>5208.84</v>
      </c>
      <c r="U31" s="18">
        <f t="shared" si="4"/>
        <v>51776.760000000009</v>
      </c>
      <c r="X31" s="14" t="s">
        <v>56</v>
      </c>
      <c r="Y31" s="14">
        <f t="shared" si="5"/>
        <v>2092</v>
      </c>
      <c r="Z31" s="14">
        <v>2170.5</v>
      </c>
      <c r="AA31" s="14">
        <f t="shared" si="6"/>
        <v>78.5</v>
      </c>
    </row>
    <row r="32" spans="1:27" s="14" customFormat="1" x14ac:dyDescent="0.25">
      <c r="A32" s="16">
        <v>30</v>
      </c>
      <c r="C32" s="13" t="s">
        <v>12</v>
      </c>
      <c r="E32" s="17">
        <v>22.26</v>
      </c>
      <c r="G32" s="18">
        <f t="shared" si="0"/>
        <v>33.39</v>
      </c>
      <c r="I32" s="13">
        <v>1878.5</v>
      </c>
      <c r="J32" s="20"/>
      <c r="K32" s="13">
        <v>80</v>
      </c>
      <c r="L32" s="20"/>
      <c r="M32" s="13">
        <v>64</v>
      </c>
      <c r="O32" s="18">
        <f t="shared" si="1"/>
        <v>41815.410000000003</v>
      </c>
      <c r="Q32" s="18">
        <f t="shared" si="2"/>
        <v>1780.8000000000002</v>
      </c>
      <c r="S32" s="18">
        <f t="shared" si="3"/>
        <v>2136.96</v>
      </c>
      <c r="U32" s="18">
        <f t="shared" si="4"/>
        <v>45733.170000000006</v>
      </c>
      <c r="X32" s="14" t="s">
        <v>44</v>
      </c>
      <c r="Y32" s="14">
        <f t="shared" si="5"/>
        <v>1958.5</v>
      </c>
      <c r="Z32" s="14">
        <v>2127.5</v>
      </c>
      <c r="AA32" s="14">
        <f t="shared" si="6"/>
        <v>169</v>
      </c>
    </row>
    <row r="33" spans="1:27" s="14" customFormat="1" x14ac:dyDescent="0.25">
      <c r="A33" s="16">
        <v>31</v>
      </c>
      <c r="C33" s="13" t="s">
        <v>13</v>
      </c>
      <c r="E33" s="17">
        <v>23.95</v>
      </c>
      <c r="G33" s="18">
        <f t="shared" si="0"/>
        <v>35.924999999999997</v>
      </c>
      <c r="I33" s="13">
        <v>1943</v>
      </c>
      <c r="J33" s="20"/>
      <c r="K33" s="13">
        <v>80</v>
      </c>
      <c r="L33" s="20"/>
      <c r="M33" s="13">
        <v>86</v>
      </c>
      <c r="O33" s="18">
        <f t="shared" si="1"/>
        <v>46534.85</v>
      </c>
      <c r="Q33" s="18">
        <f t="shared" si="2"/>
        <v>1916</v>
      </c>
      <c r="S33" s="18">
        <f t="shared" si="3"/>
        <v>3089.5499999999997</v>
      </c>
      <c r="U33" s="18">
        <f t="shared" si="4"/>
        <v>51540.4</v>
      </c>
      <c r="X33" s="14" t="s">
        <v>45</v>
      </c>
      <c r="Y33" s="14">
        <f t="shared" si="5"/>
        <v>2023</v>
      </c>
      <c r="Z33" s="14">
        <v>2175.5</v>
      </c>
      <c r="AA33" s="14">
        <f t="shared" si="6"/>
        <v>152.5</v>
      </c>
    </row>
    <row r="34" spans="1:27" s="14" customFormat="1" x14ac:dyDescent="0.25">
      <c r="A34" s="16">
        <v>32</v>
      </c>
      <c r="C34" s="13" t="s">
        <v>14</v>
      </c>
      <c r="E34" s="17">
        <v>15.3</v>
      </c>
      <c r="G34" s="18">
        <f t="shared" si="0"/>
        <v>22.950000000000003</v>
      </c>
      <c r="I34" s="13">
        <v>1368.5</v>
      </c>
      <c r="J34" s="20"/>
      <c r="K34" s="13">
        <v>72</v>
      </c>
      <c r="L34" s="20"/>
      <c r="M34" s="13">
        <v>37.5</v>
      </c>
      <c r="O34" s="18">
        <f t="shared" si="1"/>
        <v>20938.05</v>
      </c>
      <c r="Q34" s="18">
        <f t="shared" si="2"/>
        <v>1101.6000000000001</v>
      </c>
      <c r="S34" s="18">
        <f t="shared" si="3"/>
        <v>860.62500000000011</v>
      </c>
      <c r="U34" s="18">
        <f t="shared" si="4"/>
        <v>22900.274999999998</v>
      </c>
      <c r="X34" s="14" t="s">
        <v>46</v>
      </c>
      <c r="Y34" s="14">
        <f t="shared" si="5"/>
        <v>1440.5</v>
      </c>
      <c r="Z34" s="14">
        <v>1591.5</v>
      </c>
      <c r="AA34" s="14">
        <f t="shared" si="6"/>
        <v>151</v>
      </c>
    </row>
    <row r="35" spans="1:27" s="14" customFormat="1" x14ac:dyDescent="0.25">
      <c r="A35" s="16">
        <v>33</v>
      </c>
      <c r="C35" s="13" t="s">
        <v>14</v>
      </c>
      <c r="E35" s="17">
        <v>19.350000000000001</v>
      </c>
      <c r="G35" s="18">
        <f t="shared" si="0"/>
        <v>29.025000000000002</v>
      </c>
      <c r="I35" s="13">
        <v>1314.5</v>
      </c>
      <c r="J35" s="20"/>
      <c r="K35" s="13">
        <v>64</v>
      </c>
      <c r="L35" s="20"/>
      <c r="M35" s="13">
        <v>64</v>
      </c>
      <c r="O35" s="18">
        <f t="shared" si="1"/>
        <v>25435.575000000001</v>
      </c>
      <c r="Q35" s="18">
        <f t="shared" si="2"/>
        <v>1238.4000000000001</v>
      </c>
      <c r="S35" s="18">
        <f t="shared" si="3"/>
        <v>1857.6000000000001</v>
      </c>
      <c r="U35" s="18">
        <f t="shared" si="4"/>
        <v>28531.575000000001</v>
      </c>
      <c r="X35" s="14" t="s">
        <v>47</v>
      </c>
      <c r="Y35" s="14">
        <f t="shared" si="5"/>
        <v>1378.5</v>
      </c>
      <c r="Z35" s="14">
        <v>1481.5</v>
      </c>
      <c r="AA35" s="14">
        <f t="shared" si="6"/>
        <v>103</v>
      </c>
    </row>
  </sheetData>
  <mergeCells count="3">
    <mergeCell ref="E1:G1"/>
    <mergeCell ref="I1:M1"/>
    <mergeCell ref="O1: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82B5-54DD-4426-9CD0-D528383EF637}">
  <dimension ref="A1:J35"/>
  <sheetViews>
    <sheetView workbookViewId="0">
      <selection activeCell="J15" sqref="J15"/>
    </sheetView>
  </sheetViews>
  <sheetFormatPr defaultRowHeight="15" x14ac:dyDescent="0.25"/>
  <cols>
    <col min="2" max="2" width="2.85546875" customWidth="1"/>
    <col min="3" max="3" width="27.28515625" customWidth="1"/>
    <col min="4" max="4" width="2.85546875" customWidth="1"/>
    <col min="5" max="5" width="15" customWidth="1"/>
    <col min="6" max="6" width="2.85546875" customWidth="1"/>
    <col min="7" max="7" width="21.5703125" customWidth="1"/>
    <col min="8" max="8" width="2.85546875" customWidth="1"/>
    <col min="9" max="9" width="12.28515625" customWidth="1"/>
    <col min="10" max="10" width="43.5703125" customWidth="1"/>
  </cols>
  <sheetData>
    <row r="1" spans="1:10" ht="35.25" customHeight="1" x14ac:dyDescent="0.25">
      <c r="A1" s="2" t="s">
        <v>48</v>
      </c>
      <c r="B1" s="2"/>
      <c r="C1" s="3" t="s">
        <v>0</v>
      </c>
      <c r="D1" s="3"/>
      <c r="E1" s="2" t="s">
        <v>49</v>
      </c>
      <c r="F1" s="2"/>
      <c r="G1" s="2" t="s">
        <v>50</v>
      </c>
      <c r="H1" s="2"/>
      <c r="I1" s="3" t="s">
        <v>51</v>
      </c>
    </row>
    <row r="2" spans="1:10" x14ac:dyDescent="0.25">
      <c r="A2" s="7">
        <v>1</v>
      </c>
      <c r="C2" s="4" t="s">
        <v>1</v>
      </c>
      <c r="E2" s="10">
        <f>'PSC_2-4a'!U3</f>
        <v>27122.300000000003</v>
      </c>
      <c r="G2" s="10">
        <v>28466</v>
      </c>
      <c r="I2" s="12">
        <f>G2-E2</f>
        <v>1343.6999999999971</v>
      </c>
    </row>
    <row r="3" spans="1:10" x14ac:dyDescent="0.25">
      <c r="A3" s="7">
        <v>2</v>
      </c>
      <c r="C3" s="4" t="s">
        <v>1</v>
      </c>
      <c r="E3" s="10">
        <f>'PSC_2-4a'!U4</f>
        <v>30587.700000000004</v>
      </c>
      <c r="G3" s="10">
        <v>37338.58</v>
      </c>
      <c r="I3" s="12">
        <f t="shared" ref="I3:I25" si="0">G3-E3</f>
        <v>6750.8799999999974</v>
      </c>
    </row>
    <row r="4" spans="1:10" x14ac:dyDescent="0.25">
      <c r="A4" s="7">
        <v>3</v>
      </c>
      <c r="C4" s="4" t="s">
        <v>2</v>
      </c>
      <c r="E4" s="10">
        <f>'PSC_2-4a'!U5</f>
        <v>10862.5</v>
      </c>
      <c r="G4" s="10"/>
      <c r="I4" s="12">
        <f t="shared" si="0"/>
        <v>-10862.5</v>
      </c>
      <c r="J4" t="s">
        <v>29</v>
      </c>
    </row>
    <row r="5" spans="1:10" x14ac:dyDescent="0.25">
      <c r="A5" s="7">
        <v>4</v>
      </c>
      <c r="C5" s="4" t="s">
        <v>3</v>
      </c>
      <c r="E5" s="10">
        <f>'PSC_2-4a'!U6</f>
        <v>46243.600000000006</v>
      </c>
      <c r="G5" s="10">
        <v>49302</v>
      </c>
      <c r="I5" s="12">
        <f t="shared" si="0"/>
        <v>3058.3999999999942</v>
      </c>
    </row>
    <row r="6" spans="1:10" x14ac:dyDescent="0.25">
      <c r="A6" s="7">
        <v>5</v>
      </c>
      <c r="C6" s="4" t="s">
        <v>1</v>
      </c>
      <c r="E6" s="10">
        <f>'PSC_2-4a'!U7</f>
        <v>400</v>
      </c>
      <c r="G6" s="10">
        <v>25140</v>
      </c>
      <c r="I6" s="12">
        <f t="shared" si="0"/>
        <v>24740</v>
      </c>
      <c r="J6" t="s">
        <v>60</v>
      </c>
    </row>
    <row r="7" spans="1:10" x14ac:dyDescent="0.25">
      <c r="A7" s="7">
        <v>6</v>
      </c>
      <c r="C7" s="4" t="s">
        <v>1</v>
      </c>
      <c r="E7" s="10">
        <f>'PSC_2-4a'!U8</f>
        <v>35428.712500000001</v>
      </c>
      <c r="G7" s="10">
        <v>38092.239999999998</v>
      </c>
      <c r="I7" s="12">
        <f t="shared" si="0"/>
        <v>2663.5274999999965</v>
      </c>
    </row>
    <row r="8" spans="1:10" x14ac:dyDescent="0.25">
      <c r="A8" s="16">
        <v>7</v>
      </c>
      <c r="B8" s="14"/>
      <c r="C8" s="13" t="s">
        <v>4</v>
      </c>
      <c r="D8" s="14"/>
      <c r="E8" s="11">
        <f>'PSC_2-4a'!U9</f>
        <v>19653</v>
      </c>
      <c r="F8" s="14"/>
      <c r="G8" s="11">
        <v>29837</v>
      </c>
      <c r="H8" s="14"/>
      <c r="I8" s="24">
        <f t="shared" si="0"/>
        <v>10184</v>
      </c>
      <c r="J8" t="s">
        <v>62</v>
      </c>
    </row>
    <row r="9" spans="1:10" x14ac:dyDescent="0.25">
      <c r="A9" s="16">
        <v>8</v>
      </c>
      <c r="B9" s="14"/>
      <c r="C9" s="13" t="s">
        <v>2</v>
      </c>
      <c r="D9" s="14"/>
      <c r="E9" s="11">
        <f>'PSC_2-4a'!U10</f>
        <v>20159.7</v>
      </c>
      <c r="F9" s="14"/>
      <c r="G9" s="11">
        <v>20659.7</v>
      </c>
      <c r="H9" s="14"/>
      <c r="I9" s="24">
        <f t="shared" si="0"/>
        <v>500</v>
      </c>
    </row>
    <row r="10" spans="1:10" x14ac:dyDescent="0.25">
      <c r="A10" s="16">
        <v>9</v>
      </c>
      <c r="B10" s="14"/>
      <c r="C10" s="13" t="s">
        <v>2</v>
      </c>
      <c r="D10" s="14"/>
      <c r="E10" s="11">
        <f>'PSC_2-4a'!U11</f>
        <v>3168.25</v>
      </c>
      <c r="F10" s="14"/>
      <c r="G10" s="11">
        <v>3668.25</v>
      </c>
      <c r="H10" s="14"/>
      <c r="I10" s="24">
        <f t="shared" si="0"/>
        <v>500</v>
      </c>
    </row>
    <row r="11" spans="1:10" x14ac:dyDescent="0.25">
      <c r="A11" s="16">
        <v>10</v>
      </c>
      <c r="B11" s="14"/>
      <c r="C11" s="13" t="s">
        <v>5</v>
      </c>
      <c r="D11" s="14"/>
      <c r="E11" s="11">
        <f>'PSC_2-4a'!U12</f>
        <v>51259.972499999996</v>
      </c>
      <c r="F11" s="14"/>
      <c r="G11" s="11">
        <v>52661.91</v>
      </c>
      <c r="H11" s="14"/>
      <c r="I11" s="24">
        <f t="shared" si="0"/>
        <v>1401.9375000000073</v>
      </c>
    </row>
    <row r="12" spans="1:10" x14ac:dyDescent="0.25">
      <c r="A12" s="16">
        <v>11</v>
      </c>
      <c r="B12" s="14"/>
      <c r="C12" s="13" t="s">
        <v>6</v>
      </c>
      <c r="D12" s="14"/>
      <c r="E12" s="11">
        <f>'PSC_2-4a'!U13</f>
        <v>31338.375</v>
      </c>
      <c r="F12" s="14"/>
      <c r="G12" s="11"/>
      <c r="H12" s="14"/>
      <c r="I12" s="24">
        <f t="shared" si="0"/>
        <v>-31338.375</v>
      </c>
      <c r="J12" t="s">
        <v>29</v>
      </c>
    </row>
    <row r="13" spans="1:10" x14ac:dyDescent="0.25">
      <c r="A13" s="16">
        <v>12</v>
      </c>
      <c r="B13" s="14"/>
      <c r="C13" s="13" t="s">
        <v>2</v>
      </c>
      <c r="D13" s="14"/>
      <c r="E13" s="11">
        <f>'PSC_2-4a'!U14</f>
        <v>40883.502500000002</v>
      </c>
      <c r="F13" s="14"/>
      <c r="G13" s="11">
        <v>43621.21</v>
      </c>
      <c r="H13" s="14"/>
      <c r="I13" s="24">
        <f t="shared" si="0"/>
        <v>2737.7074999999968</v>
      </c>
    </row>
    <row r="14" spans="1:10" x14ac:dyDescent="0.25">
      <c r="A14" s="16">
        <v>13</v>
      </c>
      <c r="B14" s="14"/>
      <c r="C14" s="13" t="s">
        <v>5</v>
      </c>
      <c r="D14" s="14"/>
      <c r="E14" s="11">
        <f>'PSC_2-4a'!U15</f>
        <v>28370.15</v>
      </c>
      <c r="F14" s="14"/>
      <c r="G14" s="11">
        <v>29082.55</v>
      </c>
      <c r="H14" s="14"/>
      <c r="I14" s="24">
        <f t="shared" si="0"/>
        <v>712.39999999999782</v>
      </c>
    </row>
    <row r="15" spans="1:10" x14ac:dyDescent="0.25">
      <c r="A15" s="16">
        <v>14</v>
      </c>
      <c r="B15" s="14"/>
      <c r="C15" s="13" t="s">
        <v>5</v>
      </c>
      <c r="D15" s="14"/>
      <c r="E15" s="11">
        <f>'PSC_2-4a'!U16</f>
        <v>58744.200000000004</v>
      </c>
      <c r="F15" s="14"/>
      <c r="G15" s="11">
        <v>63097.4</v>
      </c>
      <c r="H15" s="14"/>
      <c r="I15" s="24">
        <f t="shared" si="0"/>
        <v>4353.1999999999971</v>
      </c>
    </row>
    <row r="16" spans="1:10" x14ac:dyDescent="0.25">
      <c r="A16" s="16">
        <v>15</v>
      </c>
      <c r="B16" s="14"/>
      <c r="C16" s="13" t="s">
        <v>7</v>
      </c>
      <c r="D16" s="14"/>
      <c r="E16" s="11">
        <f>'PSC_2-4a'!U17</f>
        <v>34041.15</v>
      </c>
      <c r="F16" s="14"/>
      <c r="G16" s="11">
        <v>34651.550000000003</v>
      </c>
      <c r="H16" s="14"/>
      <c r="I16" s="24">
        <f t="shared" si="0"/>
        <v>610.40000000000146</v>
      </c>
    </row>
    <row r="17" spans="1:10" x14ac:dyDescent="0.25">
      <c r="A17" s="16">
        <v>16</v>
      </c>
      <c r="B17" s="14"/>
      <c r="C17" s="13" t="s">
        <v>5</v>
      </c>
      <c r="D17" s="14"/>
      <c r="E17" s="11">
        <f>'PSC_2-4a'!U18</f>
        <v>8239.6500000000015</v>
      </c>
      <c r="F17" s="14"/>
      <c r="G17" s="11">
        <v>8739.65</v>
      </c>
      <c r="H17" s="14"/>
      <c r="I17" s="24">
        <f t="shared" si="0"/>
        <v>499.99999999999818</v>
      </c>
    </row>
    <row r="18" spans="1:10" x14ac:dyDescent="0.25">
      <c r="A18" s="16">
        <v>17</v>
      </c>
      <c r="B18" s="14"/>
      <c r="C18" s="13" t="s">
        <v>1</v>
      </c>
      <c r="D18" s="14"/>
      <c r="E18" s="11">
        <f>'PSC_2-4a'!U19</f>
        <v>32135.45</v>
      </c>
      <c r="F18" s="14"/>
      <c r="G18" s="11"/>
      <c r="H18" s="14"/>
      <c r="I18" s="24">
        <f t="shared" si="0"/>
        <v>-32135.45</v>
      </c>
      <c r="J18" t="s">
        <v>29</v>
      </c>
    </row>
    <row r="19" spans="1:10" x14ac:dyDescent="0.25">
      <c r="A19" s="16">
        <v>18</v>
      </c>
      <c r="B19" s="14"/>
      <c r="C19" s="13" t="s">
        <v>2</v>
      </c>
      <c r="D19" s="14"/>
      <c r="E19" s="11">
        <f>'PSC_2-4a'!U20</f>
        <v>26347.300000000003</v>
      </c>
      <c r="F19" s="14"/>
      <c r="G19" s="11">
        <v>27088.78</v>
      </c>
      <c r="H19" s="14"/>
      <c r="I19" s="24">
        <f t="shared" si="0"/>
        <v>741.47999999999593</v>
      </c>
    </row>
    <row r="20" spans="1:10" x14ac:dyDescent="0.25">
      <c r="A20" s="16">
        <v>19</v>
      </c>
      <c r="B20" s="14"/>
      <c r="C20" s="13" t="s">
        <v>8</v>
      </c>
      <c r="D20" s="14"/>
      <c r="E20" s="11">
        <f>'PSC_2-4a'!U21</f>
        <v>44802.87</v>
      </c>
      <c r="F20" s="14"/>
      <c r="G20" s="11">
        <v>51101.63</v>
      </c>
      <c r="H20" s="14"/>
      <c r="I20" s="24">
        <f t="shared" si="0"/>
        <v>6298.7599999999948</v>
      </c>
    </row>
    <row r="21" spans="1:10" x14ac:dyDescent="0.25">
      <c r="A21" s="16">
        <v>20</v>
      </c>
      <c r="B21" s="14"/>
      <c r="C21" s="13" t="s">
        <v>1</v>
      </c>
      <c r="D21" s="14"/>
      <c r="E21" s="11">
        <f>'PSC_2-4a'!U22</f>
        <v>20631</v>
      </c>
      <c r="F21" s="14"/>
      <c r="G21" s="11"/>
      <c r="H21" s="14"/>
      <c r="I21" s="24">
        <f t="shared" si="0"/>
        <v>-20631</v>
      </c>
      <c r="J21" t="s">
        <v>29</v>
      </c>
    </row>
    <row r="22" spans="1:10" x14ac:dyDescent="0.25">
      <c r="A22" s="16">
        <v>21</v>
      </c>
      <c r="B22" s="14"/>
      <c r="C22" s="13" t="s">
        <v>1</v>
      </c>
      <c r="D22" s="14"/>
      <c r="E22" s="11">
        <f>'PSC_2-4a'!U23</f>
        <v>58186.920000000006</v>
      </c>
      <c r="F22" s="14"/>
      <c r="G22" s="11">
        <v>63198.74</v>
      </c>
      <c r="H22" s="14"/>
      <c r="I22" s="24">
        <f t="shared" si="0"/>
        <v>5011.8199999999924</v>
      </c>
    </row>
    <row r="23" spans="1:10" x14ac:dyDescent="0.25">
      <c r="A23" s="16">
        <v>22</v>
      </c>
      <c r="B23" s="14"/>
      <c r="C23" s="13" t="s">
        <v>9</v>
      </c>
      <c r="D23" s="14"/>
      <c r="E23" s="11">
        <f>'PSC_2-4a'!U24</f>
        <v>63341.22</v>
      </c>
      <c r="F23" s="14"/>
      <c r="G23" s="11">
        <v>64649.120000000003</v>
      </c>
      <c r="H23" s="14"/>
      <c r="I23" s="24">
        <f t="shared" si="0"/>
        <v>1307.9000000000015</v>
      </c>
    </row>
    <row r="24" spans="1:10" x14ac:dyDescent="0.25">
      <c r="A24" s="16">
        <v>23</v>
      </c>
      <c r="B24" s="14"/>
      <c r="C24" s="13" t="s">
        <v>10</v>
      </c>
      <c r="D24" s="14"/>
      <c r="E24" s="11">
        <f>'PSC_2-4a'!U25</f>
        <v>0</v>
      </c>
      <c r="F24" s="14"/>
      <c r="G24" s="11">
        <v>116258.31</v>
      </c>
      <c r="H24" s="14"/>
      <c r="I24" s="24">
        <f t="shared" si="0"/>
        <v>116258.31</v>
      </c>
      <c r="J24" t="s">
        <v>61</v>
      </c>
    </row>
    <row r="25" spans="1:10" x14ac:dyDescent="0.25">
      <c r="A25" s="16">
        <v>24</v>
      </c>
      <c r="B25" s="14"/>
      <c r="C25" s="13" t="s">
        <v>1</v>
      </c>
      <c r="D25" s="14"/>
      <c r="E25" s="11">
        <f>'PSC_2-4a'!U26</f>
        <v>21993.600000000002</v>
      </c>
      <c r="F25" s="14"/>
      <c r="G25" s="11">
        <v>37435.800000000003</v>
      </c>
      <c r="H25" s="14"/>
      <c r="I25" s="24">
        <f t="shared" si="0"/>
        <v>15442.2</v>
      </c>
      <c r="J25" t="s">
        <v>62</v>
      </c>
    </row>
    <row r="26" spans="1:10" x14ac:dyDescent="0.25">
      <c r="A26" s="16">
        <v>25</v>
      </c>
      <c r="B26" s="14"/>
      <c r="C26" s="13" t="s">
        <v>2</v>
      </c>
      <c r="D26" s="14"/>
      <c r="E26" s="11">
        <f>'PSC_2-4a'!U27</f>
        <v>7152.0000000000009</v>
      </c>
      <c r="F26" s="14"/>
      <c r="G26" s="11"/>
      <c r="H26" s="14"/>
      <c r="I26" s="24">
        <f>G26-E26</f>
        <v>-7152.0000000000009</v>
      </c>
      <c r="J26" t="s">
        <v>29</v>
      </c>
    </row>
    <row r="27" spans="1:10" x14ac:dyDescent="0.25">
      <c r="A27" s="16">
        <v>26</v>
      </c>
      <c r="B27" s="14"/>
      <c r="C27" s="13" t="s">
        <v>1</v>
      </c>
      <c r="D27" s="14"/>
      <c r="E27" s="11">
        <f>'PSC_2-4a'!U28</f>
        <v>10397.75</v>
      </c>
      <c r="F27" s="14"/>
      <c r="G27" s="11">
        <v>10566.88</v>
      </c>
      <c r="H27" s="14"/>
      <c r="I27" s="24">
        <f t="shared" ref="I27:I34" si="1">G28-E27</f>
        <v>38352.839999999997</v>
      </c>
      <c r="J27" t="s">
        <v>55</v>
      </c>
    </row>
    <row r="28" spans="1:10" x14ac:dyDescent="0.25">
      <c r="A28" s="16">
        <v>27</v>
      </c>
      <c r="B28" s="14"/>
      <c r="C28" s="13" t="s">
        <v>5</v>
      </c>
      <c r="D28" s="14"/>
      <c r="E28" s="11">
        <f>'PSC_2-4a'!U29</f>
        <v>48277.337499999994</v>
      </c>
      <c r="F28" s="14"/>
      <c r="G28" s="11">
        <v>48750.59</v>
      </c>
      <c r="H28" s="14"/>
      <c r="I28" s="24">
        <f t="shared" si="1"/>
        <v>-15478.437499999993</v>
      </c>
    </row>
    <row r="29" spans="1:10" x14ac:dyDescent="0.25">
      <c r="A29" s="16">
        <v>28</v>
      </c>
      <c r="B29" s="14"/>
      <c r="C29" s="13" t="s">
        <v>5</v>
      </c>
      <c r="D29" s="14"/>
      <c r="E29" s="11">
        <f>'PSC_2-4a'!U30</f>
        <v>31936.65</v>
      </c>
      <c r="F29" s="14"/>
      <c r="G29" s="11">
        <v>32798.9</v>
      </c>
      <c r="H29" s="14"/>
      <c r="I29" s="24">
        <f t="shared" si="1"/>
        <v>22104.22</v>
      </c>
      <c r="J29" t="s">
        <v>55</v>
      </c>
    </row>
    <row r="30" spans="1:10" x14ac:dyDescent="0.25">
      <c r="A30" s="16">
        <v>29</v>
      </c>
      <c r="B30" s="14"/>
      <c r="C30" s="13" t="s">
        <v>11</v>
      </c>
      <c r="D30" s="14"/>
      <c r="E30" s="11">
        <f>'PSC_2-4a'!U31</f>
        <v>51776.760000000009</v>
      </c>
      <c r="F30" s="14"/>
      <c r="G30" s="11">
        <v>54040.87</v>
      </c>
      <c r="H30" s="14"/>
      <c r="I30" s="24">
        <f t="shared" si="1"/>
        <v>-1781.6500000000087</v>
      </c>
      <c r="J30" s="14" t="s">
        <v>57</v>
      </c>
    </row>
    <row r="31" spans="1:10" x14ac:dyDescent="0.25">
      <c r="A31" s="16">
        <v>30</v>
      </c>
      <c r="B31" s="14"/>
      <c r="C31" s="13" t="s">
        <v>12</v>
      </c>
      <c r="D31" s="14"/>
      <c r="E31" s="11">
        <f>'PSC_2-4a'!U32</f>
        <v>45733.170000000006</v>
      </c>
      <c r="F31" s="14"/>
      <c r="G31" s="11">
        <v>49995.11</v>
      </c>
      <c r="H31" s="14"/>
      <c r="I31" s="24">
        <f t="shared" si="1"/>
        <v>9959.6099999999933</v>
      </c>
    </row>
    <row r="32" spans="1:10" x14ac:dyDescent="0.25">
      <c r="A32" s="16">
        <v>31</v>
      </c>
      <c r="B32" s="14"/>
      <c r="C32" s="13" t="s">
        <v>13</v>
      </c>
      <c r="D32" s="14"/>
      <c r="E32" s="11">
        <f>'PSC_2-4a'!U33</f>
        <v>51540.4</v>
      </c>
      <c r="F32" s="14"/>
      <c r="G32" s="11">
        <v>55692.78</v>
      </c>
      <c r="H32" s="14"/>
      <c r="I32" s="24">
        <f t="shared" si="1"/>
        <v>-13712.75</v>
      </c>
    </row>
    <row r="33" spans="1:10" x14ac:dyDescent="0.25">
      <c r="A33" s="16">
        <v>32</v>
      </c>
      <c r="B33" s="14"/>
      <c r="C33" s="13" t="s">
        <v>14</v>
      </c>
      <c r="D33" s="14"/>
      <c r="E33" s="11">
        <f>'PSC_2-4a'!U34</f>
        <v>22900.274999999998</v>
      </c>
      <c r="F33" s="14"/>
      <c r="G33" s="11">
        <v>37827.65</v>
      </c>
      <c r="H33" s="14"/>
      <c r="I33" s="24">
        <f t="shared" si="1"/>
        <v>20492.855</v>
      </c>
      <c r="J33" t="s">
        <v>62</v>
      </c>
    </row>
    <row r="34" spans="1:10" x14ac:dyDescent="0.25">
      <c r="A34" s="16">
        <v>33</v>
      </c>
      <c r="B34" s="14"/>
      <c r="C34" s="13" t="s">
        <v>14</v>
      </c>
      <c r="D34" s="14"/>
      <c r="E34" s="11">
        <f>'PSC_2-4a'!U35</f>
        <v>28531.575000000001</v>
      </c>
      <c r="F34" s="14"/>
      <c r="G34" s="11">
        <v>43393.13</v>
      </c>
      <c r="H34" s="14"/>
      <c r="I34" s="24">
        <f t="shared" si="1"/>
        <v>-28531.575000000001</v>
      </c>
      <c r="J34" t="s">
        <v>62</v>
      </c>
    </row>
    <row r="35" spans="1:10" x14ac:dyDescent="0.25">
      <c r="E35" s="10">
        <v>665709.51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1F29-FB40-4D65-9D7E-597AC7796AED}">
  <dimension ref="A1:AK35"/>
  <sheetViews>
    <sheetView topLeftCell="D1" workbookViewId="0">
      <selection activeCell="R12" sqref="R12"/>
    </sheetView>
  </sheetViews>
  <sheetFormatPr defaultRowHeight="15" x14ac:dyDescent="0.25"/>
  <cols>
    <col min="1" max="1" width="11" style="20" customWidth="1"/>
    <col min="2" max="2" width="2.85546875" customWidth="1"/>
    <col min="3" max="3" width="28.7109375" customWidth="1"/>
    <col min="4" max="4" width="2.85546875" customWidth="1"/>
    <col min="5" max="5" width="9.140625" style="5"/>
    <col min="6" max="6" width="2.85546875" customWidth="1"/>
    <col min="8" max="8" width="3.140625" style="14" customWidth="1"/>
    <col min="9" max="9" width="9.140625" style="5"/>
    <col min="10" max="10" width="2.85546875" style="5" customWidth="1"/>
    <col min="11" max="11" width="9.140625" style="5"/>
    <col min="12" max="12" width="3.5703125" style="5" customWidth="1"/>
    <col min="13" max="13" width="9.28515625" style="5" customWidth="1"/>
    <col min="14" max="14" width="3" style="5" customWidth="1"/>
    <col min="15" max="15" width="11" style="5" customWidth="1"/>
    <col min="16" max="16" width="3.7109375" style="5" customWidth="1"/>
    <col min="17" max="17" width="8.28515625" style="5" customWidth="1"/>
    <col min="18" max="18" width="2.85546875" style="5" customWidth="1"/>
    <col min="19" max="19" width="9.140625" style="5"/>
    <col min="20" max="20" width="2.85546875" style="14" customWidth="1"/>
    <col min="21" max="21" width="10.140625" bestFit="1" customWidth="1"/>
    <col min="22" max="22" width="2.85546875" customWidth="1"/>
    <col min="23" max="23" width="10.140625" bestFit="1" customWidth="1"/>
    <col min="24" max="24" width="3.28515625" customWidth="1"/>
    <col min="25" max="25" width="10.140625" customWidth="1"/>
    <col min="26" max="26" width="2.7109375" customWidth="1"/>
    <col min="27" max="27" width="10.140625" customWidth="1"/>
    <col min="28" max="28" width="3.28515625" customWidth="1"/>
    <col min="29" max="29" width="10.140625" customWidth="1"/>
    <col min="30" max="30" width="2.85546875" customWidth="1"/>
    <col min="31" max="31" width="11.140625" customWidth="1"/>
    <col min="32" max="32" width="3.7109375" customWidth="1"/>
    <col min="33" max="33" width="9.5703125" customWidth="1"/>
    <col min="34" max="34" width="2.85546875" customWidth="1"/>
    <col min="35" max="35" width="12.42578125" customWidth="1"/>
    <col min="36" max="36" width="2.5703125" customWidth="1"/>
    <col min="37" max="37" width="39.85546875" customWidth="1"/>
  </cols>
  <sheetData>
    <row r="1" spans="1:37" x14ac:dyDescent="0.25">
      <c r="E1" s="25" t="s">
        <v>20</v>
      </c>
      <c r="F1" s="25"/>
      <c r="G1" s="25"/>
      <c r="I1" s="25" t="s">
        <v>63</v>
      </c>
      <c r="J1" s="25"/>
      <c r="K1" s="25"/>
      <c r="L1" s="25"/>
      <c r="M1" s="25"/>
      <c r="N1" s="25"/>
      <c r="O1" s="25"/>
      <c r="P1" s="25"/>
      <c r="Q1" s="25"/>
      <c r="R1" s="25"/>
      <c r="S1" s="25"/>
      <c r="U1" s="25" t="s">
        <v>58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7" ht="25.5" x14ac:dyDescent="0.25">
      <c r="A2" s="23" t="s">
        <v>16</v>
      </c>
      <c r="B2" s="21"/>
      <c r="C2" s="15" t="s">
        <v>0</v>
      </c>
      <c r="D2" s="15"/>
      <c r="E2" s="22" t="s">
        <v>17</v>
      </c>
      <c r="F2" s="15"/>
      <c r="G2" s="15" t="s">
        <v>18</v>
      </c>
      <c r="H2" s="15"/>
      <c r="I2" s="22" t="s">
        <v>17</v>
      </c>
      <c r="J2" s="22"/>
      <c r="K2" s="22" t="s">
        <v>15</v>
      </c>
      <c r="L2" s="22"/>
      <c r="M2" s="22" t="s">
        <v>52</v>
      </c>
      <c r="N2" s="22"/>
      <c r="O2" s="22" t="s">
        <v>53</v>
      </c>
      <c r="P2" s="22"/>
      <c r="Q2" s="22" t="s">
        <v>54</v>
      </c>
      <c r="R2" s="22"/>
      <c r="S2" s="22" t="s">
        <v>18</v>
      </c>
      <c r="T2" s="15"/>
      <c r="U2" s="15" t="s">
        <v>17</v>
      </c>
      <c r="V2" s="15"/>
      <c r="W2" s="15" t="s">
        <v>15</v>
      </c>
      <c r="X2" s="15"/>
      <c r="Y2" s="15" t="s">
        <v>52</v>
      </c>
      <c r="Z2" s="15"/>
      <c r="AA2" s="15" t="s">
        <v>53</v>
      </c>
      <c r="AB2" s="15"/>
      <c r="AC2" s="15" t="s">
        <v>54</v>
      </c>
      <c r="AD2" s="15"/>
      <c r="AE2" s="15" t="s">
        <v>18</v>
      </c>
      <c r="AF2" s="15"/>
      <c r="AG2" s="15" t="s">
        <v>59</v>
      </c>
      <c r="AH2" s="15"/>
      <c r="AI2" s="15" t="s">
        <v>19</v>
      </c>
    </row>
    <row r="3" spans="1:37" x14ac:dyDescent="0.25">
      <c r="A3" s="16">
        <v>1</v>
      </c>
      <c r="B3" s="14"/>
      <c r="C3" s="13" t="s">
        <v>1</v>
      </c>
      <c r="D3" s="14"/>
      <c r="E3" s="17">
        <v>11.8</v>
      </c>
      <c r="F3" s="14"/>
      <c r="G3" s="18">
        <f>E3*1.5</f>
        <v>17.700000000000003</v>
      </c>
      <c r="I3" s="19">
        <v>1996.5</v>
      </c>
      <c r="J3" s="20"/>
      <c r="K3" s="13">
        <v>80</v>
      </c>
      <c r="L3" s="13"/>
      <c r="M3" s="13">
        <v>71.5</v>
      </c>
      <c r="N3" s="13"/>
      <c r="O3" s="13"/>
      <c r="P3" s="13"/>
      <c r="Q3" s="13"/>
      <c r="R3" s="20"/>
      <c r="S3" s="13">
        <v>148</v>
      </c>
      <c r="U3" s="18">
        <f>E3*I3</f>
        <v>23558.7</v>
      </c>
      <c r="V3" s="14"/>
      <c r="W3" s="18">
        <f>E3*K3</f>
        <v>944</v>
      </c>
      <c r="X3" s="18"/>
      <c r="Y3" s="18">
        <f>M3*E3</f>
        <v>843.7</v>
      </c>
      <c r="Z3" s="18"/>
      <c r="AA3" s="18">
        <f>E3*O3</f>
        <v>0</v>
      </c>
      <c r="AB3" s="18"/>
      <c r="AC3" s="18">
        <f>E3*Q3</f>
        <v>0</v>
      </c>
      <c r="AD3" s="14"/>
      <c r="AE3" s="18">
        <f>G3*S3</f>
        <v>2619.6000000000004</v>
      </c>
      <c r="AF3" s="18"/>
      <c r="AG3" s="18">
        <v>500</v>
      </c>
      <c r="AH3" s="14"/>
      <c r="AI3" s="18">
        <f>SUM(U3:AG3)</f>
        <v>28466</v>
      </c>
    </row>
    <row r="4" spans="1:37" x14ac:dyDescent="0.25">
      <c r="A4" s="16">
        <v>2</v>
      </c>
      <c r="B4" s="14"/>
      <c r="C4" s="13" t="s">
        <v>1</v>
      </c>
      <c r="D4" s="14"/>
      <c r="E4" s="17">
        <v>13.8</v>
      </c>
      <c r="F4" s="14"/>
      <c r="G4" s="18">
        <f t="shared" ref="G4:G35" si="0">E4*1.5</f>
        <v>20.700000000000003</v>
      </c>
      <c r="I4" s="19">
        <v>1929.5</v>
      </c>
      <c r="J4" s="20"/>
      <c r="K4" s="13">
        <v>80</v>
      </c>
      <c r="L4" s="13"/>
      <c r="M4" s="13">
        <v>129.5</v>
      </c>
      <c r="N4" s="13"/>
      <c r="O4" s="13">
        <v>50.5</v>
      </c>
      <c r="P4" s="13"/>
      <c r="Q4" s="13"/>
      <c r="R4" s="20"/>
      <c r="S4" s="13">
        <v>138</v>
      </c>
      <c r="U4" s="18">
        <f t="shared" ref="U4:U35" si="1">E4*I4</f>
        <v>26627.100000000002</v>
      </c>
      <c r="V4" s="14"/>
      <c r="W4" s="18">
        <f t="shared" ref="W4:W35" si="2">E4*K4</f>
        <v>1104</v>
      </c>
      <c r="X4" s="18"/>
      <c r="Y4" s="18">
        <f t="shared" ref="Y4:Y35" si="3">M4*E4</f>
        <v>1787.1000000000001</v>
      </c>
      <c r="Z4" s="18"/>
      <c r="AA4" s="18">
        <f t="shared" ref="AA4:AA35" si="4">E4*O4</f>
        <v>696.90000000000009</v>
      </c>
      <c r="AB4" s="18"/>
      <c r="AC4" s="18">
        <f t="shared" ref="AC4:AC35" si="5">E4*Q4</f>
        <v>0</v>
      </c>
      <c r="AD4" s="14"/>
      <c r="AE4" s="18">
        <f t="shared" ref="AE4:AE35" si="6">G4*S4</f>
        <v>2856.6000000000004</v>
      </c>
      <c r="AF4" s="18"/>
      <c r="AG4" s="18">
        <v>500</v>
      </c>
      <c r="AH4" s="14"/>
      <c r="AI4" s="18">
        <f t="shared" ref="AI4:AI35" si="7">SUM(U4:AE4)</f>
        <v>33071.700000000004</v>
      </c>
    </row>
    <row r="5" spans="1:37" x14ac:dyDescent="0.25">
      <c r="A5" s="16">
        <v>3</v>
      </c>
      <c r="B5" s="14"/>
      <c r="C5" s="13" t="s">
        <v>2</v>
      </c>
      <c r="D5" s="14"/>
      <c r="E5" s="17">
        <v>11</v>
      </c>
      <c r="F5" s="14"/>
      <c r="G5" s="18">
        <f t="shared" si="0"/>
        <v>16.5</v>
      </c>
      <c r="I5" s="19">
        <v>931.5</v>
      </c>
      <c r="J5" s="20"/>
      <c r="K5" s="13">
        <v>56</v>
      </c>
      <c r="L5" s="13"/>
      <c r="M5" s="13"/>
      <c r="N5" s="13"/>
      <c r="O5" s="13"/>
      <c r="P5" s="13"/>
      <c r="Q5" s="13"/>
      <c r="R5" s="20"/>
      <c r="S5" s="13">
        <v>15</v>
      </c>
      <c r="U5" s="18">
        <f t="shared" si="1"/>
        <v>10246.5</v>
      </c>
      <c r="V5" s="14"/>
      <c r="W5" s="18">
        <f t="shared" si="2"/>
        <v>616</v>
      </c>
      <c r="X5" s="18"/>
      <c r="Y5" s="18">
        <f t="shared" si="3"/>
        <v>0</v>
      </c>
      <c r="Z5" s="18"/>
      <c r="AA5" s="18">
        <f t="shared" si="4"/>
        <v>0</v>
      </c>
      <c r="AB5" s="18"/>
      <c r="AC5" s="18">
        <f t="shared" si="5"/>
        <v>0</v>
      </c>
      <c r="AD5" s="14"/>
      <c r="AE5" s="18">
        <f t="shared" si="6"/>
        <v>247.5</v>
      </c>
      <c r="AF5" s="18"/>
      <c r="AG5" s="18">
        <v>500</v>
      </c>
      <c r="AH5" s="14"/>
      <c r="AI5" s="18">
        <f t="shared" si="7"/>
        <v>11110</v>
      </c>
      <c r="AK5" t="s">
        <v>29</v>
      </c>
    </row>
    <row r="6" spans="1:37" x14ac:dyDescent="0.25">
      <c r="A6" s="16">
        <v>4</v>
      </c>
      <c r="B6" s="14"/>
      <c r="C6" s="13" t="s">
        <v>3</v>
      </c>
      <c r="D6" s="14"/>
      <c r="E6" s="17">
        <v>20.8</v>
      </c>
      <c r="F6" s="14"/>
      <c r="G6" s="18">
        <f t="shared" si="0"/>
        <v>31.200000000000003</v>
      </c>
      <c r="I6" s="19">
        <v>1904</v>
      </c>
      <c r="J6" s="20"/>
      <c r="K6" s="13">
        <v>80</v>
      </c>
      <c r="L6" s="13"/>
      <c r="M6" s="13">
        <v>88.5</v>
      </c>
      <c r="N6" s="13"/>
      <c r="O6" s="13">
        <v>38.5</v>
      </c>
      <c r="P6" s="13"/>
      <c r="Q6" s="13"/>
      <c r="R6" s="20"/>
      <c r="S6" s="13">
        <v>159.5</v>
      </c>
      <c r="U6" s="18">
        <f t="shared" si="1"/>
        <v>39603.200000000004</v>
      </c>
      <c r="V6" s="14"/>
      <c r="W6" s="18">
        <f t="shared" si="2"/>
        <v>1664</v>
      </c>
      <c r="X6" s="18"/>
      <c r="Y6" s="18">
        <f t="shared" si="3"/>
        <v>1840.8</v>
      </c>
      <c r="Z6" s="18"/>
      <c r="AA6" s="18">
        <f t="shared" si="4"/>
        <v>800.80000000000007</v>
      </c>
      <c r="AB6" s="18"/>
      <c r="AC6" s="18">
        <f t="shared" si="5"/>
        <v>0</v>
      </c>
      <c r="AD6" s="14"/>
      <c r="AE6" s="18">
        <f t="shared" si="6"/>
        <v>4976.4000000000005</v>
      </c>
      <c r="AF6" s="18"/>
      <c r="AG6" s="18">
        <v>500</v>
      </c>
      <c r="AH6" s="14"/>
      <c r="AI6" s="18">
        <f t="shared" si="7"/>
        <v>48885.200000000012</v>
      </c>
    </row>
    <row r="7" spans="1:37" x14ac:dyDescent="0.25">
      <c r="A7" s="16">
        <v>5</v>
      </c>
      <c r="B7" s="14"/>
      <c r="C7" s="13" t="s">
        <v>1</v>
      </c>
      <c r="D7" s="14"/>
      <c r="E7" s="17">
        <v>10</v>
      </c>
      <c r="F7" s="14"/>
      <c r="G7" s="18">
        <f t="shared" si="0"/>
        <v>15</v>
      </c>
      <c r="I7" s="19">
        <v>40</v>
      </c>
      <c r="J7" s="20"/>
      <c r="K7" s="13">
        <v>0</v>
      </c>
      <c r="L7" s="13"/>
      <c r="M7" s="13"/>
      <c r="N7" s="13"/>
      <c r="O7" s="13"/>
      <c r="P7" s="13"/>
      <c r="Q7" s="13"/>
      <c r="R7" s="20"/>
      <c r="S7" s="13"/>
      <c r="U7" s="18">
        <f t="shared" si="1"/>
        <v>400</v>
      </c>
      <c r="V7" s="14"/>
      <c r="W7" s="18">
        <f t="shared" si="2"/>
        <v>0</v>
      </c>
      <c r="X7" s="18"/>
      <c r="Y7" s="18">
        <f t="shared" si="3"/>
        <v>0</v>
      </c>
      <c r="Z7" s="18"/>
      <c r="AA7" s="18">
        <f t="shared" si="4"/>
        <v>0</v>
      </c>
      <c r="AB7" s="18"/>
      <c r="AC7" s="18">
        <f t="shared" si="5"/>
        <v>0</v>
      </c>
      <c r="AD7" s="14"/>
      <c r="AE7" s="18">
        <f t="shared" si="6"/>
        <v>0</v>
      </c>
      <c r="AF7" s="18"/>
      <c r="AG7" s="18">
        <v>500</v>
      </c>
      <c r="AH7" s="14"/>
      <c r="AI7" s="18">
        <f t="shared" si="7"/>
        <v>400</v>
      </c>
      <c r="AK7" t="s">
        <v>60</v>
      </c>
    </row>
    <row r="8" spans="1:37" x14ac:dyDescent="0.25">
      <c r="A8" s="16">
        <v>6</v>
      </c>
      <c r="B8" s="14"/>
      <c r="C8" s="13" t="s">
        <v>1</v>
      </c>
      <c r="D8" s="14"/>
      <c r="E8" s="17">
        <v>15.85</v>
      </c>
      <c r="F8" s="14"/>
      <c r="G8" s="18">
        <f t="shared" si="0"/>
        <v>23.774999999999999</v>
      </c>
      <c r="I8" s="19">
        <v>1928</v>
      </c>
      <c r="J8" s="20"/>
      <c r="K8" s="13">
        <v>80</v>
      </c>
      <c r="L8" s="13"/>
      <c r="M8" s="13">
        <v>72.5</v>
      </c>
      <c r="N8" s="13"/>
      <c r="O8" s="13">
        <v>64</v>
      </c>
      <c r="P8" s="13"/>
      <c r="Q8" s="13"/>
      <c r="R8" s="20"/>
      <c r="S8" s="13">
        <v>151.5</v>
      </c>
      <c r="U8" s="18">
        <f t="shared" si="1"/>
        <v>30558.799999999999</v>
      </c>
      <c r="V8" s="14"/>
      <c r="W8" s="18">
        <f t="shared" si="2"/>
        <v>1268</v>
      </c>
      <c r="X8" s="18"/>
      <c r="Y8" s="18">
        <f t="shared" si="3"/>
        <v>1149.125</v>
      </c>
      <c r="Z8" s="18"/>
      <c r="AA8" s="18">
        <f t="shared" si="4"/>
        <v>1014.4</v>
      </c>
      <c r="AB8" s="18"/>
      <c r="AC8" s="18">
        <f t="shared" si="5"/>
        <v>0</v>
      </c>
      <c r="AD8" s="14"/>
      <c r="AE8" s="18">
        <f t="shared" si="6"/>
        <v>3601.9124999999999</v>
      </c>
      <c r="AF8" s="18"/>
      <c r="AG8" s="18">
        <v>500</v>
      </c>
      <c r="AH8" s="14"/>
      <c r="AI8" s="18">
        <f t="shared" si="7"/>
        <v>37592.237500000003</v>
      </c>
    </row>
    <row r="9" spans="1:37" x14ac:dyDescent="0.25">
      <c r="A9" s="16">
        <v>7</v>
      </c>
      <c r="B9" s="14"/>
      <c r="C9" s="13" t="s">
        <v>4</v>
      </c>
      <c r="D9" s="14"/>
      <c r="E9" s="17">
        <v>12</v>
      </c>
      <c r="F9" s="14"/>
      <c r="G9" s="18">
        <f t="shared" si="0"/>
        <v>18</v>
      </c>
      <c r="I9" s="19">
        <v>1499.5</v>
      </c>
      <c r="J9" s="20"/>
      <c r="K9" s="13">
        <v>64</v>
      </c>
      <c r="L9" s="13"/>
      <c r="M9" s="13">
        <v>23</v>
      </c>
      <c r="N9" s="13"/>
      <c r="O9" s="13"/>
      <c r="P9" s="13"/>
      <c r="Q9" s="13">
        <v>24</v>
      </c>
      <c r="R9" s="20"/>
      <c r="S9" s="13">
        <v>49.5</v>
      </c>
      <c r="U9" s="18">
        <f t="shared" si="1"/>
        <v>17994</v>
      </c>
      <c r="V9" s="14"/>
      <c r="W9" s="18">
        <f t="shared" si="2"/>
        <v>768</v>
      </c>
      <c r="X9" s="18"/>
      <c r="Y9" s="18">
        <f t="shared" si="3"/>
        <v>276</v>
      </c>
      <c r="Z9" s="18"/>
      <c r="AA9" s="18">
        <f t="shared" si="4"/>
        <v>0</v>
      </c>
      <c r="AB9" s="18"/>
      <c r="AC9" s="18">
        <f t="shared" si="5"/>
        <v>288</v>
      </c>
      <c r="AD9" s="14"/>
      <c r="AE9" s="18">
        <f t="shared" si="6"/>
        <v>891</v>
      </c>
      <c r="AF9" s="18"/>
      <c r="AG9" s="18">
        <v>500</v>
      </c>
      <c r="AH9" s="14"/>
      <c r="AI9" s="18">
        <f t="shared" si="7"/>
        <v>20217</v>
      </c>
      <c r="AK9" t="s">
        <v>62</v>
      </c>
    </row>
    <row r="10" spans="1:37" x14ac:dyDescent="0.25">
      <c r="A10" s="16">
        <v>8</v>
      </c>
      <c r="B10" s="14"/>
      <c r="C10" s="13" t="s">
        <v>2</v>
      </c>
      <c r="D10" s="14"/>
      <c r="E10" s="17">
        <v>12.3</v>
      </c>
      <c r="F10" s="14"/>
      <c r="G10" s="18">
        <f t="shared" si="0"/>
        <v>18.450000000000003</v>
      </c>
      <c r="I10" s="19">
        <v>1567</v>
      </c>
      <c r="J10" s="20"/>
      <c r="K10" s="13">
        <v>72</v>
      </c>
      <c r="L10" s="13"/>
      <c r="M10" s="13"/>
      <c r="N10" s="13"/>
      <c r="O10" s="13"/>
      <c r="P10" s="13"/>
      <c r="Q10" s="13"/>
      <c r="R10" s="20"/>
      <c r="S10" s="13"/>
      <c r="U10" s="18">
        <f t="shared" si="1"/>
        <v>19274.100000000002</v>
      </c>
      <c r="V10" s="14"/>
      <c r="W10" s="18">
        <f t="shared" si="2"/>
        <v>885.6</v>
      </c>
      <c r="X10" s="18"/>
      <c r="Y10" s="18">
        <f t="shared" si="3"/>
        <v>0</v>
      </c>
      <c r="Z10" s="18"/>
      <c r="AA10" s="18">
        <f t="shared" si="4"/>
        <v>0</v>
      </c>
      <c r="AB10" s="18"/>
      <c r="AC10" s="18">
        <f t="shared" si="5"/>
        <v>0</v>
      </c>
      <c r="AD10" s="14"/>
      <c r="AE10" s="18">
        <f t="shared" si="6"/>
        <v>0</v>
      </c>
      <c r="AF10" s="18"/>
      <c r="AG10" s="18">
        <v>500</v>
      </c>
      <c r="AH10" s="14"/>
      <c r="AI10" s="18">
        <f t="shared" si="7"/>
        <v>20159.7</v>
      </c>
    </row>
    <row r="11" spans="1:37" x14ac:dyDescent="0.25">
      <c r="A11" s="16">
        <v>9</v>
      </c>
      <c r="B11" s="14"/>
      <c r="C11" s="13" t="s">
        <v>2</v>
      </c>
      <c r="D11" s="14"/>
      <c r="E11" s="17">
        <v>9.5</v>
      </c>
      <c r="F11" s="14"/>
      <c r="G11" s="18">
        <f t="shared" si="0"/>
        <v>14.25</v>
      </c>
      <c r="I11" s="19">
        <v>293.5</v>
      </c>
      <c r="J11" s="20"/>
      <c r="K11" s="13">
        <v>40</v>
      </c>
      <c r="L11" s="13"/>
      <c r="M11" s="13"/>
      <c r="N11" s="13"/>
      <c r="O11" s="13"/>
      <c r="P11" s="13"/>
      <c r="Q11" s="13"/>
      <c r="R11" s="20"/>
      <c r="S11" s="13"/>
      <c r="U11" s="18">
        <f t="shared" si="1"/>
        <v>2788.25</v>
      </c>
      <c r="V11" s="14"/>
      <c r="W11" s="18">
        <f t="shared" si="2"/>
        <v>380</v>
      </c>
      <c r="X11" s="18"/>
      <c r="Y11" s="18">
        <f t="shared" si="3"/>
        <v>0</v>
      </c>
      <c r="Z11" s="18"/>
      <c r="AA11" s="18">
        <f t="shared" si="4"/>
        <v>0</v>
      </c>
      <c r="AB11" s="18"/>
      <c r="AC11" s="18">
        <f t="shared" si="5"/>
        <v>0</v>
      </c>
      <c r="AD11" s="14"/>
      <c r="AE11" s="18">
        <f t="shared" si="6"/>
        <v>0</v>
      </c>
      <c r="AF11" s="18"/>
      <c r="AG11" s="18">
        <v>500</v>
      </c>
      <c r="AH11" s="14"/>
      <c r="AI11" s="18">
        <f t="shared" si="7"/>
        <v>3168.25</v>
      </c>
    </row>
    <row r="12" spans="1:37" x14ac:dyDescent="0.25">
      <c r="A12" s="16">
        <v>10</v>
      </c>
      <c r="B12" s="14"/>
      <c r="C12" s="13" t="s">
        <v>5</v>
      </c>
      <c r="D12" s="14"/>
      <c r="E12" s="17">
        <v>22.27</v>
      </c>
      <c r="F12" s="14"/>
      <c r="G12" s="18">
        <f t="shared" si="0"/>
        <v>33.405000000000001</v>
      </c>
      <c r="I12" s="19">
        <v>2062</v>
      </c>
      <c r="J12" s="20"/>
      <c r="K12" s="13">
        <v>80</v>
      </c>
      <c r="L12" s="13"/>
      <c r="M12" s="13">
        <v>40.5</v>
      </c>
      <c r="N12" s="13"/>
      <c r="O12" s="13"/>
      <c r="P12" s="13"/>
      <c r="Q12" s="13"/>
      <c r="R12" s="20"/>
      <c r="S12" s="13">
        <v>106.5</v>
      </c>
      <c r="U12" s="18">
        <f t="shared" si="1"/>
        <v>45920.74</v>
      </c>
      <c r="V12" s="14"/>
      <c r="W12" s="18">
        <f t="shared" si="2"/>
        <v>1781.6</v>
      </c>
      <c r="X12" s="18"/>
      <c r="Y12" s="18">
        <f t="shared" si="3"/>
        <v>901.93499999999995</v>
      </c>
      <c r="Z12" s="18"/>
      <c r="AA12" s="18">
        <f t="shared" si="4"/>
        <v>0</v>
      </c>
      <c r="AB12" s="18"/>
      <c r="AC12" s="18">
        <f t="shared" si="5"/>
        <v>0</v>
      </c>
      <c r="AD12" s="14"/>
      <c r="AE12" s="18">
        <f t="shared" si="6"/>
        <v>3557.6325000000002</v>
      </c>
      <c r="AF12" s="18"/>
      <c r="AG12" s="18">
        <v>500</v>
      </c>
      <c r="AH12" s="14"/>
      <c r="AI12" s="18">
        <f t="shared" si="7"/>
        <v>52161.907499999994</v>
      </c>
    </row>
    <row r="13" spans="1:37" x14ac:dyDescent="0.25">
      <c r="A13" s="16">
        <v>11</v>
      </c>
      <c r="B13" s="14"/>
      <c r="C13" s="13" t="s">
        <v>6</v>
      </c>
      <c r="D13" s="14"/>
      <c r="E13" s="17"/>
      <c r="F13" s="14"/>
      <c r="G13" s="18">
        <f t="shared" si="0"/>
        <v>0</v>
      </c>
      <c r="I13" s="19">
        <v>1361</v>
      </c>
      <c r="J13" s="20"/>
      <c r="K13" s="13">
        <v>40</v>
      </c>
      <c r="L13" s="13"/>
      <c r="M13" s="13"/>
      <c r="N13" s="13"/>
      <c r="O13" s="13"/>
      <c r="P13" s="13"/>
      <c r="Q13" s="13"/>
      <c r="R13" s="20"/>
      <c r="S13" s="13">
        <v>148.5</v>
      </c>
      <c r="U13" s="18">
        <f t="shared" si="1"/>
        <v>0</v>
      </c>
      <c r="V13" s="14"/>
      <c r="W13" s="18">
        <f t="shared" si="2"/>
        <v>0</v>
      </c>
      <c r="X13" s="18"/>
      <c r="Y13" s="18">
        <f t="shared" si="3"/>
        <v>0</v>
      </c>
      <c r="Z13" s="18"/>
      <c r="AA13" s="18">
        <f t="shared" si="4"/>
        <v>0</v>
      </c>
      <c r="AB13" s="18"/>
      <c r="AC13" s="18">
        <f t="shared" si="5"/>
        <v>0</v>
      </c>
      <c r="AD13" s="14"/>
      <c r="AE13" s="18">
        <f t="shared" si="6"/>
        <v>0</v>
      </c>
      <c r="AF13" s="18"/>
      <c r="AG13" s="18">
        <v>500</v>
      </c>
      <c r="AH13" s="14"/>
      <c r="AI13" s="18">
        <f t="shared" si="7"/>
        <v>0</v>
      </c>
      <c r="AK13" t="s">
        <v>29</v>
      </c>
    </row>
    <row r="14" spans="1:37" x14ac:dyDescent="0.25">
      <c r="A14" s="16">
        <v>12</v>
      </c>
      <c r="B14" s="14"/>
      <c r="C14" s="13" t="s">
        <v>2</v>
      </c>
      <c r="D14" s="14"/>
      <c r="E14" s="17">
        <v>20.63</v>
      </c>
      <c r="F14" s="14"/>
      <c r="G14" s="18">
        <f t="shared" si="0"/>
        <v>30.945</v>
      </c>
      <c r="I14" s="19">
        <v>1854.5</v>
      </c>
      <c r="J14" s="20"/>
      <c r="K14" s="13">
        <v>80</v>
      </c>
      <c r="L14" s="13"/>
      <c r="M14" s="13">
        <v>116.5</v>
      </c>
      <c r="N14" s="13"/>
      <c r="O14" s="13">
        <v>74</v>
      </c>
      <c r="P14" s="13"/>
      <c r="Q14" s="13"/>
      <c r="R14" s="20"/>
      <c r="S14" s="13">
        <v>31.5</v>
      </c>
      <c r="U14" s="18">
        <f t="shared" si="1"/>
        <v>38258.334999999999</v>
      </c>
      <c r="V14" s="14"/>
      <c r="W14" s="18">
        <f t="shared" si="2"/>
        <v>1650.3999999999999</v>
      </c>
      <c r="X14" s="18"/>
      <c r="Y14" s="18">
        <f t="shared" si="3"/>
        <v>2403.395</v>
      </c>
      <c r="Z14" s="18"/>
      <c r="AA14" s="18">
        <f t="shared" si="4"/>
        <v>1526.62</v>
      </c>
      <c r="AB14" s="18"/>
      <c r="AC14" s="18">
        <f t="shared" si="5"/>
        <v>0</v>
      </c>
      <c r="AD14" s="14"/>
      <c r="AE14" s="18">
        <f t="shared" si="6"/>
        <v>974.76750000000004</v>
      </c>
      <c r="AF14" s="18"/>
      <c r="AG14" s="18">
        <v>500</v>
      </c>
      <c r="AH14" s="14"/>
      <c r="AI14" s="18">
        <f t="shared" si="7"/>
        <v>44813.517500000002</v>
      </c>
    </row>
    <row r="15" spans="1:37" x14ac:dyDescent="0.25">
      <c r="A15" s="16">
        <v>13</v>
      </c>
      <c r="B15" s="14"/>
      <c r="C15" s="13" t="s">
        <v>5</v>
      </c>
      <c r="D15" s="14"/>
      <c r="E15" s="17">
        <v>11.8</v>
      </c>
      <c r="F15" s="14"/>
      <c r="G15" s="18">
        <f t="shared" si="0"/>
        <v>17.700000000000003</v>
      </c>
      <c r="I15" s="19">
        <v>2094</v>
      </c>
      <c r="J15" s="20"/>
      <c r="K15" s="13">
        <v>80</v>
      </c>
      <c r="L15" s="13"/>
      <c r="M15" s="13">
        <v>16</v>
      </c>
      <c r="N15" s="13"/>
      <c r="O15" s="13"/>
      <c r="P15" s="13"/>
      <c r="Q15" s="13"/>
      <c r="R15" s="20"/>
      <c r="S15" s="13">
        <v>153.5</v>
      </c>
      <c r="U15" s="18">
        <f t="shared" si="1"/>
        <v>24709.200000000001</v>
      </c>
      <c r="V15" s="14"/>
      <c r="W15" s="18">
        <f t="shared" si="2"/>
        <v>944</v>
      </c>
      <c r="X15" s="18"/>
      <c r="Y15" s="18">
        <f t="shared" si="3"/>
        <v>188.8</v>
      </c>
      <c r="Z15" s="18"/>
      <c r="AA15" s="18">
        <f t="shared" si="4"/>
        <v>0</v>
      </c>
      <c r="AB15" s="18"/>
      <c r="AC15" s="18">
        <f t="shared" si="5"/>
        <v>0</v>
      </c>
      <c r="AD15" s="14"/>
      <c r="AE15" s="18">
        <f t="shared" si="6"/>
        <v>2716.9500000000003</v>
      </c>
      <c r="AF15" s="18"/>
      <c r="AG15" s="18">
        <v>500</v>
      </c>
      <c r="AH15" s="14"/>
      <c r="AI15" s="18">
        <f t="shared" si="7"/>
        <v>28558.95</v>
      </c>
    </row>
    <row r="16" spans="1:37" x14ac:dyDescent="0.25">
      <c r="A16" s="16">
        <v>14</v>
      </c>
      <c r="B16" s="14"/>
      <c r="C16" s="13" t="s">
        <v>5</v>
      </c>
      <c r="D16" s="14"/>
      <c r="E16" s="17">
        <v>22.8</v>
      </c>
      <c r="F16" s="14"/>
      <c r="G16" s="18">
        <f t="shared" si="0"/>
        <v>34.200000000000003</v>
      </c>
      <c r="I16" s="19">
        <v>1986.5</v>
      </c>
      <c r="J16" s="20"/>
      <c r="K16" s="13">
        <v>80</v>
      </c>
      <c r="L16" s="13"/>
      <c r="M16" s="13">
        <v>86</v>
      </c>
      <c r="N16" s="13"/>
      <c r="O16" s="13">
        <v>83</v>
      </c>
      <c r="P16" s="13"/>
      <c r="Q16" s="13"/>
      <c r="R16" s="20"/>
      <c r="S16" s="13">
        <v>340</v>
      </c>
      <c r="U16" s="18">
        <f t="shared" si="1"/>
        <v>45292.200000000004</v>
      </c>
      <c r="V16" s="14"/>
      <c r="W16" s="18">
        <f t="shared" si="2"/>
        <v>1824</v>
      </c>
      <c r="X16" s="18"/>
      <c r="Y16" s="18">
        <f t="shared" si="3"/>
        <v>1960.8</v>
      </c>
      <c r="Z16" s="18"/>
      <c r="AA16" s="18">
        <f t="shared" si="4"/>
        <v>1892.4</v>
      </c>
      <c r="AB16" s="18"/>
      <c r="AC16" s="18">
        <f t="shared" si="5"/>
        <v>0</v>
      </c>
      <c r="AD16" s="14"/>
      <c r="AE16" s="18">
        <f t="shared" si="6"/>
        <v>11628.000000000002</v>
      </c>
      <c r="AF16" s="18"/>
      <c r="AG16" s="18">
        <v>500</v>
      </c>
      <c r="AH16" s="14"/>
      <c r="AI16" s="18">
        <f t="shared" si="7"/>
        <v>62597.400000000009</v>
      </c>
    </row>
    <row r="17" spans="1:37" x14ac:dyDescent="0.25">
      <c r="A17" s="16">
        <v>15</v>
      </c>
      <c r="B17" s="14"/>
      <c r="C17" s="13" t="s">
        <v>7</v>
      </c>
      <c r="D17" s="14"/>
      <c r="E17" s="17">
        <v>13.8</v>
      </c>
      <c r="F17" s="14"/>
      <c r="G17" s="18">
        <f t="shared" si="0"/>
        <v>20.700000000000003</v>
      </c>
      <c r="I17" s="19">
        <v>2077</v>
      </c>
      <c r="J17" s="20"/>
      <c r="K17" s="13">
        <v>80</v>
      </c>
      <c r="L17" s="13"/>
      <c r="M17" s="13">
        <v>8</v>
      </c>
      <c r="N17" s="13"/>
      <c r="O17" s="13"/>
      <c r="P17" s="13"/>
      <c r="Q17" s="13"/>
      <c r="R17" s="20"/>
      <c r="S17" s="13">
        <v>206.5</v>
      </c>
      <c r="U17" s="18">
        <f t="shared" si="1"/>
        <v>28662.600000000002</v>
      </c>
      <c r="V17" s="14"/>
      <c r="W17" s="18">
        <f t="shared" si="2"/>
        <v>1104</v>
      </c>
      <c r="X17" s="18"/>
      <c r="Y17" s="18">
        <f t="shared" si="3"/>
        <v>110.4</v>
      </c>
      <c r="Z17" s="18"/>
      <c r="AA17" s="18">
        <f t="shared" si="4"/>
        <v>0</v>
      </c>
      <c r="AB17" s="18"/>
      <c r="AC17" s="18">
        <f t="shared" si="5"/>
        <v>0</v>
      </c>
      <c r="AD17" s="14"/>
      <c r="AE17" s="18">
        <f t="shared" si="6"/>
        <v>4274.55</v>
      </c>
      <c r="AF17" s="18"/>
      <c r="AG17" s="18">
        <v>500</v>
      </c>
      <c r="AH17" s="14"/>
      <c r="AI17" s="18">
        <f t="shared" si="7"/>
        <v>34151.550000000003</v>
      </c>
    </row>
    <row r="18" spans="1:37" x14ac:dyDescent="0.25">
      <c r="A18" s="16">
        <v>16</v>
      </c>
      <c r="B18" s="14"/>
      <c r="C18" s="13" t="s">
        <v>5</v>
      </c>
      <c r="D18" s="14"/>
      <c r="E18" s="17">
        <v>16.3</v>
      </c>
      <c r="F18" s="14"/>
      <c r="G18" s="18">
        <f t="shared" si="0"/>
        <v>24.450000000000003</v>
      </c>
      <c r="I18" s="19">
        <v>425.5</v>
      </c>
      <c r="J18" s="20"/>
      <c r="K18" s="13">
        <v>80</v>
      </c>
      <c r="L18" s="13"/>
      <c r="M18" s="13"/>
      <c r="N18" s="13"/>
      <c r="O18" s="13"/>
      <c r="P18" s="13"/>
      <c r="Q18" s="13"/>
      <c r="R18" s="20"/>
      <c r="S18" s="13"/>
      <c r="U18" s="18">
        <f t="shared" si="1"/>
        <v>6935.6500000000005</v>
      </c>
      <c r="V18" s="14"/>
      <c r="W18" s="18">
        <f t="shared" si="2"/>
        <v>1304</v>
      </c>
      <c r="X18" s="18"/>
      <c r="Y18" s="18">
        <f t="shared" si="3"/>
        <v>0</v>
      </c>
      <c r="Z18" s="18"/>
      <c r="AA18" s="18">
        <f t="shared" si="4"/>
        <v>0</v>
      </c>
      <c r="AB18" s="18"/>
      <c r="AC18" s="18">
        <f t="shared" si="5"/>
        <v>0</v>
      </c>
      <c r="AD18" s="14"/>
      <c r="AE18" s="18">
        <f t="shared" si="6"/>
        <v>0</v>
      </c>
      <c r="AF18" s="18"/>
      <c r="AG18" s="18">
        <v>500</v>
      </c>
      <c r="AH18" s="14"/>
      <c r="AI18" s="18">
        <f t="shared" si="7"/>
        <v>8239.6500000000015</v>
      </c>
    </row>
    <row r="19" spans="1:37" x14ac:dyDescent="0.25">
      <c r="A19" s="16">
        <v>17</v>
      </c>
      <c r="B19" s="14"/>
      <c r="C19" s="13" t="s">
        <v>1</v>
      </c>
      <c r="D19" s="14"/>
      <c r="E19" s="17">
        <v>16.3</v>
      </c>
      <c r="F19" s="14"/>
      <c r="G19" s="18">
        <f t="shared" si="0"/>
        <v>24.450000000000003</v>
      </c>
      <c r="I19" s="19">
        <v>1796.5</v>
      </c>
      <c r="J19" s="20"/>
      <c r="K19" s="13">
        <v>64</v>
      </c>
      <c r="L19" s="13"/>
      <c r="M19" s="13">
        <v>157</v>
      </c>
      <c r="N19" s="13"/>
      <c r="O19" s="13">
        <v>164</v>
      </c>
      <c r="P19" s="13"/>
      <c r="Q19" s="13"/>
      <c r="R19" s="20"/>
      <c r="S19" s="13">
        <v>74</v>
      </c>
      <c r="U19" s="18">
        <f t="shared" si="1"/>
        <v>29282.95</v>
      </c>
      <c r="V19" s="14"/>
      <c r="W19" s="18">
        <f t="shared" si="2"/>
        <v>1043.2</v>
      </c>
      <c r="X19" s="18"/>
      <c r="Y19" s="18">
        <f t="shared" si="3"/>
        <v>2559.1</v>
      </c>
      <c r="Z19" s="18"/>
      <c r="AA19" s="18">
        <f t="shared" si="4"/>
        <v>2673.2000000000003</v>
      </c>
      <c r="AB19" s="18"/>
      <c r="AC19" s="18">
        <f t="shared" si="5"/>
        <v>0</v>
      </c>
      <c r="AD19" s="14"/>
      <c r="AE19" s="18">
        <f t="shared" si="6"/>
        <v>1809.3000000000002</v>
      </c>
      <c r="AF19" s="18"/>
      <c r="AG19" s="18">
        <v>500</v>
      </c>
      <c r="AH19" s="14"/>
      <c r="AI19" s="18">
        <f t="shared" si="7"/>
        <v>37367.75</v>
      </c>
      <c r="AK19" t="s">
        <v>29</v>
      </c>
    </row>
    <row r="20" spans="1:37" x14ac:dyDescent="0.25">
      <c r="A20" s="16">
        <v>18</v>
      </c>
      <c r="B20" s="14"/>
      <c r="C20" s="13" t="s">
        <v>2</v>
      </c>
      <c r="D20" s="14"/>
      <c r="E20" s="17">
        <v>13.3</v>
      </c>
      <c r="F20" s="14"/>
      <c r="G20" s="18">
        <f t="shared" si="0"/>
        <v>19.950000000000003</v>
      </c>
      <c r="I20" s="19">
        <v>1899.5</v>
      </c>
      <c r="J20" s="20"/>
      <c r="K20" s="13">
        <v>80</v>
      </c>
      <c r="L20" s="13"/>
      <c r="M20" s="13">
        <v>77.5</v>
      </c>
      <c r="N20" s="13"/>
      <c r="O20" s="13">
        <v>63.5</v>
      </c>
      <c r="P20" s="13"/>
      <c r="Q20" s="13"/>
      <c r="R20" s="20"/>
      <c r="S20" s="13">
        <v>1</v>
      </c>
      <c r="U20" s="18">
        <f t="shared" si="1"/>
        <v>25263.350000000002</v>
      </c>
      <c r="V20" s="14"/>
      <c r="W20" s="18">
        <f t="shared" si="2"/>
        <v>1064</v>
      </c>
      <c r="X20" s="18"/>
      <c r="Y20" s="18">
        <f t="shared" si="3"/>
        <v>1030.75</v>
      </c>
      <c r="Z20" s="18"/>
      <c r="AA20" s="18">
        <f t="shared" si="4"/>
        <v>844.55000000000007</v>
      </c>
      <c r="AB20" s="18"/>
      <c r="AC20" s="18">
        <f t="shared" si="5"/>
        <v>0</v>
      </c>
      <c r="AD20" s="14"/>
      <c r="AE20" s="18">
        <f t="shared" si="6"/>
        <v>19.950000000000003</v>
      </c>
      <c r="AF20" s="18"/>
      <c r="AG20" s="18">
        <v>500</v>
      </c>
      <c r="AH20" s="14"/>
      <c r="AI20" s="18">
        <f t="shared" si="7"/>
        <v>28222.600000000002</v>
      </c>
    </row>
    <row r="21" spans="1:37" x14ac:dyDescent="0.25">
      <c r="A21" s="16">
        <v>19</v>
      </c>
      <c r="B21" s="14"/>
      <c r="C21" s="13" t="s">
        <v>8</v>
      </c>
      <c r="D21" s="14"/>
      <c r="E21" s="17">
        <v>22.92</v>
      </c>
      <c r="F21" s="14"/>
      <c r="G21" s="18">
        <f t="shared" si="0"/>
        <v>34.380000000000003</v>
      </c>
      <c r="I21" s="19">
        <v>1863.5</v>
      </c>
      <c r="J21" s="20"/>
      <c r="K21" s="13">
        <v>80</v>
      </c>
      <c r="L21" s="13"/>
      <c r="M21" s="13">
        <v>93</v>
      </c>
      <c r="N21" s="13"/>
      <c r="O21" s="13">
        <v>160</v>
      </c>
      <c r="P21" s="13"/>
      <c r="Q21" s="13"/>
      <c r="R21" s="20"/>
      <c r="S21" s="13">
        <v>7.5</v>
      </c>
      <c r="U21" s="18">
        <f t="shared" si="1"/>
        <v>42711.420000000006</v>
      </c>
      <c r="V21" s="14"/>
      <c r="W21" s="18">
        <f t="shared" si="2"/>
        <v>1833.6000000000001</v>
      </c>
      <c r="X21" s="18"/>
      <c r="Y21" s="18">
        <f t="shared" si="3"/>
        <v>2131.56</v>
      </c>
      <c r="Z21" s="18"/>
      <c r="AA21" s="18">
        <f t="shared" si="4"/>
        <v>3667.2000000000003</v>
      </c>
      <c r="AB21" s="18"/>
      <c r="AC21" s="18">
        <f t="shared" si="5"/>
        <v>0</v>
      </c>
      <c r="AD21" s="14"/>
      <c r="AE21" s="18">
        <f t="shared" si="6"/>
        <v>257.85000000000002</v>
      </c>
      <c r="AF21" s="18"/>
      <c r="AG21" s="18">
        <v>500</v>
      </c>
      <c r="AH21" s="14"/>
      <c r="AI21" s="18">
        <f t="shared" si="7"/>
        <v>50601.63</v>
      </c>
    </row>
    <row r="22" spans="1:37" x14ac:dyDescent="0.25">
      <c r="A22" s="16">
        <v>20</v>
      </c>
      <c r="B22" s="14"/>
      <c r="C22" s="13" t="s">
        <v>1</v>
      </c>
      <c r="D22" s="14"/>
      <c r="E22" s="17">
        <v>13.8</v>
      </c>
      <c r="F22" s="14"/>
      <c r="G22" s="18">
        <f t="shared" si="0"/>
        <v>20.700000000000003</v>
      </c>
      <c r="I22" s="19">
        <v>1336.5</v>
      </c>
      <c r="J22" s="20"/>
      <c r="K22" s="13">
        <v>64</v>
      </c>
      <c r="L22" s="13"/>
      <c r="M22" s="13">
        <v>82.5</v>
      </c>
      <c r="N22" s="13"/>
      <c r="O22" s="13">
        <v>104</v>
      </c>
      <c r="P22" s="13"/>
      <c r="Q22" s="13"/>
      <c r="R22" s="20"/>
      <c r="S22" s="13">
        <v>63</v>
      </c>
      <c r="U22" s="18">
        <f t="shared" si="1"/>
        <v>18443.7</v>
      </c>
      <c r="V22" s="14"/>
      <c r="W22" s="18">
        <f t="shared" si="2"/>
        <v>883.2</v>
      </c>
      <c r="X22" s="18"/>
      <c r="Y22" s="18">
        <f t="shared" si="3"/>
        <v>1138.5</v>
      </c>
      <c r="Z22" s="18"/>
      <c r="AA22" s="18">
        <f t="shared" si="4"/>
        <v>1435.2</v>
      </c>
      <c r="AB22" s="18"/>
      <c r="AC22" s="18">
        <f t="shared" si="5"/>
        <v>0</v>
      </c>
      <c r="AD22" s="14"/>
      <c r="AE22" s="18">
        <f t="shared" si="6"/>
        <v>1304.1000000000001</v>
      </c>
      <c r="AF22" s="18"/>
      <c r="AG22" s="18">
        <v>500</v>
      </c>
      <c r="AH22" s="14"/>
      <c r="AI22" s="18">
        <f t="shared" si="7"/>
        <v>23204.7</v>
      </c>
      <c r="AK22" t="s">
        <v>29</v>
      </c>
    </row>
    <row r="23" spans="1:37" x14ac:dyDescent="0.25">
      <c r="A23" s="16">
        <v>21</v>
      </c>
      <c r="B23" s="14"/>
      <c r="C23" s="13" t="s">
        <v>1</v>
      </c>
      <c r="D23" s="14"/>
      <c r="E23" s="17">
        <v>25.93</v>
      </c>
      <c r="F23" s="14"/>
      <c r="G23" s="18">
        <f t="shared" si="0"/>
        <v>38.894999999999996</v>
      </c>
      <c r="I23" s="19">
        <v>1946.5</v>
      </c>
      <c r="J23" s="20"/>
      <c r="K23" s="13">
        <v>80</v>
      </c>
      <c r="L23" s="13"/>
      <c r="M23" s="13">
        <v>46</v>
      </c>
      <c r="N23" s="13"/>
      <c r="O23" s="13">
        <v>128</v>
      </c>
      <c r="P23" s="13"/>
      <c r="Q23" s="13"/>
      <c r="R23" s="20"/>
      <c r="S23" s="13">
        <v>145</v>
      </c>
      <c r="U23" s="18">
        <f t="shared" si="1"/>
        <v>50472.745000000003</v>
      </c>
      <c r="V23" s="14"/>
      <c r="W23" s="18">
        <f t="shared" si="2"/>
        <v>2074.4</v>
      </c>
      <c r="X23" s="18"/>
      <c r="Y23" s="18">
        <f t="shared" si="3"/>
        <v>1192.78</v>
      </c>
      <c r="Z23" s="18"/>
      <c r="AA23" s="18">
        <f t="shared" si="4"/>
        <v>3319.04</v>
      </c>
      <c r="AB23" s="18"/>
      <c r="AC23" s="18">
        <f t="shared" si="5"/>
        <v>0</v>
      </c>
      <c r="AD23" s="14"/>
      <c r="AE23" s="18">
        <f t="shared" si="6"/>
        <v>5639.7749999999996</v>
      </c>
      <c r="AF23" s="18"/>
      <c r="AG23" s="18">
        <v>500</v>
      </c>
      <c r="AH23" s="14"/>
      <c r="AI23" s="18">
        <f t="shared" si="7"/>
        <v>62698.740000000005</v>
      </c>
    </row>
    <row r="24" spans="1:37" x14ac:dyDescent="0.25">
      <c r="A24" s="16">
        <v>22</v>
      </c>
      <c r="B24" s="14"/>
      <c r="C24" s="13" t="s">
        <v>9</v>
      </c>
      <c r="D24" s="14"/>
      <c r="E24" s="17">
        <v>24.68</v>
      </c>
      <c r="F24" s="14"/>
      <c r="G24" s="18">
        <f t="shared" si="0"/>
        <v>37.019999999999996</v>
      </c>
      <c r="I24" s="19">
        <v>2035</v>
      </c>
      <c r="J24" s="20"/>
      <c r="K24" s="13">
        <v>80</v>
      </c>
      <c r="L24" s="13"/>
      <c r="M24" s="13">
        <v>38.5</v>
      </c>
      <c r="N24" s="13"/>
      <c r="O24" s="13">
        <v>104</v>
      </c>
      <c r="P24" s="13"/>
      <c r="Q24" s="13"/>
      <c r="R24" s="20"/>
      <c r="S24" s="13">
        <v>301</v>
      </c>
      <c r="U24" s="18">
        <f t="shared" si="1"/>
        <v>50223.8</v>
      </c>
      <c r="V24" s="14"/>
      <c r="W24" s="18">
        <f t="shared" si="2"/>
        <v>1974.4</v>
      </c>
      <c r="X24" s="18"/>
      <c r="Y24" s="18">
        <f t="shared" si="3"/>
        <v>950.18</v>
      </c>
      <c r="Z24" s="18"/>
      <c r="AA24" s="18">
        <f t="shared" si="4"/>
        <v>2566.7199999999998</v>
      </c>
      <c r="AB24" s="18"/>
      <c r="AC24" s="18">
        <f t="shared" si="5"/>
        <v>0</v>
      </c>
      <c r="AD24" s="14"/>
      <c r="AE24" s="18">
        <f t="shared" si="6"/>
        <v>11143.019999999999</v>
      </c>
      <c r="AF24" s="18"/>
      <c r="AG24" s="18">
        <v>500</v>
      </c>
      <c r="AH24" s="14"/>
      <c r="AI24" s="18">
        <f t="shared" si="7"/>
        <v>66858.12000000001</v>
      </c>
    </row>
    <row r="25" spans="1:37" x14ac:dyDescent="0.25">
      <c r="A25" s="16">
        <v>23</v>
      </c>
      <c r="B25" s="14"/>
      <c r="C25" s="13" t="s">
        <v>10</v>
      </c>
      <c r="D25" s="14"/>
      <c r="E25" s="17">
        <v>52.88</v>
      </c>
      <c r="F25" s="14"/>
      <c r="G25" s="18">
        <f t="shared" si="0"/>
        <v>79.320000000000007</v>
      </c>
      <c r="I25" s="19"/>
      <c r="J25" s="20"/>
      <c r="K25" s="13"/>
      <c r="L25" s="13"/>
      <c r="M25" s="13"/>
      <c r="N25" s="13"/>
      <c r="O25" s="13">
        <v>120</v>
      </c>
      <c r="P25" s="13"/>
      <c r="Q25" s="13"/>
      <c r="R25" s="20"/>
      <c r="S25" s="13"/>
      <c r="U25" s="18">
        <f t="shared" si="1"/>
        <v>0</v>
      </c>
      <c r="V25" s="14"/>
      <c r="W25" s="18">
        <f t="shared" si="2"/>
        <v>0</v>
      </c>
      <c r="X25" s="18"/>
      <c r="Y25" s="18">
        <f t="shared" si="3"/>
        <v>0</v>
      </c>
      <c r="Z25" s="18"/>
      <c r="AA25" s="18">
        <f t="shared" si="4"/>
        <v>6345.6</v>
      </c>
      <c r="AB25" s="18"/>
      <c r="AC25" s="18">
        <f t="shared" si="5"/>
        <v>0</v>
      </c>
      <c r="AD25" s="14"/>
      <c r="AE25" s="18">
        <f t="shared" si="6"/>
        <v>0</v>
      </c>
      <c r="AF25" s="18"/>
      <c r="AG25" s="18">
        <v>500</v>
      </c>
      <c r="AH25" s="14"/>
      <c r="AI25" s="18">
        <f>SUM(U25:AE25)</f>
        <v>6345.6</v>
      </c>
      <c r="AK25" t="s">
        <v>61</v>
      </c>
    </row>
    <row r="26" spans="1:37" x14ac:dyDescent="0.25">
      <c r="A26" s="16">
        <v>24</v>
      </c>
      <c r="B26" s="14"/>
      <c r="C26" s="13" t="s">
        <v>1</v>
      </c>
      <c r="D26" s="14"/>
      <c r="E26" s="17">
        <v>15.8</v>
      </c>
      <c r="F26" s="14"/>
      <c r="G26" s="18">
        <f t="shared" si="0"/>
        <v>23.700000000000003</v>
      </c>
      <c r="I26" s="19">
        <v>1247</v>
      </c>
      <c r="J26" s="20"/>
      <c r="K26" s="13">
        <v>64</v>
      </c>
      <c r="L26" s="13"/>
      <c r="M26" s="13">
        <v>72</v>
      </c>
      <c r="N26" s="13"/>
      <c r="O26" s="13">
        <v>42</v>
      </c>
      <c r="P26" s="13"/>
      <c r="Q26" s="13"/>
      <c r="R26" s="20"/>
      <c r="S26" s="13">
        <v>54</v>
      </c>
      <c r="U26" s="18">
        <f t="shared" si="1"/>
        <v>19702.600000000002</v>
      </c>
      <c r="V26" s="14"/>
      <c r="W26" s="18">
        <f t="shared" si="2"/>
        <v>1011.2</v>
      </c>
      <c r="X26" s="18"/>
      <c r="Y26" s="18">
        <f t="shared" si="3"/>
        <v>1137.6000000000001</v>
      </c>
      <c r="Z26" s="18"/>
      <c r="AA26" s="18">
        <f t="shared" si="4"/>
        <v>663.6</v>
      </c>
      <c r="AB26" s="18"/>
      <c r="AC26" s="18">
        <f t="shared" si="5"/>
        <v>0</v>
      </c>
      <c r="AD26" s="14"/>
      <c r="AE26" s="18">
        <f t="shared" si="6"/>
        <v>1279.8000000000002</v>
      </c>
      <c r="AF26" s="18"/>
      <c r="AG26" s="18">
        <v>500</v>
      </c>
      <c r="AH26" s="14"/>
      <c r="AI26" s="18">
        <f t="shared" si="7"/>
        <v>23794.799999999999</v>
      </c>
      <c r="AK26" t="s">
        <v>62</v>
      </c>
    </row>
    <row r="27" spans="1:37" x14ac:dyDescent="0.25">
      <c r="A27" s="16">
        <v>25</v>
      </c>
      <c r="B27" s="14"/>
      <c r="C27" s="13" t="s">
        <v>2</v>
      </c>
      <c r="D27" s="14"/>
      <c r="E27" s="17">
        <v>12.8</v>
      </c>
      <c r="F27" s="14"/>
      <c r="G27" s="18">
        <f t="shared" si="0"/>
        <v>19.200000000000003</v>
      </c>
      <c r="I27" s="19">
        <v>534.5</v>
      </c>
      <c r="J27" s="20"/>
      <c r="K27" s="13">
        <v>16</v>
      </c>
      <c r="L27" s="13"/>
      <c r="M27" s="13">
        <v>25</v>
      </c>
      <c r="N27" s="13"/>
      <c r="O27" s="13">
        <v>40</v>
      </c>
      <c r="P27" s="13"/>
      <c r="Q27" s="13"/>
      <c r="R27" s="20"/>
      <c r="S27" s="13">
        <v>5.5</v>
      </c>
      <c r="U27" s="18">
        <f t="shared" si="1"/>
        <v>6841.6</v>
      </c>
      <c r="V27" s="14"/>
      <c r="W27" s="18">
        <f t="shared" si="2"/>
        <v>204.8</v>
      </c>
      <c r="X27" s="18"/>
      <c r="Y27" s="18">
        <f t="shared" si="3"/>
        <v>320</v>
      </c>
      <c r="Z27" s="18"/>
      <c r="AA27" s="18">
        <f t="shared" si="4"/>
        <v>512</v>
      </c>
      <c r="AB27" s="18"/>
      <c r="AC27" s="18">
        <f t="shared" si="5"/>
        <v>0</v>
      </c>
      <c r="AD27" s="14"/>
      <c r="AE27" s="18">
        <f t="shared" si="6"/>
        <v>105.60000000000002</v>
      </c>
      <c r="AF27" s="18"/>
      <c r="AG27" s="18">
        <v>500</v>
      </c>
      <c r="AH27" s="14"/>
      <c r="AI27" s="18">
        <f t="shared" si="7"/>
        <v>7984.0000000000009</v>
      </c>
      <c r="AK27" t="s">
        <v>29</v>
      </c>
    </row>
    <row r="28" spans="1:37" x14ac:dyDescent="0.25">
      <c r="A28" s="16">
        <v>26</v>
      </c>
      <c r="B28" s="14"/>
      <c r="C28" s="13" t="s">
        <v>1</v>
      </c>
      <c r="D28" s="14"/>
      <c r="E28" s="17">
        <v>11</v>
      </c>
      <c r="F28" s="14"/>
      <c r="G28" s="18">
        <f t="shared" si="0"/>
        <v>16.5</v>
      </c>
      <c r="I28" s="19">
        <v>845.5</v>
      </c>
      <c r="J28" s="20"/>
      <c r="K28" s="13">
        <v>48</v>
      </c>
      <c r="L28" s="13"/>
      <c r="M28" s="13"/>
      <c r="N28" s="13"/>
      <c r="O28" s="13"/>
      <c r="P28" s="13"/>
      <c r="Q28" s="13"/>
      <c r="R28" s="20"/>
      <c r="S28" s="13">
        <v>43.5</v>
      </c>
      <c r="U28" s="18">
        <f t="shared" si="1"/>
        <v>9300.5</v>
      </c>
      <c r="V28" s="14"/>
      <c r="W28" s="18">
        <f t="shared" si="2"/>
        <v>528</v>
      </c>
      <c r="X28" s="18"/>
      <c r="Y28" s="18">
        <f t="shared" si="3"/>
        <v>0</v>
      </c>
      <c r="Z28" s="18"/>
      <c r="AA28" s="18">
        <f t="shared" si="4"/>
        <v>0</v>
      </c>
      <c r="AB28" s="18"/>
      <c r="AC28" s="18">
        <f t="shared" si="5"/>
        <v>0</v>
      </c>
      <c r="AD28" s="14"/>
      <c r="AE28" s="18">
        <f t="shared" si="6"/>
        <v>717.75</v>
      </c>
      <c r="AF28" s="18"/>
      <c r="AG28" s="18">
        <v>500</v>
      </c>
      <c r="AH28" s="14"/>
      <c r="AI28" s="18">
        <f t="shared" si="7"/>
        <v>10546.25</v>
      </c>
      <c r="AK28" t="s">
        <v>55</v>
      </c>
    </row>
    <row r="29" spans="1:37" x14ac:dyDescent="0.25">
      <c r="A29" s="16">
        <v>27</v>
      </c>
      <c r="B29" s="14"/>
      <c r="C29" s="13" t="s">
        <v>5</v>
      </c>
      <c r="D29" s="14"/>
      <c r="E29" s="17">
        <v>20.45</v>
      </c>
      <c r="F29" s="14"/>
      <c r="G29" s="18">
        <f t="shared" si="0"/>
        <v>30.674999999999997</v>
      </c>
      <c r="I29" s="19">
        <v>2008.5</v>
      </c>
      <c r="J29" s="20"/>
      <c r="K29" s="13">
        <v>80</v>
      </c>
      <c r="L29" s="13"/>
      <c r="M29" s="13">
        <v>72</v>
      </c>
      <c r="N29" s="13"/>
      <c r="O29" s="13">
        <v>48</v>
      </c>
      <c r="P29" s="13"/>
      <c r="Q29" s="13"/>
      <c r="R29" s="20"/>
      <c r="S29" s="13">
        <v>181.5</v>
      </c>
      <c r="U29" s="18">
        <f t="shared" si="1"/>
        <v>41073.824999999997</v>
      </c>
      <c r="V29" s="14"/>
      <c r="W29" s="18">
        <f t="shared" si="2"/>
        <v>1636</v>
      </c>
      <c r="X29" s="18"/>
      <c r="Y29" s="18">
        <f t="shared" si="3"/>
        <v>1472.3999999999999</v>
      </c>
      <c r="Z29" s="18"/>
      <c r="AA29" s="18">
        <f t="shared" si="4"/>
        <v>981.59999999999991</v>
      </c>
      <c r="AB29" s="18"/>
      <c r="AC29" s="18">
        <f t="shared" si="5"/>
        <v>0</v>
      </c>
      <c r="AD29" s="14"/>
      <c r="AE29" s="18">
        <f t="shared" si="6"/>
        <v>5567.5124999999998</v>
      </c>
      <c r="AF29" s="18"/>
      <c r="AG29" s="18">
        <v>500</v>
      </c>
      <c r="AH29" s="14"/>
      <c r="AI29" s="18">
        <f t="shared" si="7"/>
        <v>50731.337499999994</v>
      </c>
    </row>
    <row r="30" spans="1:37" x14ac:dyDescent="0.25">
      <c r="A30" s="16">
        <v>28</v>
      </c>
      <c r="B30" s="14"/>
      <c r="C30" s="13" t="s">
        <v>5</v>
      </c>
      <c r="D30" s="14"/>
      <c r="E30" s="17">
        <v>13.8</v>
      </c>
      <c r="F30" s="14"/>
      <c r="G30" s="18">
        <f t="shared" si="0"/>
        <v>20.700000000000003</v>
      </c>
      <c r="I30" s="19">
        <v>2097</v>
      </c>
      <c r="J30" s="20"/>
      <c r="K30" s="13">
        <v>80</v>
      </c>
      <c r="L30" s="13"/>
      <c r="M30" s="13"/>
      <c r="N30" s="13"/>
      <c r="O30" s="13"/>
      <c r="P30" s="13"/>
      <c r="Q30" s="13"/>
      <c r="R30" s="20"/>
      <c r="S30" s="13">
        <v>119</v>
      </c>
      <c r="U30" s="18">
        <f t="shared" si="1"/>
        <v>28938.600000000002</v>
      </c>
      <c r="V30" s="14"/>
      <c r="W30" s="18">
        <f t="shared" si="2"/>
        <v>1104</v>
      </c>
      <c r="X30" s="18"/>
      <c r="Y30" s="18">
        <f t="shared" si="3"/>
        <v>0</v>
      </c>
      <c r="Z30" s="18"/>
      <c r="AA30" s="18">
        <f t="shared" si="4"/>
        <v>0</v>
      </c>
      <c r="AB30" s="18"/>
      <c r="AC30" s="18">
        <f t="shared" si="5"/>
        <v>0</v>
      </c>
      <c r="AD30" s="14"/>
      <c r="AE30" s="18">
        <f t="shared" si="6"/>
        <v>2463.3000000000002</v>
      </c>
      <c r="AF30" s="18"/>
      <c r="AG30" s="18">
        <v>500</v>
      </c>
      <c r="AH30" s="14"/>
      <c r="AI30" s="18">
        <f t="shared" si="7"/>
        <v>32505.9</v>
      </c>
      <c r="AK30" t="s">
        <v>55</v>
      </c>
    </row>
    <row r="31" spans="1:37" s="14" customFormat="1" x14ac:dyDescent="0.25">
      <c r="A31" s="16">
        <v>29</v>
      </c>
      <c r="C31" s="13" t="s">
        <v>11</v>
      </c>
      <c r="E31" s="17">
        <v>22.26</v>
      </c>
      <c r="G31" s="18">
        <f t="shared" si="0"/>
        <v>33.39</v>
      </c>
      <c r="I31" s="19">
        <v>2012</v>
      </c>
      <c r="J31" s="20"/>
      <c r="K31" s="13">
        <v>80</v>
      </c>
      <c r="L31" s="13"/>
      <c r="M31" s="13"/>
      <c r="N31" s="13"/>
      <c r="O31" s="13"/>
      <c r="P31" s="13"/>
      <c r="Q31" s="13"/>
      <c r="R31" s="20"/>
      <c r="S31" s="13">
        <v>156</v>
      </c>
      <c r="U31" s="18">
        <f t="shared" si="1"/>
        <v>44787.12</v>
      </c>
      <c r="W31" s="18">
        <f t="shared" si="2"/>
        <v>1780.8000000000002</v>
      </c>
      <c r="X31" s="18"/>
      <c r="Y31" s="18">
        <f t="shared" si="3"/>
        <v>0</v>
      </c>
      <c r="Z31" s="18"/>
      <c r="AA31" s="18">
        <f t="shared" si="4"/>
        <v>0</v>
      </c>
      <c r="AB31" s="18"/>
      <c r="AC31" s="18">
        <f t="shared" si="5"/>
        <v>0</v>
      </c>
      <c r="AE31" s="18">
        <f t="shared" si="6"/>
        <v>5208.84</v>
      </c>
      <c r="AF31" s="18"/>
      <c r="AG31" s="18">
        <v>500</v>
      </c>
      <c r="AI31" s="18">
        <f t="shared" si="7"/>
        <v>51776.760000000009</v>
      </c>
      <c r="AK31" s="14" t="s">
        <v>57</v>
      </c>
    </row>
    <row r="32" spans="1:37" x14ac:dyDescent="0.25">
      <c r="A32" s="16">
        <v>30</v>
      </c>
      <c r="B32" s="14"/>
      <c r="C32" s="13" t="s">
        <v>12</v>
      </c>
      <c r="D32" s="14"/>
      <c r="E32" s="17">
        <v>22.26</v>
      </c>
      <c r="F32" s="14"/>
      <c r="G32" s="18">
        <f t="shared" si="0"/>
        <v>33.39</v>
      </c>
      <c r="I32" s="19">
        <v>1878.5</v>
      </c>
      <c r="J32" s="20"/>
      <c r="K32" s="13">
        <v>80</v>
      </c>
      <c r="L32" s="13"/>
      <c r="M32" s="13">
        <v>95</v>
      </c>
      <c r="N32" s="13"/>
      <c r="O32" s="13">
        <v>74</v>
      </c>
      <c r="P32" s="13"/>
      <c r="Q32" s="13"/>
      <c r="R32" s="20"/>
      <c r="S32" s="13">
        <v>64</v>
      </c>
      <c r="U32" s="18">
        <f t="shared" si="1"/>
        <v>41815.410000000003</v>
      </c>
      <c r="V32" s="14"/>
      <c r="W32" s="18">
        <f t="shared" si="2"/>
        <v>1780.8000000000002</v>
      </c>
      <c r="X32" s="18"/>
      <c r="Y32" s="18">
        <f t="shared" si="3"/>
        <v>2114.7000000000003</v>
      </c>
      <c r="Z32" s="18"/>
      <c r="AA32" s="18">
        <f t="shared" si="4"/>
        <v>1647.24</v>
      </c>
      <c r="AB32" s="18"/>
      <c r="AC32" s="18">
        <f t="shared" si="5"/>
        <v>0</v>
      </c>
      <c r="AD32" s="14"/>
      <c r="AE32" s="18">
        <f t="shared" si="6"/>
        <v>2136.96</v>
      </c>
      <c r="AF32" s="18"/>
      <c r="AG32" s="18">
        <v>500</v>
      </c>
      <c r="AH32" s="14"/>
      <c r="AI32" s="18">
        <f t="shared" si="7"/>
        <v>49495.11</v>
      </c>
    </row>
    <row r="33" spans="1:37" x14ac:dyDescent="0.25">
      <c r="A33" s="16">
        <v>31</v>
      </c>
      <c r="B33" s="14"/>
      <c r="C33" s="13" t="s">
        <v>13</v>
      </c>
      <c r="D33" s="14"/>
      <c r="E33" s="17">
        <v>23.95</v>
      </c>
      <c r="F33" s="14"/>
      <c r="G33" s="18">
        <f t="shared" si="0"/>
        <v>35.924999999999997</v>
      </c>
      <c r="I33" s="19">
        <v>1943</v>
      </c>
      <c r="J33" s="20"/>
      <c r="K33" s="13">
        <v>80</v>
      </c>
      <c r="L33" s="13"/>
      <c r="M33" s="13">
        <v>96.5</v>
      </c>
      <c r="N33" s="13"/>
      <c r="O33" s="13">
        <v>56</v>
      </c>
      <c r="P33" s="13"/>
      <c r="Q33" s="13"/>
      <c r="R33" s="20"/>
      <c r="S33" s="13">
        <v>86</v>
      </c>
      <c r="U33" s="18">
        <f t="shared" si="1"/>
        <v>46534.85</v>
      </c>
      <c r="V33" s="14"/>
      <c r="W33" s="18">
        <f t="shared" si="2"/>
        <v>1916</v>
      </c>
      <c r="X33" s="18"/>
      <c r="Y33" s="18">
        <f t="shared" si="3"/>
        <v>2311.1749999999997</v>
      </c>
      <c r="Z33" s="18"/>
      <c r="AA33" s="18">
        <f t="shared" si="4"/>
        <v>1341.2</v>
      </c>
      <c r="AB33" s="18"/>
      <c r="AC33" s="18">
        <f t="shared" si="5"/>
        <v>0</v>
      </c>
      <c r="AD33" s="14"/>
      <c r="AE33" s="18">
        <f t="shared" si="6"/>
        <v>3089.5499999999997</v>
      </c>
      <c r="AF33" s="18"/>
      <c r="AG33" s="18">
        <v>500</v>
      </c>
      <c r="AH33" s="14"/>
      <c r="AI33" s="18">
        <f t="shared" si="7"/>
        <v>55192.775000000001</v>
      </c>
    </row>
    <row r="34" spans="1:37" x14ac:dyDescent="0.25">
      <c r="A34" s="16">
        <v>32</v>
      </c>
      <c r="B34" s="14"/>
      <c r="C34" s="13" t="s">
        <v>14</v>
      </c>
      <c r="D34" s="14"/>
      <c r="E34" s="17">
        <v>15.3</v>
      </c>
      <c r="F34" s="14"/>
      <c r="G34" s="18">
        <f t="shared" si="0"/>
        <v>22.950000000000003</v>
      </c>
      <c r="I34" s="19">
        <v>1368.5</v>
      </c>
      <c r="J34" s="20"/>
      <c r="K34" s="13">
        <v>72</v>
      </c>
      <c r="L34" s="13"/>
      <c r="M34" s="13">
        <v>85.5</v>
      </c>
      <c r="N34" s="13"/>
      <c r="O34" s="13">
        <v>65.5</v>
      </c>
      <c r="P34" s="13"/>
      <c r="Q34" s="13"/>
      <c r="R34" s="20"/>
      <c r="S34" s="13">
        <v>37.5</v>
      </c>
      <c r="U34" s="18">
        <f t="shared" si="1"/>
        <v>20938.05</v>
      </c>
      <c r="V34" s="14"/>
      <c r="W34" s="18">
        <f t="shared" si="2"/>
        <v>1101.6000000000001</v>
      </c>
      <c r="X34" s="18"/>
      <c r="Y34" s="18">
        <f t="shared" si="3"/>
        <v>1308.1500000000001</v>
      </c>
      <c r="Z34" s="18"/>
      <c r="AA34" s="18">
        <f t="shared" si="4"/>
        <v>1002.1500000000001</v>
      </c>
      <c r="AB34" s="18"/>
      <c r="AC34" s="18">
        <f t="shared" si="5"/>
        <v>0</v>
      </c>
      <c r="AD34" s="14"/>
      <c r="AE34" s="18">
        <f t="shared" si="6"/>
        <v>860.62500000000011</v>
      </c>
      <c r="AF34" s="18"/>
      <c r="AG34" s="18">
        <v>500</v>
      </c>
      <c r="AH34" s="14"/>
      <c r="AI34" s="18">
        <f t="shared" si="7"/>
        <v>25210.575000000001</v>
      </c>
      <c r="AK34" t="s">
        <v>62</v>
      </c>
    </row>
    <row r="35" spans="1:37" x14ac:dyDescent="0.25">
      <c r="A35" s="16">
        <v>33</v>
      </c>
      <c r="B35" s="14"/>
      <c r="C35" s="13" t="s">
        <v>14</v>
      </c>
      <c r="D35" s="14"/>
      <c r="E35" s="17">
        <v>19.350000000000001</v>
      </c>
      <c r="F35" s="14"/>
      <c r="G35" s="18">
        <f t="shared" si="0"/>
        <v>29.025000000000002</v>
      </c>
      <c r="I35" s="19">
        <v>1314.5</v>
      </c>
      <c r="J35" s="20"/>
      <c r="K35" s="13">
        <v>64</v>
      </c>
      <c r="L35" s="13"/>
      <c r="M35" s="13">
        <v>63.5</v>
      </c>
      <c r="N35" s="13"/>
      <c r="O35" s="13">
        <v>39.5</v>
      </c>
      <c r="P35" s="13"/>
      <c r="Q35" s="13"/>
      <c r="R35" s="20"/>
      <c r="S35" s="13">
        <v>64</v>
      </c>
      <c r="U35" s="18">
        <f t="shared" si="1"/>
        <v>25435.575000000001</v>
      </c>
      <c r="V35" s="14"/>
      <c r="W35" s="18">
        <f t="shared" si="2"/>
        <v>1238.4000000000001</v>
      </c>
      <c r="X35" s="18"/>
      <c r="Y35" s="18">
        <f t="shared" si="3"/>
        <v>1228.7250000000001</v>
      </c>
      <c r="Z35" s="18"/>
      <c r="AA35" s="18">
        <f t="shared" si="4"/>
        <v>764.32500000000005</v>
      </c>
      <c r="AB35" s="18"/>
      <c r="AC35" s="18">
        <f t="shared" si="5"/>
        <v>0</v>
      </c>
      <c r="AD35" s="14"/>
      <c r="AE35" s="18">
        <f t="shared" si="6"/>
        <v>1857.6000000000001</v>
      </c>
      <c r="AF35" s="18"/>
      <c r="AG35" s="18">
        <v>500</v>
      </c>
      <c r="AH35" s="14"/>
      <c r="AI35" s="18">
        <f t="shared" si="7"/>
        <v>30524.625</v>
      </c>
      <c r="AK35" t="s">
        <v>62</v>
      </c>
    </row>
  </sheetData>
  <mergeCells count="3">
    <mergeCell ref="E1:G1"/>
    <mergeCell ref="I1:S1"/>
    <mergeCell ref="U1:A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PSC_2-4a</vt:lpstr>
      <vt:lpstr>PSC_2-4b</vt:lpstr>
      <vt:lpstr>AdjustedWages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2022-01-10T17:05:17Z</dcterms:created>
  <dcterms:modified xsi:type="dcterms:W3CDTF">2022-01-10T17:10:25Z</dcterms:modified>
</cp:coreProperties>
</file>