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East Bend Landfill Closure CPCN/Testimony/"/>
    </mc:Choice>
  </mc:AlternateContent>
  <xr:revisionPtr revIDLastSave="0" documentId="13_ncr:1_{9AB2C687-6C2A-468D-A69C-8E20F3B5F7D3}" xr6:coauthVersionLast="44" xr6:coauthVersionMax="45" xr10:uidLastSave="{00000000-0000-0000-0000-000000000000}"/>
  <bookViews>
    <workbookView xWindow="28680" yWindow="-105" windowWidth="29040" windowHeight="164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64" i="1"/>
  <c r="D65" i="1"/>
  <c r="D66" i="1" s="1"/>
  <c r="D51" i="1" l="1"/>
  <c r="D45" i="1"/>
  <c r="D52" i="1" l="1"/>
  <c r="D54" i="1" s="1"/>
  <c r="D56" i="1"/>
</calcChain>
</file>

<file path=xl/sharedStrings.xml><?xml version="1.0" encoding="utf-8"?>
<sst xmlns="http://schemas.openxmlformats.org/spreadsheetml/2006/main" count="65" uniqueCount="58">
  <si>
    <r>
      <rPr>
        <b/>
        <sz val="8.5"/>
        <rFont val="Arial"/>
        <family val="2"/>
      </rPr>
      <t xml:space="preserve">ITEM
</t>
    </r>
    <r>
      <rPr>
        <b/>
        <sz val="8.5"/>
        <rFont val="Arial"/>
        <family val="2"/>
      </rPr>
      <t>No.</t>
    </r>
  </si>
  <si>
    <r>
      <rPr>
        <b/>
        <sz val="8.5"/>
        <rFont val="Arial"/>
        <family val="2"/>
      </rPr>
      <t>DESCRIPTION</t>
    </r>
  </si>
  <si>
    <r>
      <rPr>
        <b/>
        <sz val="8.5"/>
        <rFont val="Arial"/>
        <family val="2"/>
      </rPr>
      <t>ESTIMATED ITEM COST</t>
    </r>
  </si>
  <si>
    <r>
      <rPr>
        <b/>
        <sz val="8.5"/>
        <rFont val="Arial"/>
        <family val="2"/>
      </rPr>
      <t>General</t>
    </r>
  </si>
  <si>
    <r>
      <rPr>
        <sz val="8.5"/>
        <rFont val="Arial"/>
        <family val="2"/>
      </rPr>
      <t>Mobilization</t>
    </r>
  </si>
  <si>
    <r>
      <rPr>
        <sz val="8.5"/>
        <rFont val="Arial"/>
        <family val="2"/>
      </rPr>
      <t>Erosion and Sedimentation Control</t>
    </r>
  </si>
  <si>
    <r>
      <rPr>
        <b/>
        <sz val="8.5"/>
        <rFont val="Arial"/>
        <family val="2"/>
      </rPr>
      <t>Site Preparation</t>
    </r>
  </si>
  <si>
    <r>
      <rPr>
        <sz val="8.5"/>
        <rFont val="Arial"/>
        <family val="2"/>
      </rPr>
      <t>Demolition, Concrete Downdrains</t>
    </r>
  </si>
  <si>
    <r>
      <rPr>
        <sz val="8.5"/>
        <rFont val="Arial"/>
        <family val="2"/>
      </rPr>
      <t>Demolition, Rip-Rap Downdrains</t>
    </r>
  </si>
  <si>
    <r>
      <rPr>
        <sz val="8.5"/>
        <rFont val="Arial"/>
        <family val="2"/>
      </rPr>
      <t>Existing Cover Removal &amp; Stockpiling</t>
    </r>
  </si>
  <si>
    <r>
      <rPr>
        <sz val="8.5"/>
        <rFont val="Arial"/>
        <family val="2"/>
      </rPr>
      <t>Excavation and Stockpling (excludes top deck)</t>
    </r>
  </si>
  <si>
    <r>
      <rPr>
        <sz val="8.5"/>
        <rFont val="Arial"/>
        <family val="2"/>
      </rPr>
      <t>Excavation and Disposal of Waste on Top Deck</t>
    </r>
  </si>
  <si>
    <r>
      <rPr>
        <sz val="8.5"/>
        <rFont val="Arial"/>
        <family val="2"/>
      </rPr>
      <t>Fill to Site Preparation Grade (excludes top deck)</t>
    </r>
  </si>
  <si>
    <r>
      <rPr>
        <b/>
        <sz val="8.5"/>
        <rFont val="Arial"/>
        <family val="2"/>
      </rPr>
      <t>Landfill Cover System</t>
    </r>
  </si>
  <si>
    <r>
      <rPr>
        <sz val="8.5"/>
        <rFont val="Arial"/>
        <family val="2"/>
      </rPr>
      <t>Fine Grading</t>
    </r>
  </si>
  <si>
    <r>
      <rPr>
        <sz val="8.5"/>
        <rFont val="Arial"/>
        <family val="2"/>
      </rPr>
      <t>Geomembrane, 40 mil LLDPE Textured</t>
    </r>
  </si>
  <si>
    <r>
      <rPr>
        <sz val="8.5"/>
        <rFont val="Arial"/>
        <family val="2"/>
      </rPr>
      <t>Geocomposite Drainage Net</t>
    </r>
  </si>
  <si>
    <r>
      <rPr>
        <sz val="8.5"/>
        <rFont val="Arial"/>
        <family val="2"/>
      </rPr>
      <t>Infiltration Layer</t>
    </r>
  </si>
  <si>
    <r>
      <rPr>
        <sz val="8.5"/>
        <rFont val="Arial"/>
        <family val="2"/>
      </rPr>
      <t>Erosion Layer</t>
    </r>
  </si>
  <si>
    <r>
      <rPr>
        <sz val="8.5"/>
        <rFont val="Arial"/>
        <family val="2"/>
      </rPr>
      <t>Seed &amp; Mulch</t>
    </r>
  </si>
  <si>
    <r>
      <rPr>
        <sz val="8.5"/>
        <rFont val="Arial"/>
        <family val="2"/>
      </rPr>
      <t>Erosion Control Blanket</t>
    </r>
  </si>
  <si>
    <r>
      <rPr>
        <b/>
        <sz val="8.5"/>
        <rFont val="Arial"/>
        <family val="2"/>
      </rPr>
      <t>Haul Road</t>
    </r>
  </si>
  <si>
    <r>
      <rPr>
        <sz val="8.5"/>
        <rFont val="Arial"/>
        <family val="2"/>
      </rPr>
      <t>Granular Base</t>
    </r>
  </si>
  <si>
    <r>
      <rPr>
        <sz val="8.5"/>
        <rFont val="Arial"/>
        <family val="2"/>
      </rPr>
      <t>Granular Wearing Surface</t>
    </r>
  </si>
  <si>
    <r>
      <rPr>
        <sz val="8.5"/>
        <rFont val="Arial"/>
        <family val="2"/>
      </rPr>
      <t>Chip and Seal</t>
    </r>
  </si>
  <si>
    <r>
      <rPr>
        <sz val="8.5"/>
        <rFont val="Arial"/>
        <family val="2"/>
      </rPr>
      <t>Perimeter Service Road Restoration</t>
    </r>
  </si>
  <si>
    <r>
      <rPr>
        <b/>
        <sz val="8.5"/>
        <rFont val="Arial"/>
        <family val="2"/>
      </rPr>
      <t>Channels, Ditches, and Underdrains</t>
    </r>
  </si>
  <si>
    <r>
      <rPr>
        <sz val="8.5"/>
        <rFont val="Arial"/>
        <family val="2"/>
      </rPr>
      <t>Bench Drain Pipes, 6-in dia. Perforated</t>
    </r>
  </si>
  <si>
    <r>
      <rPr>
        <sz val="8.5"/>
        <rFont val="Arial"/>
        <family val="2"/>
      </rPr>
      <t>Slope Drain Pipes, 6-in dia. Perforated</t>
    </r>
  </si>
  <si>
    <r>
      <rPr>
        <sz val="8.5"/>
        <rFont val="Arial"/>
        <family val="2"/>
      </rPr>
      <t>Ditch Drain Pipes, 6-in dia. Perforated</t>
    </r>
  </si>
  <si>
    <r>
      <rPr>
        <sz val="8.5"/>
        <rFont val="Arial"/>
        <family val="2"/>
      </rPr>
      <t>Subsurface Drain Pipes, 4-in dia, Perforated</t>
    </r>
  </si>
  <si>
    <r>
      <rPr>
        <sz val="8.5"/>
        <rFont val="Arial"/>
        <family val="2"/>
      </rPr>
      <t>Underdrain Pipes, 6-in dia. non-perforated</t>
    </r>
  </si>
  <si>
    <r>
      <rPr>
        <sz val="8.5"/>
        <rFont val="Arial"/>
        <family val="2"/>
      </rPr>
      <t>Underdrain Pipe Outlet Headwalls</t>
    </r>
  </si>
  <si>
    <r>
      <rPr>
        <sz val="8.5"/>
        <rFont val="Arial"/>
        <family val="2"/>
      </rPr>
      <t>HydroTurf CS (geomembrane and fabric)</t>
    </r>
  </si>
  <si>
    <r>
      <rPr>
        <sz val="8.5"/>
        <rFont val="Arial"/>
        <family val="2"/>
      </rPr>
      <t>Hydrobinder Infill</t>
    </r>
  </si>
  <si>
    <r>
      <rPr>
        <sz val="8.5"/>
        <rFont val="Arial"/>
        <family val="2"/>
      </rPr>
      <t>Perimeter Ditch Geomembrane, 30 mil RPE</t>
    </r>
  </si>
  <si>
    <r>
      <rPr>
        <sz val="8.5"/>
        <rFont val="Arial"/>
        <family val="2"/>
      </rPr>
      <t>Perimeter Ditch Geomembrane, 60 mil HDPE Textured</t>
    </r>
  </si>
  <si>
    <r>
      <rPr>
        <sz val="8.5"/>
        <rFont val="Arial"/>
        <family val="2"/>
      </rPr>
      <t>Channel Lining, Class II (East Perimeter Ditch)</t>
    </r>
  </si>
  <si>
    <r>
      <rPr>
        <sz val="8.5"/>
        <rFont val="Arial"/>
        <family val="2"/>
      </rPr>
      <t>Gabion Basket Walls</t>
    </r>
  </si>
  <si>
    <r>
      <rPr>
        <sz val="8.5"/>
        <rFont val="Arial"/>
        <family val="2"/>
      </rPr>
      <t>Top Deck Diversion Berm</t>
    </r>
  </si>
  <si>
    <r>
      <rPr>
        <b/>
        <sz val="8.5"/>
        <rFont val="Arial"/>
        <family val="2"/>
      </rPr>
      <t>Rip Rap Basins</t>
    </r>
  </si>
  <si>
    <r>
      <rPr>
        <sz val="8.5"/>
        <rFont val="Arial"/>
        <family val="2"/>
      </rPr>
      <t>No. 8 Stone, Bedding</t>
    </r>
  </si>
  <si>
    <r>
      <rPr>
        <sz val="8.5"/>
        <rFont val="Arial"/>
        <family val="2"/>
      </rPr>
      <t>No 2 Stone, Run-Out</t>
    </r>
  </si>
  <si>
    <r>
      <rPr>
        <sz val="8.5"/>
        <rFont val="Arial"/>
        <family val="2"/>
      </rPr>
      <t>Channel Lining, Class IV</t>
    </r>
  </si>
  <si>
    <t>Engineering</t>
  </si>
  <si>
    <t>CQA and Field Engineering and Project closeout</t>
  </si>
  <si>
    <t>Duke Labor</t>
  </si>
  <si>
    <t>Allocations</t>
  </si>
  <si>
    <t>Contingency</t>
  </si>
  <si>
    <t>Escalation</t>
  </si>
  <si>
    <t>Total Duke Labor</t>
  </si>
  <si>
    <t>Escalation (2.5% of TPC)</t>
  </si>
  <si>
    <t>Project Management &amp; Staff Augmentation</t>
  </si>
  <si>
    <t>Contract Labor</t>
  </si>
  <si>
    <t>15% of TPC</t>
  </si>
  <si>
    <t>TPC</t>
  </si>
  <si>
    <t>Actuals</t>
  </si>
  <si>
    <t>Total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</si>
</sst>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7" x14ac:knownFonts="1">
    <font>
      <sz val="10"/>
      <color rgb="FF000000"/>
      <name val="Times New Roman"/>
      <charset val="204"/>
    </font>
    <font>
      <b/>
      <sz val="8.5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1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164" fontId="3" fillId="0" borderId="4" xfId="0" applyNumberFormat="1" applyFont="1" applyFill="1" applyBorder="1" applyAlignment="1">
      <alignment vertical="top" shrinkToFit="1"/>
    </xf>
    <xf numFmtId="1" fontId="3" fillId="0" borderId="0" xfId="0" applyNumberFormat="1" applyFont="1" applyFill="1" applyBorder="1" applyAlignment="1">
      <alignment horizontal="left" vertical="top" indent="1" shrinkToFit="1"/>
    </xf>
    <xf numFmtId="164" fontId="6" fillId="0" borderId="4" xfId="0" applyNumberFormat="1" applyFont="1" applyFill="1" applyBorder="1" applyAlignment="1">
      <alignment vertical="top" shrinkToFit="1"/>
    </xf>
    <xf numFmtId="164" fontId="6" fillId="0" borderId="0" xfId="0" applyNumberFormat="1" applyFont="1" applyFill="1" applyBorder="1" applyAlignment="1">
      <alignment vertical="top" shrinkToFit="1"/>
    </xf>
    <xf numFmtId="1" fontId="3" fillId="0" borderId="6" xfId="0" applyNumberFormat="1" applyFont="1" applyFill="1" applyBorder="1" applyAlignment="1">
      <alignment horizontal="left" vertical="top" indent="1" shrinkToFit="1"/>
    </xf>
    <xf numFmtId="164" fontId="6" fillId="0" borderId="7" xfId="0" applyNumberFormat="1" applyFont="1" applyFill="1" applyBorder="1" applyAlignment="1">
      <alignment vertical="top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164" fontId="6" fillId="2" borderId="4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view="pageLayout" zoomScaleNormal="100" workbookViewId="0">
      <selection activeCell="D66" sqref="D66"/>
    </sheetView>
  </sheetViews>
  <sheetFormatPr defaultRowHeight="12.75" x14ac:dyDescent="0.2"/>
  <cols>
    <col min="1" max="1" width="6.83203125" customWidth="1"/>
    <col min="2" max="2" width="46.6640625" customWidth="1"/>
    <col min="3" max="3" width="8" customWidth="1"/>
    <col min="4" max="4" width="15.1640625" customWidth="1"/>
  </cols>
  <sheetData>
    <row r="1" spans="1:4" ht="12" customHeight="1" x14ac:dyDescent="0.2">
      <c r="A1" s="3"/>
      <c r="B1" s="3"/>
      <c r="C1" s="6"/>
      <c r="D1" s="6"/>
    </row>
    <row r="2" spans="1:4" ht="26.1" customHeight="1" x14ac:dyDescent="0.2">
      <c r="A2" s="7"/>
      <c r="B2" s="7"/>
      <c r="C2" s="8"/>
      <c r="D2" s="6"/>
    </row>
    <row r="3" spans="1:4" ht="22.5" x14ac:dyDescent="0.2">
      <c r="A3" s="1" t="s">
        <v>0</v>
      </c>
      <c r="B3" s="5" t="s">
        <v>1</v>
      </c>
      <c r="C3" s="9"/>
      <c r="D3" s="21" t="s">
        <v>2</v>
      </c>
    </row>
    <row r="4" spans="1:4" ht="12" customHeight="1" x14ac:dyDescent="0.2">
      <c r="A4" s="26" t="s">
        <v>3</v>
      </c>
      <c r="B4" s="27"/>
      <c r="C4" s="28"/>
      <c r="D4" s="11"/>
    </row>
    <row r="5" spans="1:4" ht="14.1" customHeight="1" x14ac:dyDescent="0.2">
      <c r="A5" s="2">
        <v>1</v>
      </c>
      <c r="B5" s="4" t="s">
        <v>4</v>
      </c>
      <c r="C5" s="10"/>
      <c r="D5" s="12">
        <v>462760</v>
      </c>
    </row>
    <row r="6" spans="1:4" ht="14.1" customHeight="1" x14ac:dyDescent="0.2">
      <c r="A6" s="2">
        <v>2</v>
      </c>
      <c r="B6" s="4" t="s">
        <v>5</v>
      </c>
      <c r="C6" s="10"/>
      <c r="D6" s="12">
        <v>277200</v>
      </c>
    </row>
    <row r="7" spans="1:4" ht="14.1" customHeight="1" x14ac:dyDescent="0.2">
      <c r="A7" s="26" t="s">
        <v>6</v>
      </c>
      <c r="B7" s="27"/>
      <c r="C7" s="28"/>
      <c r="D7" s="11"/>
    </row>
    <row r="8" spans="1:4" ht="14.1" customHeight="1" x14ac:dyDescent="0.2">
      <c r="A8" s="2">
        <v>3</v>
      </c>
      <c r="B8" s="4" t="s">
        <v>7</v>
      </c>
      <c r="C8" s="10"/>
      <c r="D8" s="12">
        <v>392000</v>
      </c>
    </row>
    <row r="9" spans="1:4" ht="14.1" customHeight="1" x14ac:dyDescent="0.2">
      <c r="A9" s="2">
        <v>4</v>
      </c>
      <c r="B9" s="4" t="s">
        <v>8</v>
      </c>
      <c r="C9" s="10"/>
      <c r="D9" s="12">
        <v>26400</v>
      </c>
    </row>
    <row r="10" spans="1:4" ht="14.1" customHeight="1" x14ac:dyDescent="0.2">
      <c r="A10" s="2">
        <v>5</v>
      </c>
      <c r="B10" s="4" t="s">
        <v>9</v>
      </c>
      <c r="C10" s="10"/>
      <c r="D10" s="12">
        <v>138720</v>
      </c>
    </row>
    <row r="11" spans="1:4" ht="14.1" customHeight="1" x14ac:dyDescent="0.2">
      <c r="A11" s="2">
        <v>6</v>
      </c>
      <c r="B11" s="4" t="s">
        <v>10</v>
      </c>
      <c r="C11" s="10"/>
      <c r="D11" s="12">
        <v>238000</v>
      </c>
    </row>
    <row r="12" spans="1:4" ht="14.1" customHeight="1" x14ac:dyDescent="0.2">
      <c r="A12" s="2">
        <v>7</v>
      </c>
      <c r="B12" s="4" t="s">
        <v>11</v>
      </c>
      <c r="C12" s="10"/>
      <c r="D12" s="12">
        <v>127600</v>
      </c>
    </row>
    <row r="13" spans="1:4" ht="14.1" customHeight="1" x14ac:dyDescent="0.2">
      <c r="A13" s="2">
        <v>8</v>
      </c>
      <c r="B13" s="4" t="s">
        <v>12</v>
      </c>
      <c r="C13" s="10"/>
      <c r="D13" s="12">
        <v>479600</v>
      </c>
    </row>
    <row r="14" spans="1:4" ht="14.1" customHeight="1" x14ac:dyDescent="0.2">
      <c r="A14" s="26" t="s">
        <v>13</v>
      </c>
      <c r="B14" s="27"/>
      <c r="C14" s="28"/>
      <c r="D14" s="11"/>
    </row>
    <row r="15" spans="1:4" ht="14.1" customHeight="1" x14ac:dyDescent="0.2">
      <c r="A15" s="2">
        <v>9</v>
      </c>
      <c r="B15" s="4" t="s">
        <v>14</v>
      </c>
      <c r="C15" s="10"/>
      <c r="D15" s="12">
        <v>62200</v>
      </c>
    </row>
    <row r="16" spans="1:4" ht="14.1" customHeight="1" x14ac:dyDescent="0.2">
      <c r="A16" s="2">
        <v>10</v>
      </c>
      <c r="B16" s="4" t="s">
        <v>15</v>
      </c>
      <c r="C16" s="10"/>
      <c r="D16" s="12">
        <v>2066220</v>
      </c>
    </row>
    <row r="17" spans="1:4" ht="14.1" customHeight="1" x14ac:dyDescent="0.2">
      <c r="A17" s="2">
        <v>11</v>
      </c>
      <c r="B17" s="4" t="s">
        <v>16</v>
      </c>
      <c r="C17" s="10"/>
      <c r="D17" s="12">
        <v>2622510</v>
      </c>
    </row>
    <row r="18" spans="1:4" ht="14.1" customHeight="1" x14ac:dyDescent="0.2">
      <c r="A18" s="2">
        <v>12</v>
      </c>
      <c r="B18" s="4" t="s">
        <v>17</v>
      </c>
      <c r="C18" s="10"/>
      <c r="D18" s="12">
        <v>2818800</v>
      </c>
    </row>
    <row r="19" spans="1:4" ht="14.1" customHeight="1" x14ac:dyDescent="0.2">
      <c r="A19" s="2">
        <v>13</v>
      </c>
      <c r="B19" s="4" t="s">
        <v>18</v>
      </c>
      <c r="C19" s="10"/>
      <c r="D19" s="12">
        <v>1022000</v>
      </c>
    </row>
    <row r="20" spans="1:4" ht="14.1" customHeight="1" x14ac:dyDescent="0.2">
      <c r="A20" s="2">
        <v>14</v>
      </c>
      <c r="B20" s="4" t="s">
        <v>19</v>
      </c>
      <c r="C20" s="10"/>
      <c r="D20" s="12">
        <v>312550</v>
      </c>
    </row>
    <row r="21" spans="1:4" ht="14.1" customHeight="1" x14ac:dyDescent="0.2">
      <c r="A21" s="2">
        <v>15</v>
      </c>
      <c r="B21" s="4" t="s">
        <v>20</v>
      </c>
      <c r="C21" s="10"/>
      <c r="D21" s="12">
        <v>891100</v>
      </c>
    </row>
    <row r="22" spans="1:4" ht="14.1" customHeight="1" x14ac:dyDescent="0.2">
      <c r="A22" s="26" t="s">
        <v>21</v>
      </c>
      <c r="B22" s="27"/>
      <c r="C22" s="28"/>
      <c r="D22" s="11"/>
    </row>
    <row r="23" spans="1:4" ht="14.1" customHeight="1" x14ac:dyDescent="0.2">
      <c r="A23" s="2">
        <v>16</v>
      </c>
      <c r="B23" s="4" t="s">
        <v>22</v>
      </c>
      <c r="C23" s="10"/>
      <c r="D23" s="12">
        <v>99320</v>
      </c>
    </row>
    <row r="24" spans="1:4" ht="14.1" customHeight="1" x14ac:dyDescent="0.2">
      <c r="A24" s="2">
        <v>17</v>
      </c>
      <c r="B24" s="4" t="s">
        <v>23</v>
      </c>
      <c r="C24" s="10"/>
      <c r="D24" s="12">
        <v>56940</v>
      </c>
    </row>
    <row r="25" spans="1:4" ht="14.1" customHeight="1" x14ac:dyDescent="0.2">
      <c r="A25" s="2">
        <v>18</v>
      </c>
      <c r="B25" s="4" t="s">
        <v>24</v>
      </c>
      <c r="C25" s="10"/>
      <c r="D25" s="12">
        <v>36000</v>
      </c>
    </row>
    <row r="26" spans="1:4" ht="14.1" customHeight="1" x14ac:dyDescent="0.2">
      <c r="A26" s="2">
        <v>19</v>
      </c>
      <c r="B26" s="4" t="s">
        <v>25</v>
      </c>
      <c r="C26" s="10"/>
      <c r="D26" s="12">
        <v>68120</v>
      </c>
    </row>
    <row r="27" spans="1:4" ht="14.1" customHeight="1" x14ac:dyDescent="0.2">
      <c r="A27" s="26" t="s">
        <v>26</v>
      </c>
      <c r="B27" s="27"/>
      <c r="C27" s="28"/>
      <c r="D27" s="11"/>
    </row>
    <row r="28" spans="1:4" ht="14.1" customHeight="1" x14ac:dyDescent="0.2">
      <c r="A28" s="2">
        <v>20</v>
      </c>
      <c r="B28" s="4" t="s">
        <v>27</v>
      </c>
      <c r="C28" s="10"/>
      <c r="D28" s="12">
        <v>1159200</v>
      </c>
    </row>
    <row r="29" spans="1:4" ht="14.1" customHeight="1" x14ac:dyDescent="0.2">
      <c r="A29" s="2">
        <v>21</v>
      </c>
      <c r="B29" s="4" t="s">
        <v>28</v>
      </c>
      <c r="C29" s="10"/>
      <c r="D29" s="12">
        <v>31750</v>
      </c>
    </row>
    <row r="30" spans="1:4" ht="14.1" customHeight="1" x14ac:dyDescent="0.2">
      <c r="A30" s="2">
        <v>22</v>
      </c>
      <c r="B30" s="4" t="s">
        <v>29</v>
      </c>
      <c r="C30" s="10"/>
      <c r="D30" s="12">
        <v>89750</v>
      </c>
    </row>
    <row r="31" spans="1:4" ht="14.1" customHeight="1" x14ac:dyDescent="0.2">
      <c r="A31" s="2">
        <v>23</v>
      </c>
      <c r="B31" s="4" t="s">
        <v>30</v>
      </c>
      <c r="C31" s="10"/>
      <c r="D31" s="12">
        <v>2250</v>
      </c>
    </row>
    <row r="32" spans="1:4" ht="14.1" customHeight="1" x14ac:dyDescent="0.2">
      <c r="A32" s="2">
        <v>24</v>
      </c>
      <c r="B32" s="4" t="s">
        <v>31</v>
      </c>
      <c r="C32" s="10"/>
      <c r="D32" s="12">
        <v>78300</v>
      </c>
    </row>
    <row r="33" spans="1:4" ht="14.1" customHeight="1" x14ac:dyDescent="0.2">
      <c r="A33" s="2">
        <v>25</v>
      </c>
      <c r="B33" s="4" t="s">
        <v>32</v>
      </c>
      <c r="C33" s="10"/>
      <c r="D33" s="12">
        <v>285000</v>
      </c>
    </row>
    <row r="34" spans="1:4" ht="14.1" customHeight="1" x14ac:dyDescent="0.2">
      <c r="A34" s="2">
        <v>26</v>
      </c>
      <c r="B34" s="4" t="s">
        <v>33</v>
      </c>
      <c r="C34" s="10"/>
      <c r="D34" s="12">
        <v>656950</v>
      </c>
    </row>
    <row r="35" spans="1:4" ht="14.1" customHeight="1" x14ac:dyDescent="0.2">
      <c r="A35" s="2">
        <v>27</v>
      </c>
      <c r="B35" s="4" t="s">
        <v>34</v>
      </c>
      <c r="C35" s="10"/>
      <c r="D35" s="12">
        <v>1230000</v>
      </c>
    </row>
    <row r="36" spans="1:4" ht="14.1" customHeight="1" x14ac:dyDescent="0.2">
      <c r="A36" s="2">
        <v>28</v>
      </c>
      <c r="B36" s="4" t="s">
        <v>35</v>
      </c>
      <c r="C36" s="10"/>
      <c r="D36" s="12">
        <v>49100</v>
      </c>
    </row>
    <row r="37" spans="1:4" ht="14.1" customHeight="1" x14ac:dyDescent="0.2">
      <c r="A37" s="2">
        <v>29</v>
      </c>
      <c r="B37" s="4" t="s">
        <v>36</v>
      </c>
      <c r="C37" s="10"/>
      <c r="D37" s="12">
        <v>54010</v>
      </c>
    </row>
    <row r="38" spans="1:4" ht="14.1" customHeight="1" x14ac:dyDescent="0.2">
      <c r="A38" s="2">
        <v>30</v>
      </c>
      <c r="B38" s="4" t="s">
        <v>37</v>
      </c>
      <c r="C38" s="10"/>
      <c r="D38" s="12">
        <v>8970</v>
      </c>
    </row>
    <row r="39" spans="1:4" ht="14.1" customHeight="1" x14ac:dyDescent="0.2">
      <c r="A39" s="2">
        <v>31</v>
      </c>
      <c r="B39" s="4" t="s">
        <v>38</v>
      </c>
      <c r="C39" s="10"/>
      <c r="D39" s="12">
        <v>3600</v>
      </c>
    </row>
    <row r="40" spans="1:4" ht="14.1" customHeight="1" x14ac:dyDescent="0.2">
      <c r="A40" s="2">
        <v>32</v>
      </c>
      <c r="B40" s="4" t="s">
        <v>39</v>
      </c>
      <c r="C40" s="10"/>
      <c r="D40" s="12">
        <v>19680</v>
      </c>
    </row>
    <row r="41" spans="1:4" ht="14.1" customHeight="1" x14ac:dyDescent="0.2">
      <c r="A41" s="26" t="s">
        <v>40</v>
      </c>
      <c r="B41" s="27"/>
      <c r="C41" s="28"/>
      <c r="D41" s="11"/>
    </row>
    <row r="42" spans="1:4" ht="14.1" customHeight="1" x14ac:dyDescent="0.2">
      <c r="A42" s="2">
        <v>33</v>
      </c>
      <c r="B42" s="4" t="s">
        <v>41</v>
      </c>
      <c r="C42" s="10"/>
      <c r="D42" s="12">
        <v>4640</v>
      </c>
    </row>
    <row r="43" spans="1:4" ht="14.1" customHeight="1" x14ac:dyDescent="0.2">
      <c r="A43" s="2">
        <v>34</v>
      </c>
      <c r="B43" s="4" t="s">
        <v>42</v>
      </c>
      <c r="C43" s="10"/>
      <c r="D43" s="12">
        <v>2080</v>
      </c>
    </row>
    <row r="44" spans="1:4" ht="14.1" customHeight="1" x14ac:dyDescent="0.2">
      <c r="A44" s="2">
        <v>35</v>
      </c>
      <c r="B44" s="4" t="s">
        <v>43</v>
      </c>
      <c r="C44" s="10"/>
      <c r="D44" s="12">
        <v>14760</v>
      </c>
    </row>
    <row r="45" spans="1:4" ht="14.1" customHeight="1" x14ac:dyDescent="0.2">
      <c r="A45" s="16"/>
      <c r="B45" s="29" t="s">
        <v>53</v>
      </c>
      <c r="C45" s="30"/>
      <c r="D45" s="17">
        <f>SUM(D5:D44)</f>
        <v>15888080</v>
      </c>
    </row>
    <row r="46" spans="1:4" ht="14.1" customHeight="1" x14ac:dyDescent="0.2">
      <c r="A46" s="31" t="s">
        <v>44</v>
      </c>
      <c r="B46" s="32"/>
      <c r="C46" s="32"/>
      <c r="D46" s="12"/>
    </row>
    <row r="47" spans="1:4" ht="14.1" customHeight="1" x14ac:dyDescent="0.2">
      <c r="A47" s="18">
        <v>36</v>
      </c>
      <c r="B47" s="19" t="s">
        <v>45</v>
      </c>
      <c r="C47" s="19"/>
      <c r="D47" s="14">
        <v>1115722</v>
      </c>
    </row>
    <row r="48" spans="1:4" ht="14.1" customHeight="1" x14ac:dyDescent="0.2">
      <c r="A48" s="31" t="s">
        <v>46</v>
      </c>
      <c r="B48" s="32"/>
      <c r="C48" s="32"/>
      <c r="D48" s="12"/>
    </row>
    <row r="49" spans="1:4" ht="14.1" customHeight="1" x14ac:dyDescent="0.2">
      <c r="A49" s="18">
        <v>37</v>
      </c>
      <c r="B49" s="20" t="s">
        <v>52</v>
      </c>
      <c r="C49" s="19"/>
      <c r="D49" s="14">
        <v>968000</v>
      </c>
    </row>
    <row r="50" spans="1:4" ht="14.1" customHeight="1" x14ac:dyDescent="0.2">
      <c r="A50" s="18">
        <v>38</v>
      </c>
      <c r="B50" s="20" t="s">
        <v>47</v>
      </c>
      <c r="C50" s="19"/>
      <c r="D50" s="14">
        <v>387200</v>
      </c>
    </row>
    <row r="51" spans="1:4" ht="14.1" customHeight="1" x14ac:dyDescent="0.2">
      <c r="A51" s="18"/>
      <c r="B51" s="33" t="s">
        <v>50</v>
      </c>
      <c r="C51" s="34"/>
      <c r="D51" s="14">
        <f>SUM(D49:D50)</f>
        <v>1355200</v>
      </c>
    </row>
    <row r="52" spans="1:4" ht="14.1" customHeight="1" x14ac:dyDescent="0.2">
      <c r="A52" s="18"/>
      <c r="B52" s="33" t="s">
        <v>55</v>
      </c>
      <c r="C52" s="34"/>
      <c r="D52" s="24">
        <f>+D51+D47+D45</f>
        <v>18359002</v>
      </c>
    </row>
    <row r="53" spans="1:4" ht="14.1" customHeight="1" x14ac:dyDescent="0.2">
      <c r="A53" s="31" t="s">
        <v>48</v>
      </c>
      <c r="B53" s="32"/>
      <c r="C53" s="32"/>
      <c r="D53" s="12"/>
    </row>
    <row r="54" spans="1:4" ht="14.1" customHeight="1" x14ac:dyDescent="0.2">
      <c r="A54" s="18">
        <v>40</v>
      </c>
      <c r="B54" s="22" t="s">
        <v>54</v>
      </c>
      <c r="C54" s="19"/>
      <c r="D54" s="14">
        <f>+D52*0.15</f>
        <v>2753850.3</v>
      </c>
    </row>
    <row r="55" spans="1:4" ht="14.1" customHeight="1" x14ac:dyDescent="0.2">
      <c r="A55" s="31" t="s">
        <v>49</v>
      </c>
      <c r="B55" s="32"/>
      <c r="C55" s="32"/>
      <c r="D55" s="14"/>
    </row>
    <row r="56" spans="1:4" ht="14.1" customHeight="1" x14ac:dyDescent="0.2">
      <c r="A56" s="18">
        <v>41</v>
      </c>
      <c r="B56" s="33" t="s">
        <v>51</v>
      </c>
      <c r="C56" s="34"/>
      <c r="D56" s="14">
        <f>+D52*0.025</f>
        <v>458975.05000000005</v>
      </c>
    </row>
    <row r="57" spans="1:4" ht="14.1" customHeight="1" x14ac:dyDescent="0.2">
      <c r="A57" s="13"/>
      <c r="B57" s="23"/>
      <c r="C57" s="23"/>
      <c r="D57" s="15"/>
    </row>
    <row r="58" spans="1:4" ht="14.1" customHeight="1" x14ac:dyDescent="0.2">
      <c r="A58" s="25" t="s">
        <v>56</v>
      </c>
      <c r="B58" s="25"/>
      <c r="C58" s="25"/>
      <c r="D58" s="25"/>
    </row>
    <row r="59" spans="1:4" ht="14.1" customHeight="1" x14ac:dyDescent="0.2">
      <c r="A59" s="35" t="s">
        <v>53</v>
      </c>
      <c r="B59" s="36"/>
      <c r="C59" s="37"/>
      <c r="D59" s="17">
        <f>855474-55532-2175</f>
        <v>797767</v>
      </c>
    </row>
    <row r="60" spans="1:4" ht="14.1" customHeight="1" x14ac:dyDescent="0.2">
      <c r="A60" s="31" t="s">
        <v>44</v>
      </c>
      <c r="B60" s="32"/>
      <c r="C60" s="32"/>
      <c r="D60" s="12"/>
    </row>
    <row r="61" spans="1:4" ht="14.1" customHeight="1" x14ac:dyDescent="0.2">
      <c r="A61" s="18">
        <v>36</v>
      </c>
      <c r="B61" s="19" t="s">
        <v>45</v>
      </c>
      <c r="C61" s="19"/>
      <c r="D61" s="14">
        <v>0</v>
      </c>
    </row>
    <row r="62" spans="1:4" ht="14.1" customHeight="1" x14ac:dyDescent="0.2">
      <c r="A62" s="31" t="s">
        <v>46</v>
      </c>
      <c r="B62" s="32"/>
      <c r="C62" s="32"/>
      <c r="D62" s="12"/>
    </row>
    <row r="63" spans="1:4" ht="14.1" customHeight="1" x14ac:dyDescent="0.2">
      <c r="A63" s="18">
        <v>37</v>
      </c>
      <c r="B63" s="20" t="s">
        <v>52</v>
      </c>
      <c r="C63" s="19"/>
      <c r="D63" s="14">
        <v>181410</v>
      </c>
    </row>
    <row r="64" spans="1:4" ht="12" customHeight="1" x14ac:dyDescent="0.2">
      <c r="A64" s="18">
        <v>38</v>
      </c>
      <c r="B64" s="20" t="s">
        <v>47</v>
      </c>
      <c r="C64" s="19"/>
      <c r="D64" s="14">
        <f>10986+9856</f>
        <v>20842</v>
      </c>
    </row>
    <row r="65" spans="1:4" ht="12" customHeight="1" x14ac:dyDescent="0.2">
      <c r="A65" s="18"/>
      <c r="B65" s="33" t="s">
        <v>50</v>
      </c>
      <c r="C65" s="34"/>
      <c r="D65" s="14">
        <f>SUM(D63:D64)</f>
        <v>202252</v>
      </c>
    </row>
    <row r="66" spans="1:4" ht="12" customHeight="1" x14ac:dyDescent="0.2">
      <c r="A66" s="18"/>
      <c r="B66" s="33" t="s">
        <v>57</v>
      </c>
      <c r="C66" s="34"/>
      <c r="D66" s="24">
        <f>+D65+D61+D59</f>
        <v>1000019</v>
      </c>
    </row>
  </sheetData>
  <mergeCells count="20">
    <mergeCell ref="A59:C59"/>
    <mergeCell ref="A60:C60"/>
    <mergeCell ref="A62:C62"/>
    <mergeCell ref="B65:C65"/>
    <mergeCell ref="B66:C66"/>
    <mergeCell ref="A58:D58"/>
    <mergeCell ref="A14:C14"/>
    <mergeCell ref="A7:C7"/>
    <mergeCell ref="A4:C4"/>
    <mergeCell ref="B45:C45"/>
    <mergeCell ref="A55:C55"/>
    <mergeCell ref="B52:C52"/>
    <mergeCell ref="B51:C51"/>
    <mergeCell ref="B56:C56"/>
    <mergeCell ref="A22:C22"/>
    <mergeCell ref="A48:C48"/>
    <mergeCell ref="A53:C53"/>
    <mergeCell ref="A46:C46"/>
    <mergeCell ref="A41:C41"/>
    <mergeCell ref="A27:C27"/>
  </mergeCells>
  <pageMargins left="1" right="0.7" top="1" bottom="0.75" header="0.5" footer="0.3"/>
  <pageSetup orientation="portrait" r:id="rId1"/>
  <headerFooter>
    <oddHeader>&amp;R&amp;"Times New Roman,Bold"KyPSC Case No. 2021-00290
Attachment ASD-1
Page 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Deller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64D13-3322-4326-9245-D972EF671D4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612a682-5ffb-4b9c-9555-017618935178"/>
    <ds:schemaRef ds:uri="http://purl.org/dc/terms/"/>
    <ds:schemaRef ds:uri="3c9d8c27-8a6d-4d9e-a15e-ef5d28c114a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25067C-C257-4C68-B22A-1E5A4105C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F77F24-509F-4FBE-BD3A-D2EDD48D6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Quantity Est and Bid Form.xlsx</dc:subject>
  <dc:creator>CKHall</dc:creator>
  <cp:lastModifiedBy>Sunderman, Minna</cp:lastModifiedBy>
  <cp:lastPrinted>2021-08-16T11:43:42Z</cp:lastPrinted>
  <dcterms:created xsi:type="dcterms:W3CDTF">2021-07-12T18:45:49Z</dcterms:created>
  <dcterms:modified xsi:type="dcterms:W3CDTF">2021-09-09T17:21:34Z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0x010100930AF7FB1EB4374A84762FA639E0DB4C</vt:lpwstr>
  </property>
</Properties>
</file>