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1 IRP/Discovery/STAFF1st Set/"/>
    </mc:Choice>
  </mc:AlternateContent>
  <xr:revisionPtr revIDLastSave="0" documentId="13_ncr:1_{10EF3D4D-BFE4-43B5-AA08-A02A019C12E5}" xr6:coauthVersionLast="44" xr6:coauthVersionMax="45" xr10:uidLastSave="{00000000-0000-0000-0000-000000000000}"/>
  <bookViews>
    <workbookView xWindow="32820" yWindow="1125" windowWidth="19275" windowHeight="13080" xr2:uid="{EC17F688-ED97-4D4E-96D5-E0C9D033E7E4}"/>
  </bookViews>
  <sheets>
    <sheet name="Figure 6.1" sheetId="1" r:id="rId1"/>
    <sheet name="Figure 6.2" sheetId="2" r:id="rId2"/>
    <sheet name="Figure 6.3" sheetId="3" r:id="rId3"/>
    <sheet name="Figure 6.4" sheetId="4" r:id="rId4"/>
    <sheet name="Figure 6.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5" l="1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B4" i="5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4" i="4"/>
  <c r="B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B1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B4" i="3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1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B4" i="2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B15" i="1"/>
  <c r="P23" i="3" l="1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O17" i="5" l="1"/>
  <c r="P17" i="5"/>
  <c r="P37" i="4" l="1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H14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14" i="1"/>
  <c r="O14" i="1"/>
  <c r="N14" i="1"/>
  <c r="M14" i="1"/>
  <c r="L14" i="1"/>
  <c r="K14" i="1"/>
  <c r="J14" i="1"/>
  <c r="I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<sst xmlns="http://schemas.openxmlformats.org/spreadsheetml/2006/main" count="120" uniqueCount="29">
  <si>
    <t xml:space="preserve">b. Update the Figures to show the demand and reserve margins that corresponds to the annual forecasted capacity projections. </t>
  </si>
  <si>
    <t xml:space="preserve">15. Refer to the IRP, Section 6B, Figures 6.1–6.5, pages 44–53. </t>
  </si>
  <si>
    <t>Ref w/ CO2 (High Gas)</t>
  </si>
  <si>
    <t>East Bend 2</t>
  </si>
  <si>
    <t>Woodsdale CTs</t>
  </si>
  <si>
    <t xml:space="preserve">Solar </t>
  </si>
  <si>
    <t>Wind</t>
  </si>
  <si>
    <t>CT</t>
  </si>
  <si>
    <t>CC</t>
  </si>
  <si>
    <t>SMR</t>
  </si>
  <si>
    <t>TOTAL</t>
  </si>
  <si>
    <t>Ref w/ CO2 (Base Gas)</t>
  </si>
  <si>
    <t>Ref w/ CO2 (Low Gas)</t>
  </si>
  <si>
    <t>Demand Forecast</t>
  </si>
  <si>
    <t>Ref No CO2 (High Gas)</t>
  </si>
  <si>
    <t>Ref No CO2 (Base Gas)</t>
  </si>
  <si>
    <t>Ref No CO2 (Low Gas)</t>
  </si>
  <si>
    <t>EB2 Gas Conversion</t>
  </si>
  <si>
    <t>EB2 Retire / CC replacement</t>
  </si>
  <si>
    <t>EB2 Retire / CT replacement</t>
  </si>
  <si>
    <t>EB2 Retire / Ren replacement</t>
  </si>
  <si>
    <t>Battery</t>
  </si>
  <si>
    <t>Low Cost Renewables (w/ CO2 Reg)</t>
  </si>
  <si>
    <t>Low Cost Renewables (No CO2 Reg)</t>
  </si>
  <si>
    <t>Transitional A</t>
  </si>
  <si>
    <t>FDR</t>
  </si>
  <si>
    <t>Solar</t>
  </si>
  <si>
    <t>Transitional B</t>
  </si>
  <si>
    <t>Reserve Margin (ICAP)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</si>
</sst>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left"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311150</xdr:colOff>
      <xdr:row>0</xdr:row>
      <xdr:rowOff>168275</xdr:rowOff>
    </xdr:from>
    <xdr:to>
      <xdr:col>27</xdr:col>
      <xdr:colOff>403721</xdr:colOff>
      <xdr:row>24</xdr:row>
      <xdr:rowOff>15875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CF36F1-F6D3-4357-B1FD-49D58FC68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775" y="168275"/>
          <a:ext cx="6815634" cy="4260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184149</xdr:colOff>
      <xdr:row>0</xdr:row>
      <xdr:rowOff>133349</xdr:rowOff>
    </xdr:from>
    <xdr:to>
      <xdr:col>26</xdr:col>
      <xdr:colOff>476249</xdr:colOff>
      <xdr:row>18</xdr:row>
      <xdr:rowOff>125203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92E175-3C08-487F-AECF-ECE8C758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3774" y="133349"/>
          <a:ext cx="6403975" cy="330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292099</xdr:colOff>
      <xdr:row>1</xdr:row>
      <xdr:rowOff>155576</xdr:rowOff>
    </xdr:from>
    <xdr:to>
      <xdr:col>27</xdr:col>
      <xdr:colOff>323725</xdr:colOff>
      <xdr:row>17</xdr:row>
      <xdr:rowOff>119063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5573D0-0B29-46E2-BE14-36104D6C3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6474" y="338139"/>
          <a:ext cx="6754689" cy="2908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222250</xdr:colOff>
      <xdr:row>0</xdr:row>
      <xdr:rowOff>101599</xdr:rowOff>
    </xdr:from>
    <xdr:to>
      <xdr:col>26</xdr:col>
      <xdr:colOff>552070</xdr:colOff>
      <xdr:row>37</xdr:row>
      <xdr:rowOff>81642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54B358-58C9-4202-B410-4B669E34A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7964" y="101599"/>
          <a:ext cx="6407677" cy="67654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92075</xdr:colOff>
      <xdr:row>2</xdr:row>
      <xdr:rowOff>171450</xdr:rowOff>
    </xdr:from>
    <xdr:to>
      <xdr:col>27</xdr:col>
      <xdr:colOff>155177</xdr:colOff>
      <xdr:row>17</xdr:row>
      <xdr:rowOff>103188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4CD3693-80DC-4A7A-9D7C-BB5AFFF45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8950" y="536575"/>
          <a:ext cx="6786165" cy="2693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07A8-7AC2-486A-9E60-D1D64BF2B108}">
  <sheetPr>
    <pageSetUpPr fitToPage="1"/>
  </sheetPr>
  <dimension ref="A1:P31"/>
  <sheetViews>
    <sheetView tabSelected="1" view="pageLayout" zoomScaleNormal="80" workbookViewId="0">
      <selection activeCell="AB4" sqref="AB4"/>
    </sheetView>
  </sheetViews>
  <sheetFormatPr defaultRowHeight="15" x14ac:dyDescent="0.25"/>
  <cols>
    <col min="1" max="1" width="21.5703125" customWidth="1"/>
    <col min="2" max="12" width="5.5703125" customWidth="1"/>
    <col min="13" max="16" width="5.140625" bestFit="1" customWidth="1"/>
  </cols>
  <sheetData>
    <row r="1" spans="1:16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8" t="s">
        <v>13</v>
      </c>
      <c r="B4" s="9">
        <v>814.59387207031295</v>
      </c>
      <c r="C4" s="9">
        <v>822.03582763671898</v>
      </c>
      <c r="D4" s="9">
        <v>835.96252441406295</v>
      </c>
      <c r="E4" s="9">
        <v>840.09197998046898</v>
      </c>
      <c r="F4" s="9">
        <v>851.36260986328102</v>
      </c>
      <c r="G4" s="9">
        <v>852.51507568359398</v>
      </c>
      <c r="H4" s="9">
        <v>854.34979248046898</v>
      </c>
      <c r="I4" s="9">
        <v>857.2197265625</v>
      </c>
      <c r="J4" s="9">
        <v>859.95172119140602</v>
      </c>
      <c r="K4" s="9">
        <v>870.36328125</v>
      </c>
      <c r="L4" s="9">
        <v>873.57458496093795</v>
      </c>
      <c r="M4" s="9">
        <v>879.48822021484398</v>
      </c>
      <c r="N4" s="9">
        <v>884.96838378906295</v>
      </c>
      <c r="O4" s="9">
        <v>890.07067871093795</v>
      </c>
      <c r="P4" s="10">
        <v>897.78082275390602</v>
      </c>
    </row>
    <row r="5" spans="1:16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75" thickBot="1" x14ac:dyDescent="0.3">
      <c r="A6" s="2" t="s">
        <v>2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</row>
    <row r="7" spans="1:16" x14ac:dyDescent="0.25">
      <c r="A7" s="2" t="s">
        <v>3</v>
      </c>
      <c r="B7" s="4">
        <v>600</v>
      </c>
      <c r="C7" s="4">
        <v>600</v>
      </c>
      <c r="D7" s="4">
        <v>600</v>
      </c>
      <c r="E7" s="4">
        <v>600</v>
      </c>
      <c r="F7" s="4">
        <v>600</v>
      </c>
      <c r="G7" s="4">
        <v>600</v>
      </c>
      <c r="H7" s="4">
        <v>600</v>
      </c>
      <c r="I7" s="4">
        <v>600</v>
      </c>
      <c r="J7" s="4">
        <v>600</v>
      </c>
      <c r="K7" s="4">
        <v>600</v>
      </c>
      <c r="L7" s="4">
        <v>600</v>
      </c>
      <c r="M7" s="4">
        <v>600</v>
      </c>
      <c r="N7" s="4">
        <v>600</v>
      </c>
      <c r="O7" s="4">
        <v>600</v>
      </c>
      <c r="P7" s="4">
        <v>0</v>
      </c>
    </row>
    <row r="8" spans="1:16" x14ac:dyDescent="0.25">
      <c r="A8" s="2" t="s">
        <v>4</v>
      </c>
      <c r="B8" s="5">
        <v>564</v>
      </c>
      <c r="C8" s="5">
        <v>564</v>
      </c>
      <c r="D8" s="5">
        <v>564</v>
      </c>
      <c r="E8" s="5">
        <v>564</v>
      </c>
      <c r="F8" s="5">
        <v>564</v>
      </c>
      <c r="G8" s="5">
        <v>564</v>
      </c>
      <c r="H8" s="5">
        <v>564</v>
      </c>
      <c r="I8" s="5">
        <v>564</v>
      </c>
      <c r="J8" s="5">
        <v>564</v>
      </c>
      <c r="K8" s="5">
        <v>564</v>
      </c>
      <c r="L8" s="5">
        <v>564</v>
      </c>
      <c r="M8" s="5">
        <v>564</v>
      </c>
      <c r="N8" s="5">
        <v>564</v>
      </c>
      <c r="O8" s="5">
        <v>564</v>
      </c>
      <c r="P8" s="5">
        <v>564</v>
      </c>
    </row>
    <row r="9" spans="1:16" x14ac:dyDescent="0.25">
      <c r="A9" s="2" t="s">
        <v>5</v>
      </c>
      <c r="B9" s="5"/>
      <c r="C9" s="5"/>
      <c r="D9" s="5"/>
      <c r="E9" s="5"/>
      <c r="F9" s="5"/>
      <c r="G9" s="5"/>
      <c r="H9" s="5"/>
      <c r="I9" s="5"/>
      <c r="J9" s="5">
        <v>5</v>
      </c>
      <c r="K9" s="5">
        <v>55</v>
      </c>
      <c r="L9" s="5">
        <v>105</v>
      </c>
      <c r="M9" s="5">
        <v>155</v>
      </c>
      <c r="N9" s="5">
        <v>205</v>
      </c>
      <c r="O9" s="5">
        <v>225</v>
      </c>
      <c r="P9" s="5">
        <v>250</v>
      </c>
    </row>
    <row r="10" spans="1:16" x14ac:dyDescent="0.25">
      <c r="A10" s="2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35</v>
      </c>
      <c r="M10" s="5">
        <v>85</v>
      </c>
      <c r="N10" s="5">
        <v>135</v>
      </c>
      <c r="O10" s="5">
        <v>185</v>
      </c>
      <c r="P10" s="5">
        <v>235</v>
      </c>
    </row>
    <row r="11" spans="1:16" x14ac:dyDescent="0.25">
      <c r="A11" s="2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232</v>
      </c>
    </row>
    <row r="12" spans="1:16" x14ac:dyDescent="0.25">
      <c r="A12" s="2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121</v>
      </c>
      <c r="P12" s="5">
        <v>121</v>
      </c>
    </row>
    <row r="13" spans="1:16" ht="15.75" thickBot="1" x14ac:dyDescent="0.3">
      <c r="A13" s="2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114</v>
      </c>
    </row>
    <row r="14" spans="1:16" x14ac:dyDescent="0.25">
      <c r="A14" s="2" t="s">
        <v>10</v>
      </c>
      <c r="B14" s="5">
        <f>SUM(B7:B13)</f>
        <v>1164</v>
      </c>
      <c r="C14" s="5">
        <f t="shared" ref="C14:P14" si="0">SUM(C7:C13)</f>
        <v>1164</v>
      </c>
      <c r="D14" s="5">
        <f t="shared" si="0"/>
        <v>1164</v>
      </c>
      <c r="E14" s="5">
        <f t="shared" si="0"/>
        <v>1164</v>
      </c>
      <c r="F14" s="5">
        <f t="shared" si="0"/>
        <v>1164</v>
      </c>
      <c r="G14" s="5">
        <f t="shared" si="0"/>
        <v>1164</v>
      </c>
      <c r="H14" s="4">
        <f>SUM(H7:H13)</f>
        <v>1164</v>
      </c>
      <c r="I14" s="5">
        <f t="shared" si="0"/>
        <v>1164</v>
      </c>
      <c r="J14" s="5">
        <f t="shared" si="0"/>
        <v>1169</v>
      </c>
      <c r="K14" s="5">
        <f t="shared" si="0"/>
        <v>1219</v>
      </c>
      <c r="L14" s="5">
        <f t="shared" si="0"/>
        <v>1304</v>
      </c>
      <c r="M14" s="4">
        <f>SUM(M7:M13)</f>
        <v>1404</v>
      </c>
      <c r="N14" s="5">
        <f t="shared" si="0"/>
        <v>1504</v>
      </c>
      <c r="O14" s="5">
        <f t="shared" si="0"/>
        <v>1695</v>
      </c>
      <c r="P14" s="5">
        <f t="shared" si="0"/>
        <v>1516</v>
      </c>
    </row>
    <row r="15" spans="1:16" x14ac:dyDescent="0.25">
      <c r="A15" s="2" t="s">
        <v>28</v>
      </c>
      <c r="B15" s="11">
        <f>B14/B$4-1</f>
        <v>0.42893291971576164</v>
      </c>
      <c r="C15" s="11">
        <f t="shared" ref="C15:P15" si="1">C14/C$4-1</f>
        <v>0.415996676624665</v>
      </c>
      <c r="D15" s="11">
        <f t="shared" si="1"/>
        <v>0.39240691538877637</v>
      </c>
      <c r="E15" s="11">
        <f t="shared" si="1"/>
        <v>0.38556256664545407</v>
      </c>
      <c r="F15" s="11">
        <f t="shared" si="1"/>
        <v>0.36722001473252974</v>
      </c>
      <c r="G15" s="11">
        <f t="shared" si="1"/>
        <v>0.36537174907627312</v>
      </c>
      <c r="H15" s="11">
        <f t="shared" si="1"/>
        <v>0.36243961225824228</v>
      </c>
      <c r="I15" s="11">
        <f t="shared" si="1"/>
        <v>0.35787822413712567</v>
      </c>
      <c r="J15" s="11">
        <f t="shared" si="1"/>
        <v>0.35937863858267316</v>
      </c>
      <c r="K15" s="11">
        <f t="shared" si="1"/>
        <v>0.40056459901352248</v>
      </c>
      <c r="L15" s="11">
        <f t="shared" si="1"/>
        <v>0.49271741926684887</v>
      </c>
      <c r="M15" s="11">
        <f t="shared" si="1"/>
        <v>0.59638295059486612</v>
      </c>
      <c r="N15" s="11">
        <f t="shared" si="1"/>
        <v>0.69949574193882902</v>
      </c>
      <c r="O15" s="11">
        <f t="shared" si="1"/>
        <v>0.90434314997862475</v>
      </c>
      <c r="P15" s="11">
        <f t="shared" si="1"/>
        <v>0.68860813416545463</v>
      </c>
    </row>
    <row r="16" spans="1:1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.75" thickBot="1" x14ac:dyDescent="0.3">
      <c r="A17" s="2" t="s">
        <v>11</v>
      </c>
      <c r="B17" s="3">
        <v>2021</v>
      </c>
      <c r="C17" s="3">
        <v>2022</v>
      </c>
      <c r="D17" s="3">
        <v>2023</v>
      </c>
      <c r="E17" s="3">
        <v>2024</v>
      </c>
      <c r="F17" s="3">
        <v>2025</v>
      </c>
      <c r="G17" s="3">
        <v>2026</v>
      </c>
      <c r="H17" s="3">
        <v>2027</v>
      </c>
      <c r="I17" s="3">
        <v>2028</v>
      </c>
      <c r="J17" s="3">
        <v>2029</v>
      </c>
      <c r="K17" s="3">
        <v>2030</v>
      </c>
      <c r="L17" s="3">
        <v>2031</v>
      </c>
      <c r="M17" s="3">
        <v>2032</v>
      </c>
      <c r="N17" s="3">
        <v>2033</v>
      </c>
      <c r="O17" s="3">
        <v>2034</v>
      </c>
      <c r="P17" s="3">
        <v>2035</v>
      </c>
    </row>
    <row r="18" spans="1:16" x14ac:dyDescent="0.25">
      <c r="A18" s="2" t="s">
        <v>3</v>
      </c>
      <c r="B18" s="5">
        <v>600</v>
      </c>
      <c r="C18" s="5">
        <v>600</v>
      </c>
      <c r="D18" s="5">
        <v>600</v>
      </c>
      <c r="E18" s="5">
        <v>600</v>
      </c>
      <c r="F18" s="5">
        <v>600</v>
      </c>
      <c r="G18" s="5">
        <v>600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x14ac:dyDescent="0.25">
      <c r="A19" s="2" t="s">
        <v>4</v>
      </c>
      <c r="B19" s="5">
        <v>564</v>
      </c>
      <c r="C19" s="5">
        <v>564</v>
      </c>
      <c r="D19" s="5">
        <v>564</v>
      </c>
      <c r="E19" s="5">
        <v>564</v>
      </c>
      <c r="F19" s="5">
        <v>564</v>
      </c>
      <c r="G19" s="5">
        <v>564</v>
      </c>
      <c r="H19" s="5">
        <v>564</v>
      </c>
      <c r="I19" s="5">
        <v>564</v>
      </c>
      <c r="J19" s="5">
        <v>564</v>
      </c>
      <c r="K19" s="5">
        <v>564</v>
      </c>
      <c r="L19" s="5">
        <v>564</v>
      </c>
      <c r="M19" s="5">
        <v>564</v>
      </c>
      <c r="N19" s="5">
        <v>564</v>
      </c>
      <c r="O19" s="5">
        <v>564</v>
      </c>
      <c r="P19" s="5">
        <v>564</v>
      </c>
    </row>
    <row r="20" spans="1:16" x14ac:dyDescent="0.25">
      <c r="A20" s="2" t="s">
        <v>5</v>
      </c>
      <c r="B20" s="5"/>
      <c r="C20" s="5"/>
      <c r="D20" s="5"/>
      <c r="E20" s="5"/>
      <c r="F20" s="5">
        <v>5</v>
      </c>
      <c r="G20" s="5">
        <v>5</v>
      </c>
      <c r="H20" s="5">
        <v>45</v>
      </c>
      <c r="I20" s="5">
        <v>50</v>
      </c>
      <c r="J20" s="5">
        <v>55</v>
      </c>
      <c r="K20" s="5">
        <v>80</v>
      </c>
      <c r="L20" s="5">
        <v>90</v>
      </c>
      <c r="M20" s="5">
        <v>110</v>
      </c>
      <c r="N20" s="5">
        <v>160</v>
      </c>
      <c r="O20" s="5">
        <v>175</v>
      </c>
      <c r="P20" s="5">
        <v>185</v>
      </c>
    </row>
    <row r="21" spans="1:16" ht="15.75" thickBot="1" x14ac:dyDescent="0.3">
      <c r="A21" s="2" t="s">
        <v>8</v>
      </c>
      <c r="B21" s="6"/>
      <c r="C21" s="6"/>
      <c r="D21" s="6"/>
      <c r="E21" s="6"/>
      <c r="F21" s="6"/>
      <c r="G21" s="6"/>
      <c r="H21" s="6">
        <v>484</v>
      </c>
      <c r="I21" s="6">
        <v>484</v>
      </c>
      <c r="J21" s="6">
        <v>484</v>
      </c>
      <c r="K21" s="6">
        <v>484</v>
      </c>
      <c r="L21" s="6">
        <v>484</v>
      </c>
      <c r="M21" s="6">
        <v>484</v>
      </c>
      <c r="N21" s="6">
        <v>484</v>
      </c>
      <c r="O21" s="6">
        <v>484</v>
      </c>
      <c r="P21" s="6">
        <v>605</v>
      </c>
    </row>
    <row r="22" spans="1:16" x14ac:dyDescent="0.25">
      <c r="A22" s="2" t="s">
        <v>10</v>
      </c>
      <c r="B22" s="5">
        <f>SUM(B18:B21)</f>
        <v>1164</v>
      </c>
      <c r="C22" s="5">
        <f t="shared" ref="C22:P22" si="2">SUM(C18:C21)</f>
        <v>1164</v>
      </c>
      <c r="D22" s="5">
        <f t="shared" si="2"/>
        <v>1164</v>
      </c>
      <c r="E22" s="5">
        <f t="shared" si="2"/>
        <v>1164</v>
      </c>
      <c r="F22" s="5">
        <f t="shared" si="2"/>
        <v>1169</v>
      </c>
      <c r="G22" s="5">
        <f t="shared" si="2"/>
        <v>1169</v>
      </c>
      <c r="H22" s="5">
        <f t="shared" si="2"/>
        <v>1093</v>
      </c>
      <c r="I22" s="5">
        <f t="shared" si="2"/>
        <v>1098</v>
      </c>
      <c r="J22" s="5">
        <f t="shared" si="2"/>
        <v>1103</v>
      </c>
      <c r="K22" s="5">
        <f t="shared" si="2"/>
        <v>1128</v>
      </c>
      <c r="L22" s="5">
        <f t="shared" si="2"/>
        <v>1138</v>
      </c>
      <c r="M22" s="5">
        <f t="shared" si="2"/>
        <v>1158</v>
      </c>
      <c r="N22" s="5">
        <f t="shared" si="2"/>
        <v>1208</v>
      </c>
      <c r="O22" s="5">
        <f t="shared" si="2"/>
        <v>1223</v>
      </c>
      <c r="P22" s="5">
        <f t="shared" si="2"/>
        <v>1354</v>
      </c>
    </row>
    <row r="23" spans="1:16" x14ac:dyDescent="0.25">
      <c r="A23" s="2" t="s">
        <v>28</v>
      </c>
      <c r="B23" s="11">
        <f>B22/B$4-1</f>
        <v>0.42893291971576164</v>
      </c>
      <c r="C23" s="11">
        <f t="shared" ref="C23" si="3">C22/C$4-1</f>
        <v>0.415996676624665</v>
      </c>
      <c r="D23" s="11">
        <f t="shared" ref="D23" si="4">D22/D$4-1</f>
        <v>0.39240691538877637</v>
      </c>
      <c r="E23" s="11">
        <f t="shared" ref="E23" si="5">E22/E$4-1</f>
        <v>0.38556256664545407</v>
      </c>
      <c r="F23" s="11">
        <f t="shared" ref="F23" si="6">F22/F$4-1</f>
        <v>0.37309295294014366</v>
      </c>
      <c r="G23" s="11">
        <f t="shared" ref="G23" si="7">G22/G$4-1</f>
        <v>0.37123674799842199</v>
      </c>
      <c r="H23" s="11">
        <f t="shared" ref="H23" si="8">H22/H$4-1</f>
        <v>0.27933547783355572</v>
      </c>
      <c r="I23" s="11">
        <f t="shared" ref="I23" si="9">I22/I$4-1</f>
        <v>0.28088512895409279</v>
      </c>
      <c r="J23" s="11">
        <f t="shared" ref="J23" si="10">J22/J$4-1</f>
        <v>0.28263014401769748</v>
      </c>
      <c r="K23" s="11">
        <f t="shared" ref="K23" si="11">K22/K$4-1</f>
        <v>0.2960105559370414</v>
      </c>
      <c r="L23" s="11">
        <f t="shared" ref="L23" si="12">L22/L$4-1</f>
        <v>0.30269357601662117</v>
      </c>
      <c r="M23" s="11">
        <f t="shared" ref="M23" si="13">M22/M$4-1</f>
        <v>0.31667482677268866</v>
      </c>
      <c r="N23" s="11">
        <f t="shared" ref="N23" si="14">N22/N$4-1</f>
        <v>0.36502051613171904</v>
      </c>
      <c r="O23" s="11">
        <f t="shared" ref="O23" si="15">O22/O$4-1</f>
        <v>0.37404818432086029</v>
      </c>
      <c r="P23" s="11">
        <f t="shared" ref="P23" si="16">P22/P$4-1</f>
        <v>0.50816320162270823</v>
      </c>
    </row>
    <row r="24" spans="1:1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5.75" thickBot="1" x14ac:dyDescent="0.3">
      <c r="A25" s="2" t="s">
        <v>12</v>
      </c>
      <c r="B25" s="3">
        <v>2021</v>
      </c>
      <c r="C25" s="3">
        <v>2022</v>
      </c>
      <c r="D25" s="3">
        <v>2023</v>
      </c>
      <c r="E25" s="3">
        <v>2024</v>
      </c>
      <c r="F25" s="3">
        <v>2025</v>
      </c>
      <c r="G25" s="3">
        <v>2026</v>
      </c>
      <c r="H25" s="3">
        <v>2027</v>
      </c>
      <c r="I25" s="3">
        <v>2028</v>
      </c>
      <c r="J25" s="3">
        <v>2029</v>
      </c>
      <c r="K25" s="3">
        <v>2030</v>
      </c>
      <c r="L25" s="3">
        <v>2031</v>
      </c>
      <c r="M25" s="3">
        <v>2032</v>
      </c>
      <c r="N25" s="3">
        <v>2033</v>
      </c>
      <c r="O25" s="3">
        <v>2034</v>
      </c>
      <c r="P25" s="3">
        <v>2035</v>
      </c>
    </row>
    <row r="26" spans="1:16" x14ac:dyDescent="0.25">
      <c r="A26" s="2" t="s">
        <v>3</v>
      </c>
      <c r="B26" s="5">
        <v>600</v>
      </c>
      <c r="C26" s="5">
        <v>600</v>
      </c>
      <c r="D26" s="5">
        <v>600</v>
      </c>
      <c r="E26" s="5">
        <v>600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x14ac:dyDescent="0.25">
      <c r="A27" s="2" t="s">
        <v>4</v>
      </c>
      <c r="B27" s="5">
        <v>564</v>
      </c>
      <c r="C27" s="5">
        <v>564</v>
      </c>
      <c r="D27" s="5">
        <v>564</v>
      </c>
      <c r="E27" s="5">
        <v>564</v>
      </c>
      <c r="F27" s="5">
        <v>564</v>
      </c>
      <c r="G27" s="5">
        <v>564</v>
      </c>
      <c r="H27" s="5">
        <v>564</v>
      </c>
      <c r="I27" s="5">
        <v>564</v>
      </c>
      <c r="J27" s="5">
        <v>564</v>
      </c>
      <c r="K27" s="5">
        <v>564</v>
      </c>
      <c r="L27" s="5">
        <v>564</v>
      </c>
      <c r="M27" s="5">
        <v>564</v>
      </c>
      <c r="N27" s="5">
        <v>564</v>
      </c>
      <c r="O27" s="5">
        <v>564</v>
      </c>
      <c r="P27" s="5">
        <v>564</v>
      </c>
    </row>
    <row r="28" spans="1:16" x14ac:dyDescent="0.25">
      <c r="A28" s="2" t="s">
        <v>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v>20</v>
      </c>
      <c r="P28" s="5">
        <v>70</v>
      </c>
    </row>
    <row r="29" spans="1:16" ht="15.75" thickBot="1" x14ac:dyDescent="0.3">
      <c r="A29" s="2" t="s">
        <v>7</v>
      </c>
      <c r="B29" s="6"/>
      <c r="C29" s="6"/>
      <c r="D29" s="6"/>
      <c r="E29" s="6"/>
      <c r="F29" s="6">
        <v>580</v>
      </c>
      <c r="G29" s="6">
        <v>580</v>
      </c>
      <c r="H29" s="6">
        <v>580</v>
      </c>
      <c r="I29" s="6">
        <v>580</v>
      </c>
      <c r="J29" s="6">
        <v>580</v>
      </c>
      <c r="K29" s="6">
        <v>580</v>
      </c>
      <c r="L29" s="6">
        <v>580</v>
      </c>
      <c r="M29" s="6">
        <v>580</v>
      </c>
      <c r="N29" s="6">
        <v>580</v>
      </c>
      <c r="O29" s="6">
        <v>580</v>
      </c>
      <c r="P29" s="6">
        <v>580</v>
      </c>
    </row>
    <row r="30" spans="1:16" x14ac:dyDescent="0.25">
      <c r="A30" s="2" t="s">
        <v>10</v>
      </c>
      <c r="B30" s="5">
        <f>SUM(B26:B29)</f>
        <v>1164</v>
      </c>
      <c r="C30" s="5">
        <f t="shared" ref="C30:P30" si="17">SUM(C26:C29)</f>
        <v>1164</v>
      </c>
      <c r="D30" s="5">
        <f t="shared" si="17"/>
        <v>1164</v>
      </c>
      <c r="E30" s="5">
        <f t="shared" si="17"/>
        <v>1164</v>
      </c>
      <c r="F30" s="5">
        <f t="shared" si="17"/>
        <v>1144</v>
      </c>
      <c r="G30" s="5">
        <f t="shared" si="17"/>
        <v>1144</v>
      </c>
      <c r="H30" s="5">
        <f t="shared" si="17"/>
        <v>1144</v>
      </c>
      <c r="I30" s="5">
        <f t="shared" si="17"/>
        <v>1144</v>
      </c>
      <c r="J30" s="5">
        <f t="shared" si="17"/>
        <v>1144</v>
      </c>
      <c r="K30" s="5">
        <f t="shared" si="17"/>
        <v>1144</v>
      </c>
      <c r="L30" s="5">
        <f t="shared" si="17"/>
        <v>1144</v>
      </c>
      <c r="M30" s="5">
        <f t="shared" si="17"/>
        <v>1144</v>
      </c>
      <c r="N30" s="5">
        <f t="shared" si="17"/>
        <v>1144</v>
      </c>
      <c r="O30" s="5">
        <f t="shared" si="17"/>
        <v>1164</v>
      </c>
      <c r="P30" s="5">
        <f t="shared" si="17"/>
        <v>1214</v>
      </c>
    </row>
    <row r="31" spans="1:16" x14ac:dyDescent="0.25">
      <c r="A31" s="2" t="s">
        <v>28</v>
      </c>
      <c r="B31" s="11">
        <f>B30/B$4-1</f>
        <v>0.42893291971576164</v>
      </c>
      <c r="C31" s="11">
        <f t="shared" ref="C31" si="18">C30/C$4-1</f>
        <v>0.415996676624665</v>
      </c>
      <c r="D31" s="11">
        <f t="shared" ref="D31" si="19">D30/D$4-1</f>
        <v>0.39240691538877637</v>
      </c>
      <c r="E31" s="11">
        <f t="shared" ref="E31" si="20">E30/E$4-1</f>
        <v>0.38556256664545407</v>
      </c>
      <c r="F31" s="11">
        <f t="shared" ref="F31" si="21">F30/F$4-1</f>
        <v>0.34372826190207384</v>
      </c>
      <c r="G31" s="11">
        <f t="shared" ref="G31" si="22">G30/G$4-1</f>
        <v>0.34191175338767721</v>
      </c>
      <c r="H31" s="11">
        <f t="shared" ref="H31" si="23">H30/H$4-1</f>
        <v>0.3390299969273447</v>
      </c>
      <c r="I31" s="11">
        <f t="shared" ref="I31" si="24">I30/I$4-1</f>
        <v>0.33454698317257026</v>
      </c>
      <c r="J31" s="11">
        <f t="shared" ref="J31" si="25">J30/J$4-1</f>
        <v>0.33030723912624294</v>
      </c>
      <c r="K31" s="11">
        <f t="shared" ref="K31" si="26">K30/K$4-1</f>
        <v>0.314393684390049</v>
      </c>
      <c r="L31" s="11">
        <f t="shared" ref="L31" si="27">L30/L$4-1</f>
        <v>0.3095619077003644</v>
      </c>
      <c r="M31" s="11">
        <f t="shared" ref="M31" si="28">M30/M$4-1</f>
        <v>0.30075647826248342</v>
      </c>
      <c r="N31" s="11">
        <f t="shared" ref="N31" si="29">N30/N$4-1</f>
        <v>0.29270154838964135</v>
      </c>
      <c r="O31" s="11">
        <f t="shared" ref="O31" si="30">O30/O$4-1</f>
        <v>0.30776131361363968</v>
      </c>
      <c r="P31" s="11">
        <f t="shared" ref="P31" si="31">P30/P$4-1</f>
        <v>0.35222313646231007</v>
      </c>
    </row>
  </sheetData>
  <mergeCells count="2">
    <mergeCell ref="A2:O2"/>
    <mergeCell ref="A1:O1"/>
  </mergeCells>
  <pageMargins left="0.7" right="0.7" top="0.75" bottom="0.75" header="0.3" footer="0.3"/>
  <pageSetup scale="57" orientation="landscape" r:id="rId1"/>
  <headerFooter>
    <oddHeader>&amp;R&amp;"Times New Roman,Bold"&amp;10KyPSC Case No. 2021-00245
STAFF-DR-01-015(b) Attachment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27CD-D123-4E07-9EA7-9B3151B6EE2E}">
  <dimension ref="A1:P28"/>
  <sheetViews>
    <sheetView view="pageLayout" topLeftCell="M1" zoomScaleNormal="80" workbookViewId="0">
      <selection activeCell="AB4" sqref="AB4"/>
    </sheetView>
  </sheetViews>
  <sheetFormatPr defaultRowHeight="15" x14ac:dyDescent="0.25"/>
  <cols>
    <col min="1" max="1" width="20.5703125" customWidth="1"/>
    <col min="2" max="12" width="5.5703125" customWidth="1"/>
    <col min="13" max="16" width="5.140625" bestFit="1" customWidth="1"/>
  </cols>
  <sheetData>
    <row r="1" spans="1:16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4" spans="1:16" x14ac:dyDescent="0.25">
      <c r="A4" s="1" t="s">
        <v>13</v>
      </c>
      <c r="B4" s="9">
        <f>'Figure 6.1'!B4</f>
        <v>814.59387207031295</v>
      </c>
      <c r="C4" s="9">
        <f>'Figure 6.1'!C4</f>
        <v>822.03582763671898</v>
      </c>
      <c r="D4" s="9">
        <f>'Figure 6.1'!D4</f>
        <v>835.96252441406295</v>
      </c>
      <c r="E4" s="9">
        <f>'Figure 6.1'!E4</f>
        <v>840.09197998046898</v>
      </c>
      <c r="F4" s="9">
        <f>'Figure 6.1'!F4</f>
        <v>851.36260986328102</v>
      </c>
      <c r="G4" s="9">
        <f>'Figure 6.1'!G4</f>
        <v>852.51507568359398</v>
      </c>
      <c r="H4" s="9">
        <f>'Figure 6.1'!H4</f>
        <v>854.34979248046898</v>
      </c>
      <c r="I4" s="9">
        <f>'Figure 6.1'!I4</f>
        <v>857.2197265625</v>
      </c>
      <c r="J4" s="9">
        <f>'Figure 6.1'!J4</f>
        <v>859.95172119140602</v>
      </c>
      <c r="K4" s="9">
        <f>'Figure 6.1'!K4</f>
        <v>870.36328125</v>
      </c>
      <c r="L4" s="9">
        <f>'Figure 6.1'!L4</f>
        <v>873.57458496093795</v>
      </c>
      <c r="M4" s="9">
        <f>'Figure 6.1'!M4</f>
        <v>879.48822021484398</v>
      </c>
      <c r="N4" s="9">
        <f>'Figure 6.1'!N4</f>
        <v>884.96838378906295</v>
      </c>
      <c r="O4" s="9">
        <f>'Figure 6.1'!O4</f>
        <v>890.07067871093795</v>
      </c>
      <c r="P4" s="9">
        <f>'Figure 6.1'!P4</f>
        <v>897.78082275390602</v>
      </c>
    </row>
    <row r="6" spans="1:16" ht="15.75" thickBot="1" x14ac:dyDescent="0.3">
      <c r="A6" s="2" t="s">
        <v>14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</row>
    <row r="7" spans="1:16" x14ac:dyDescent="0.25">
      <c r="A7" s="2" t="s">
        <v>3</v>
      </c>
      <c r="B7" s="5">
        <v>600</v>
      </c>
      <c r="C7" s="5">
        <v>600</v>
      </c>
      <c r="D7" s="5">
        <v>600</v>
      </c>
      <c r="E7" s="5">
        <v>600</v>
      </c>
      <c r="F7" s="5">
        <v>600</v>
      </c>
      <c r="G7" s="5">
        <v>600</v>
      </c>
      <c r="H7" s="5">
        <v>600</v>
      </c>
      <c r="I7" s="5">
        <v>600</v>
      </c>
      <c r="J7" s="5">
        <v>600</v>
      </c>
      <c r="K7" s="5">
        <v>600</v>
      </c>
      <c r="L7" s="5">
        <v>600</v>
      </c>
      <c r="M7" s="5">
        <v>600</v>
      </c>
      <c r="N7" s="5">
        <v>600</v>
      </c>
      <c r="O7" s="5">
        <v>600</v>
      </c>
      <c r="P7" s="5">
        <v>600</v>
      </c>
    </row>
    <row r="8" spans="1:16" x14ac:dyDescent="0.25">
      <c r="A8" s="2" t="s">
        <v>4</v>
      </c>
      <c r="B8" s="5">
        <v>564</v>
      </c>
      <c r="C8" s="5">
        <v>564</v>
      </c>
      <c r="D8" s="5">
        <v>564</v>
      </c>
      <c r="E8" s="5">
        <v>564</v>
      </c>
      <c r="F8" s="5">
        <v>564</v>
      </c>
      <c r="G8" s="5">
        <v>564</v>
      </c>
      <c r="H8" s="5">
        <v>564</v>
      </c>
      <c r="I8" s="5">
        <v>564</v>
      </c>
      <c r="J8" s="5">
        <v>564</v>
      </c>
      <c r="K8" s="5">
        <v>564</v>
      </c>
      <c r="L8" s="5">
        <v>564</v>
      </c>
      <c r="M8" s="5">
        <v>564</v>
      </c>
      <c r="N8" s="5">
        <v>564</v>
      </c>
      <c r="O8" s="5">
        <v>564</v>
      </c>
      <c r="P8" s="5">
        <v>564</v>
      </c>
    </row>
    <row r="9" spans="1:16" x14ac:dyDescent="0.25">
      <c r="A9" s="2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20</v>
      </c>
      <c r="M9" s="5">
        <v>70</v>
      </c>
      <c r="N9" s="5">
        <v>120</v>
      </c>
      <c r="O9" s="5">
        <v>170</v>
      </c>
      <c r="P9" s="5">
        <v>180</v>
      </c>
    </row>
    <row r="10" spans="1:16" ht="15.75" thickBot="1" x14ac:dyDescent="0.3">
      <c r="A10" s="2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x14ac:dyDescent="0.25">
      <c r="A11" s="2" t="s">
        <v>10</v>
      </c>
      <c r="B11" s="5">
        <f>SUM(B7:B10)</f>
        <v>1164</v>
      </c>
      <c r="C11" s="5">
        <f t="shared" ref="C11:P11" si="0">SUM(C7:C10)</f>
        <v>1164</v>
      </c>
      <c r="D11" s="5">
        <f t="shared" si="0"/>
        <v>1164</v>
      </c>
      <c r="E11" s="5">
        <f t="shared" si="0"/>
        <v>1164</v>
      </c>
      <c r="F11" s="5">
        <f t="shared" si="0"/>
        <v>1164</v>
      </c>
      <c r="G11" s="5">
        <f t="shared" si="0"/>
        <v>1164</v>
      </c>
      <c r="H11" s="5">
        <f t="shared" si="0"/>
        <v>1164</v>
      </c>
      <c r="I11" s="5">
        <f t="shared" si="0"/>
        <v>1164</v>
      </c>
      <c r="J11" s="5">
        <f t="shared" si="0"/>
        <v>1164</v>
      </c>
      <c r="K11" s="5">
        <f t="shared" si="0"/>
        <v>1164</v>
      </c>
      <c r="L11" s="5">
        <f t="shared" si="0"/>
        <v>1184</v>
      </c>
      <c r="M11" s="5">
        <f t="shared" si="0"/>
        <v>1234</v>
      </c>
      <c r="N11" s="5">
        <f t="shared" si="0"/>
        <v>1284</v>
      </c>
      <c r="O11" s="5">
        <f t="shared" si="0"/>
        <v>1334</v>
      </c>
      <c r="P11" s="5">
        <f t="shared" si="0"/>
        <v>1344</v>
      </c>
    </row>
    <row r="12" spans="1:16" x14ac:dyDescent="0.25">
      <c r="A12" s="2" t="s">
        <v>28</v>
      </c>
      <c r="B12" s="11">
        <f>B11/B$4-1</f>
        <v>0.42893291971576164</v>
      </c>
      <c r="C12" s="11">
        <f t="shared" ref="C12:P12" si="1">C11/C$4-1</f>
        <v>0.415996676624665</v>
      </c>
      <c r="D12" s="11">
        <f t="shared" si="1"/>
        <v>0.39240691538877637</v>
      </c>
      <c r="E12" s="11">
        <f t="shared" si="1"/>
        <v>0.38556256664545407</v>
      </c>
      <c r="F12" s="11">
        <f t="shared" si="1"/>
        <v>0.36722001473252974</v>
      </c>
      <c r="G12" s="11">
        <f t="shared" si="1"/>
        <v>0.36537174907627312</v>
      </c>
      <c r="H12" s="11">
        <f t="shared" si="1"/>
        <v>0.36243961225824228</v>
      </c>
      <c r="I12" s="11">
        <f t="shared" si="1"/>
        <v>0.35787822413712567</v>
      </c>
      <c r="J12" s="11">
        <f t="shared" si="1"/>
        <v>0.35356435869138703</v>
      </c>
      <c r="K12" s="11">
        <f t="shared" si="1"/>
        <v>0.33737259495630867</v>
      </c>
      <c r="L12" s="11">
        <f t="shared" si="1"/>
        <v>0.35535078559198552</v>
      </c>
      <c r="M12" s="11">
        <f t="shared" si="1"/>
        <v>0.40308871868523122</v>
      </c>
      <c r="N12" s="11">
        <f t="shared" si="1"/>
        <v>0.45089929032543652</v>
      </c>
      <c r="O12" s="11">
        <f t="shared" si="1"/>
        <v>0.49875738175308881</v>
      </c>
      <c r="P12" s="11">
        <f t="shared" si="1"/>
        <v>0.49702462553982252</v>
      </c>
    </row>
    <row r="14" spans="1:16" ht="15.75" thickBot="1" x14ac:dyDescent="0.3">
      <c r="A14" s="2" t="s">
        <v>15</v>
      </c>
      <c r="B14" s="3">
        <v>2021</v>
      </c>
      <c r="C14" s="3">
        <v>2022</v>
      </c>
      <c r="D14" s="3">
        <v>2023</v>
      </c>
      <c r="E14" s="3">
        <v>2024</v>
      </c>
      <c r="F14" s="3">
        <v>2025</v>
      </c>
      <c r="G14" s="3">
        <v>2026</v>
      </c>
      <c r="H14" s="3">
        <v>2027</v>
      </c>
      <c r="I14" s="3">
        <v>2028</v>
      </c>
      <c r="J14" s="3">
        <v>2029</v>
      </c>
      <c r="K14" s="3">
        <v>2030</v>
      </c>
      <c r="L14" s="3">
        <v>2031</v>
      </c>
      <c r="M14" s="3">
        <v>2032</v>
      </c>
      <c r="N14" s="3">
        <v>2033</v>
      </c>
      <c r="O14" s="3">
        <v>2034</v>
      </c>
      <c r="P14" s="3">
        <v>2035</v>
      </c>
    </row>
    <row r="15" spans="1:16" x14ac:dyDescent="0.25">
      <c r="A15" s="2" t="s">
        <v>3</v>
      </c>
      <c r="B15" s="5">
        <v>600</v>
      </c>
      <c r="C15" s="5">
        <v>600</v>
      </c>
      <c r="D15" s="5">
        <v>600</v>
      </c>
      <c r="E15" s="5">
        <v>600</v>
      </c>
      <c r="F15" s="5">
        <v>600</v>
      </c>
      <c r="G15" s="5">
        <v>600</v>
      </c>
      <c r="H15" s="5">
        <v>600</v>
      </c>
      <c r="I15" s="5">
        <v>600</v>
      </c>
      <c r="J15" s="5">
        <v>600</v>
      </c>
      <c r="K15" s="5">
        <v>600</v>
      </c>
      <c r="L15" s="5">
        <v>600</v>
      </c>
      <c r="M15" s="5">
        <v>600</v>
      </c>
      <c r="N15" s="5">
        <v>600</v>
      </c>
      <c r="O15" s="5">
        <v>600</v>
      </c>
      <c r="P15" s="5">
        <v>600</v>
      </c>
    </row>
    <row r="16" spans="1:16" x14ac:dyDescent="0.25">
      <c r="A16" s="2" t="s">
        <v>4</v>
      </c>
      <c r="B16" s="5">
        <v>564</v>
      </c>
      <c r="C16" s="5">
        <v>564</v>
      </c>
      <c r="D16" s="5">
        <v>564</v>
      </c>
      <c r="E16" s="5">
        <v>564</v>
      </c>
      <c r="F16" s="5">
        <v>564</v>
      </c>
      <c r="G16" s="5">
        <v>564</v>
      </c>
      <c r="H16" s="5">
        <v>564</v>
      </c>
      <c r="I16" s="5">
        <v>564</v>
      </c>
      <c r="J16" s="5">
        <v>564</v>
      </c>
      <c r="K16" s="5">
        <v>564</v>
      </c>
      <c r="L16" s="5">
        <v>564</v>
      </c>
      <c r="M16" s="5">
        <v>564</v>
      </c>
      <c r="N16" s="5">
        <v>564</v>
      </c>
      <c r="O16" s="5">
        <v>564</v>
      </c>
      <c r="P16" s="5">
        <v>564</v>
      </c>
    </row>
    <row r="17" spans="1:16" x14ac:dyDescent="0.25">
      <c r="A17" s="2" t="s">
        <v>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15.75" thickBot="1" x14ac:dyDescent="0.3">
      <c r="A18" s="2" t="s">
        <v>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x14ac:dyDescent="0.25">
      <c r="A19" s="2" t="s">
        <v>10</v>
      </c>
      <c r="B19" s="5">
        <f>SUM(B15:B18)</f>
        <v>1164</v>
      </c>
      <c r="C19" s="5">
        <f t="shared" ref="C19:P19" si="2">SUM(C15:C18)</f>
        <v>1164</v>
      </c>
      <c r="D19" s="5">
        <f t="shared" si="2"/>
        <v>1164</v>
      </c>
      <c r="E19" s="5">
        <f t="shared" si="2"/>
        <v>1164</v>
      </c>
      <c r="F19" s="5">
        <f t="shared" si="2"/>
        <v>1164</v>
      </c>
      <c r="G19" s="5">
        <f t="shared" si="2"/>
        <v>1164</v>
      </c>
      <c r="H19" s="5">
        <f t="shared" si="2"/>
        <v>1164</v>
      </c>
      <c r="I19" s="5">
        <f t="shared" si="2"/>
        <v>1164</v>
      </c>
      <c r="J19" s="5">
        <f t="shared" si="2"/>
        <v>1164</v>
      </c>
      <c r="K19" s="5">
        <f t="shared" si="2"/>
        <v>1164</v>
      </c>
      <c r="L19" s="5">
        <f t="shared" si="2"/>
        <v>1164</v>
      </c>
      <c r="M19" s="5">
        <f t="shared" si="2"/>
        <v>1164</v>
      </c>
      <c r="N19" s="5">
        <f t="shared" si="2"/>
        <v>1164</v>
      </c>
      <c r="O19" s="5">
        <f t="shared" si="2"/>
        <v>1164</v>
      </c>
      <c r="P19" s="5">
        <f t="shared" si="2"/>
        <v>1164</v>
      </c>
    </row>
    <row r="20" spans="1:16" x14ac:dyDescent="0.25">
      <c r="A20" s="2" t="s">
        <v>28</v>
      </c>
      <c r="B20" s="11">
        <f>B19/B$4-1</f>
        <v>0.42893291971576164</v>
      </c>
      <c r="C20" s="11">
        <f t="shared" ref="C20" si="3">C19/C$4-1</f>
        <v>0.415996676624665</v>
      </c>
      <c r="D20" s="11">
        <f t="shared" ref="D20" si="4">D19/D$4-1</f>
        <v>0.39240691538877637</v>
      </c>
      <c r="E20" s="11">
        <f t="shared" ref="E20" si="5">E19/E$4-1</f>
        <v>0.38556256664545407</v>
      </c>
      <c r="F20" s="11">
        <f t="shared" ref="F20" si="6">F19/F$4-1</f>
        <v>0.36722001473252974</v>
      </c>
      <c r="G20" s="11">
        <f t="shared" ref="G20" si="7">G19/G$4-1</f>
        <v>0.36537174907627312</v>
      </c>
      <c r="H20" s="11">
        <f t="shared" ref="H20" si="8">H19/H$4-1</f>
        <v>0.36243961225824228</v>
      </c>
      <c r="I20" s="11">
        <f t="shared" ref="I20" si="9">I19/I$4-1</f>
        <v>0.35787822413712567</v>
      </c>
      <c r="J20" s="11">
        <f t="shared" ref="J20" si="10">J19/J$4-1</f>
        <v>0.35356435869138703</v>
      </c>
      <c r="K20" s="11">
        <f t="shared" ref="K20" si="11">K19/K$4-1</f>
        <v>0.33737259495630867</v>
      </c>
      <c r="L20" s="11">
        <f t="shared" ref="L20" si="12">L19/L$4-1</f>
        <v>0.33245634664617496</v>
      </c>
      <c r="M20" s="11">
        <f t="shared" ref="M20" si="13">M19/M$4-1</f>
        <v>0.32349697613420525</v>
      </c>
      <c r="N20" s="11">
        <f t="shared" ref="N20" si="14">N19/N$4-1</f>
        <v>0.31530122580904063</v>
      </c>
      <c r="O20" s="11">
        <f t="shared" ref="O20" si="15">O19/O$4-1</f>
        <v>0.30776131361363968</v>
      </c>
      <c r="P20" s="11">
        <f t="shared" ref="P20" si="16">P19/P$4-1</f>
        <v>0.29653025604788197</v>
      </c>
    </row>
    <row r="22" spans="1:16" ht="15.75" thickBot="1" x14ac:dyDescent="0.3">
      <c r="A22" s="2" t="s">
        <v>16</v>
      </c>
      <c r="B22" s="3">
        <v>2021</v>
      </c>
      <c r="C22" s="3">
        <v>2022</v>
      </c>
      <c r="D22" s="3">
        <v>2023</v>
      </c>
      <c r="E22" s="3">
        <v>2024</v>
      </c>
      <c r="F22" s="3">
        <v>2025</v>
      </c>
      <c r="G22" s="3">
        <v>2026</v>
      </c>
      <c r="H22" s="3">
        <v>2027</v>
      </c>
      <c r="I22" s="3">
        <v>2028</v>
      </c>
      <c r="J22" s="3">
        <v>2029</v>
      </c>
      <c r="K22" s="3">
        <v>2030</v>
      </c>
      <c r="L22" s="3">
        <v>2031</v>
      </c>
      <c r="M22" s="3">
        <v>2032</v>
      </c>
      <c r="N22" s="3">
        <v>2033</v>
      </c>
      <c r="O22" s="3">
        <v>2034</v>
      </c>
      <c r="P22" s="3">
        <v>2035</v>
      </c>
    </row>
    <row r="23" spans="1:16" x14ac:dyDescent="0.25">
      <c r="A23" s="2" t="s">
        <v>3</v>
      </c>
      <c r="B23" s="5">
        <v>600</v>
      </c>
      <c r="C23" s="5">
        <v>600</v>
      </c>
      <c r="D23" s="5">
        <v>600</v>
      </c>
      <c r="E23" s="5">
        <v>600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" t="s">
        <v>4</v>
      </c>
      <c r="B24" s="5">
        <v>564</v>
      </c>
      <c r="C24" s="5">
        <v>564</v>
      </c>
      <c r="D24" s="5">
        <v>564</v>
      </c>
      <c r="E24" s="5">
        <v>564</v>
      </c>
      <c r="F24" s="5">
        <v>564</v>
      </c>
      <c r="G24" s="5">
        <v>564</v>
      </c>
      <c r="H24" s="5">
        <v>564</v>
      </c>
      <c r="I24" s="5">
        <v>564</v>
      </c>
      <c r="J24" s="5">
        <v>564</v>
      </c>
      <c r="K24" s="5">
        <v>564</v>
      </c>
      <c r="L24" s="5">
        <v>564</v>
      </c>
      <c r="M24" s="5">
        <v>564</v>
      </c>
      <c r="N24" s="5">
        <v>564</v>
      </c>
      <c r="O24" s="5">
        <v>564</v>
      </c>
      <c r="P24" s="5">
        <v>564</v>
      </c>
    </row>
    <row r="25" spans="1:16" x14ac:dyDescent="0.25">
      <c r="A25" s="2" t="s">
        <v>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5.75" thickBot="1" x14ac:dyDescent="0.3">
      <c r="A26" s="2" t="s">
        <v>7</v>
      </c>
      <c r="B26" s="6"/>
      <c r="C26" s="6"/>
      <c r="D26" s="6"/>
      <c r="E26" s="6"/>
      <c r="F26" s="6">
        <v>580</v>
      </c>
      <c r="G26" s="6">
        <v>580</v>
      </c>
      <c r="H26" s="6">
        <v>580</v>
      </c>
      <c r="I26" s="6">
        <v>580</v>
      </c>
      <c r="J26" s="6">
        <v>580</v>
      </c>
      <c r="K26" s="6">
        <v>580</v>
      </c>
      <c r="L26" s="6">
        <v>580</v>
      </c>
      <c r="M26" s="6">
        <v>580</v>
      </c>
      <c r="N26" s="6">
        <v>580</v>
      </c>
      <c r="O26" s="6">
        <v>580</v>
      </c>
      <c r="P26" s="6">
        <v>580</v>
      </c>
    </row>
    <row r="27" spans="1:16" x14ac:dyDescent="0.25">
      <c r="A27" s="2" t="s">
        <v>10</v>
      </c>
      <c r="B27" s="5">
        <f>SUM(B23:B26)</f>
        <v>1164</v>
      </c>
      <c r="C27" s="5">
        <f t="shared" ref="C27:P27" si="17">SUM(C23:C26)</f>
        <v>1164</v>
      </c>
      <c r="D27" s="5">
        <f t="shared" si="17"/>
        <v>1164</v>
      </c>
      <c r="E27" s="5">
        <f t="shared" si="17"/>
        <v>1164</v>
      </c>
      <c r="F27" s="5">
        <f t="shared" si="17"/>
        <v>1144</v>
      </c>
      <c r="G27" s="5">
        <f t="shared" si="17"/>
        <v>1144</v>
      </c>
      <c r="H27" s="5">
        <f t="shared" si="17"/>
        <v>1144</v>
      </c>
      <c r="I27" s="5">
        <f t="shared" si="17"/>
        <v>1144</v>
      </c>
      <c r="J27" s="5">
        <f t="shared" si="17"/>
        <v>1144</v>
      </c>
      <c r="K27" s="5">
        <f t="shared" si="17"/>
        <v>1144</v>
      </c>
      <c r="L27" s="5">
        <f t="shared" si="17"/>
        <v>1144</v>
      </c>
      <c r="M27" s="5">
        <f t="shared" si="17"/>
        <v>1144</v>
      </c>
      <c r="N27" s="5">
        <f t="shared" si="17"/>
        <v>1144</v>
      </c>
      <c r="O27" s="5">
        <f t="shared" si="17"/>
        <v>1144</v>
      </c>
      <c r="P27" s="5">
        <f t="shared" si="17"/>
        <v>1144</v>
      </c>
    </row>
    <row r="28" spans="1:16" x14ac:dyDescent="0.25">
      <c r="A28" s="2" t="s">
        <v>28</v>
      </c>
      <c r="B28" s="11">
        <f>B27/B$4-1</f>
        <v>0.42893291971576164</v>
      </c>
      <c r="C28" s="11">
        <f t="shared" ref="C28" si="18">C27/C$4-1</f>
        <v>0.415996676624665</v>
      </c>
      <c r="D28" s="11">
        <f t="shared" ref="D28" si="19">D27/D$4-1</f>
        <v>0.39240691538877637</v>
      </c>
      <c r="E28" s="11">
        <f t="shared" ref="E28" si="20">E27/E$4-1</f>
        <v>0.38556256664545407</v>
      </c>
      <c r="F28" s="11">
        <f t="shared" ref="F28" si="21">F27/F$4-1</f>
        <v>0.34372826190207384</v>
      </c>
      <c r="G28" s="11">
        <f t="shared" ref="G28" si="22">G27/G$4-1</f>
        <v>0.34191175338767721</v>
      </c>
      <c r="H28" s="11">
        <f t="shared" ref="H28" si="23">H27/H$4-1</f>
        <v>0.3390299969273447</v>
      </c>
      <c r="I28" s="11">
        <f t="shared" ref="I28" si="24">I27/I$4-1</f>
        <v>0.33454698317257026</v>
      </c>
      <c r="J28" s="11">
        <f t="shared" ref="J28" si="25">J27/J$4-1</f>
        <v>0.33030723912624294</v>
      </c>
      <c r="K28" s="11">
        <f t="shared" ref="K28" si="26">K27/K$4-1</f>
        <v>0.314393684390049</v>
      </c>
      <c r="L28" s="11">
        <f t="shared" ref="L28" si="27">L27/L$4-1</f>
        <v>0.3095619077003644</v>
      </c>
      <c r="M28" s="11">
        <f t="shared" ref="M28" si="28">M27/M$4-1</f>
        <v>0.30075647826248342</v>
      </c>
      <c r="N28" s="11">
        <f t="shared" ref="N28" si="29">N27/N$4-1</f>
        <v>0.29270154838964135</v>
      </c>
      <c r="O28" s="11">
        <f t="shared" ref="O28" si="30">O27/O$4-1</f>
        <v>0.28529118795017494</v>
      </c>
      <c r="P28" s="11">
        <f t="shared" ref="P28" si="31">P27/P$4-1</f>
        <v>0.27425310388211099</v>
      </c>
    </row>
  </sheetData>
  <mergeCells count="2">
    <mergeCell ref="A1:O1"/>
    <mergeCell ref="A2:O2"/>
  </mergeCells>
  <pageMargins left="0.7" right="0.7" top="0.75" bottom="0.75" header="0.3" footer="0.3"/>
  <pageSetup scale="57" orientation="landscape" r:id="rId1"/>
  <headerFooter>
    <oddHeader>&amp;R&amp;"Times New Roman,Bold"&amp;10KyPSC Case No. 2021-00245
STAFF-DR-01-015(b) Attachment
Page &amp;P of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ABD5-98EF-438F-9140-10AD49BDF61B}">
  <dimension ref="A1:P24"/>
  <sheetViews>
    <sheetView view="pageLayout" topLeftCell="R1" zoomScaleNormal="80" workbookViewId="0">
      <selection activeCell="AB4" sqref="AB4"/>
    </sheetView>
  </sheetViews>
  <sheetFormatPr defaultRowHeight="15" x14ac:dyDescent="0.25"/>
  <cols>
    <col min="1" max="1" width="19.5703125" bestFit="1" customWidth="1"/>
    <col min="2" max="12" width="5.5703125" customWidth="1"/>
    <col min="13" max="16" width="5.5703125" bestFit="1" customWidth="1"/>
  </cols>
  <sheetData>
    <row r="1" spans="1:16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4" spans="1:16" x14ac:dyDescent="0.25">
      <c r="A4" s="1" t="s">
        <v>13</v>
      </c>
      <c r="B4" s="9">
        <f>'Figure 6.2'!B4</f>
        <v>814.59387207031295</v>
      </c>
      <c r="C4" s="9">
        <f>'Figure 6.2'!C4</f>
        <v>822.03582763671898</v>
      </c>
      <c r="D4" s="9">
        <f>'Figure 6.2'!D4</f>
        <v>835.96252441406295</v>
      </c>
      <c r="E4" s="9">
        <f>'Figure 6.2'!E4</f>
        <v>840.09197998046898</v>
      </c>
      <c r="F4" s="9">
        <f>'Figure 6.2'!F4</f>
        <v>851.36260986328102</v>
      </c>
      <c r="G4" s="9">
        <f>'Figure 6.2'!G4</f>
        <v>852.51507568359398</v>
      </c>
      <c r="H4" s="9">
        <f>'Figure 6.2'!H4</f>
        <v>854.34979248046898</v>
      </c>
      <c r="I4" s="9">
        <f>'Figure 6.2'!I4</f>
        <v>857.2197265625</v>
      </c>
      <c r="J4" s="9">
        <f>'Figure 6.2'!J4</f>
        <v>859.95172119140602</v>
      </c>
      <c r="K4" s="9">
        <f>'Figure 6.2'!K4</f>
        <v>870.36328125</v>
      </c>
      <c r="L4" s="9">
        <f>'Figure 6.2'!L4</f>
        <v>873.57458496093795</v>
      </c>
      <c r="M4" s="9">
        <f>'Figure 6.2'!M4</f>
        <v>879.48822021484398</v>
      </c>
      <c r="N4" s="9">
        <f>'Figure 6.2'!N4</f>
        <v>884.96838378906295</v>
      </c>
      <c r="O4" s="9">
        <f>'Figure 6.2'!O4</f>
        <v>890.07067871093795</v>
      </c>
      <c r="P4" s="9">
        <f>'Figure 6.2'!P4</f>
        <v>897.78082275390602</v>
      </c>
    </row>
    <row r="6" spans="1:16" ht="15.75" thickBot="1" x14ac:dyDescent="0.3">
      <c r="A6" s="2" t="s">
        <v>24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</row>
    <row r="7" spans="1:16" x14ac:dyDescent="0.25">
      <c r="A7" s="2" t="s">
        <v>3</v>
      </c>
      <c r="B7" s="4">
        <v>600</v>
      </c>
      <c r="C7" s="4">
        <v>600</v>
      </c>
      <c r="D7" s="4">
        <v>600</v>
      </c>
      <c r="E7" s="4">
        <v>600</v>
      </c>
      <c r="F7" s="4">
        <v>600</v>
      </c>
      <c r="G7" s="4">
        <v>600</v>
      </c>
      <c r="H7" s="4">
        <v>600</v>
      </c>
      <c r="I7" s="4">
        <v>600</v>
      </c>
      <c r="J7" s="4">
        <v>600</v>
      </c>
      <c r="K7" s="4">
        <v>600</v>
      </c>
      <c r="L7" s="4">
        <v>600</v>
      </c>
      <c r="M7" s="4">
        <v>600</v>
      </c>
      <c r="N7" s="4">
        <v>600</v>
      </c>
      <c r="O7" s="4">
        <v>600</v>
      </c>
      <c r="P7" s="4">
        <v>0</v>
      </c>
    </row>
    <row r="8" spans="1:16" x14ac:dyDescent="0.25">
      <c r="A8" s="2" t="s">
        <v>4</v>
      </c>
      <c r="B8" s="5">
        <v>564</v>
      </c>
      <c r="C8" s="5">
        <v>564</v>
      </c>
      <c r="D8" s="5">
        <v>564</v>
      </c>
      <c r="E8" s="5">
        <v>564</v>
      </c>
      <c r="F8" s="5">
        <v>564</v>
      </c>
      <c r="G8" s="5">
        <v>564</v>
      </c>
      <c r="H8" s="5">
        <v>564</v>
      </c>
      <c r="I8" s="5">
        <v>564</v>
      </c>
      <c r="J8" s="5">
        <v>564</v>
      </c>
      <c r="K8" s="5">
        <v>564</v>
      </c>
      <c r="L8" s="5">
        <v>564</v>
      </c>
      <c r="M8" s="5">
        <v>564</v>
      </c>
      <c r="N8" s="5">
        <v>564</v>
      </c>
      <c r="O8" s="5">
        <v>564</v>
      </c>
      <c r="P8" s="5">
        <v>564</v>
      </c>
    </row>
    <row r="9" spans="1:16" x14ac:dyDescent="0.25">
      <c r="A9" s="2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605</v>
      </c>
    </row>
    <row r="10" spans="1:16" x14ac:dyDescent="0.25">
      <c r="A10" s="2" t="s">
        <v>26</v>
      </c>
      <c r="B10" s="5">
        <v>10</v>
      </c>
      <c r="C10" s="5">
        <v>20</v>
      </c>
      <c r="D10" s="5">
        <v>30</v>
      </c>
      <c r="E10" s="5">
        <v>40</v>
      </c>
      <c r="F10" s="5">
        <v>50</v>
      </c>
      <c r="G10" s="5">
        <v>60</v>
      </c>
      <c r="H10" s="5">
        <v>70</v>
      </c>
      <c r="I10" s="5">
        <v>80</v>
      </c>
      <c r="J10" s="5">
        <v>90</v>
      </c>
      <c r="K10" s="5">
        <v>100</v>
      </c>
      <c r="L10" s="5">
        <v>110</v>
      </c>
      <c r="M10" s="5">
        <v>120</v>
      </c>
      <c r="N10" s="5">
        <v>130</v>
      </c>
      <c r="O10" s="5">
        <v>140</v>
      </c>
      <c r="P10" s="5">
        <v>150</v>
      </c>
    </row>
    <row r="11" spans="1:16" x14ac:dyDescent="0.25">
      <c r="A11" s="2" t="s">
        <v>21</v>
      </c>
      <c r="B11" s="5">
        <v>2</v>
      </c>
      <c r="C11" s="5">
        <v>4</v>
      </c>
      <c r="D11" s="5">
        <v>6</v>
      </c>
      <c r="E11" s="5">
        <v>8</v>
      </c>
      <c r="F11" s="5">
        <v>10</v>
      </c>
      <c r="G11" s="5">
        <v>12</v>
      </c>
      <c r="H11" s="5">
        <v>14</v>
      </c>
      <c r="I11" s="5">
        <v>16</v>
      </c>
      <c r="J11" s="5">
        <v>18</v>
      </c>
      <c r="K11" s="5">
        <v>20</v>
      </c>
      <c r="L11" s="5">
        <v>22</v>
      </c>
      <c r="M11" s="5">
        <v>24</v>
      </c>
      <c r="N11" s="5">
        <v>26</v>
      </c>
      <c r="O11" s="5">
        <v>28</v>
      </c>
      <c r="P11" s="5">
        <v>30</v>
      </c>
    </row>
    <row r="12" spans="1:16" ht="15.75" thickBot="1" x14ac:dyDescent="0.3">
      <c r="A12" s="2" t="s">
        <v>6</v>
      </c>
      <c r="B12" s="6"/>
      <c r="C12" s="6"/>
      <c r="D12" s="6"/>
      <c r="E12" s="6">
        <v>40</v>
      </c>
      <c r="F12" s="6">
        <v>50</v>
      </c>
      <c r="G12" s="6">
        <v>60</v>
      </c>
      <c r="H12" s="6">
        <v>70</v>
      </c>
      <c r="I12" s="6">
        <v>80</v>
      </c>
      <c r="J12" s="6">
        <v>90</v>
      </c>
      <c r="K12" s="6">
        <v>100</v>
      </c>
      <c r="L12" s="6">
        <v>110</v>
      </c>
      <c r="M12" s="6">
        <v>120</v>
      </c>
      <c r="N12" s="6">
        <v>130</v>
      </c>
      <c r="O12" s="6">
        <v>140</v>
      </c>
      <c r="P12" s="6">
        <v>150</v>
      </c>
    </row>
    <row r="13" spans="1:16" x14ac:dyDescent="0.25">
      <c r="A13" s="2" t="s">
        <v>10</v>
      </c>
      <c r="B13" s="5">
        <f t="shared" ref="B13:P13" si="0">SUM(B7:B12)</f>
        <v>1176</v>
      </c>
      <c r="C13" s="5">
        <f t="shared" si="0"/>
        <v>1188</v>
      </c>
      <c r="D13" s="5">
        <f t="shared" si="0"/>
        <v>1200</v>
      </c>
      <c r="E13" s="5">
        <f t="shared" si="0"/>
        <v>1252</v>
      </c>
      <c r="F13" s="5">
        <f t="shared" si="0"/>
        <v>1274</v>
      </c>
      <c r="G13" s="5">
        <f t="shared" si="0"/>
        <v>1296</v>
      </c>
      <c r="H13" s="4">
        <f t="shared" si="0"/>
        <v>1318</v>
      </c>
      <c r="I13" s="5">
        <f t="shared" si="0"/>
        <v>1340</v>
      </c>
      <c r="J13" s="5">
        <f t="shared" si="0"/>
        <v>1362</v>
      </c>
      <c r="K13" s="5">
        <f t="shared" si="0"/>
        <v>1384</v>
      </c>
      <c r="L13" s="5">
        <f t="shared" si="0"/>
        <v>1406</v>
      </c>
      <c r="M13" s="4">
        <f t="shared" si="0"/>
        <v>1428</v>
      </c>
      <c r="N13" s="5">
        <f t="shared" si="0"/>
        <v>1450</v>
      </c>
      <c r="O13" s="5">
        <f t="shared" si="0"/>
        <v>1472</v>
      </c>
      <c r="P13" s="5">
        <f t="shared" si="0"/>
        <v>1499</v>
      </c>
    </row>
    <row r="14" spans="1:16" x14ac:dyDescent="0.25">
      <c r="A14" s="2" t="s">
        <v>28</v>
      </c>
      <c r="B14" s="11">
        <f>B13/B$4-1</f>
        <v>0.4436641869293263</v>
      </c>
      <c r="C14" s="11">
        <f t="shared" ref="C14:P14" si="1">C13/C$4-1</f>
        <v>0.44519248439012205</v>
      </c>
      <c r="D14" s="11">
        <f t="shared" si="1"/>
        <v>0.43547104679255288</v>
      </c>
      <c r="E14" s="11">
        <f t="shared" si="1"/>
        <v>0.49031300123720656</v>
      </c>
      <c r="F14" s="11">
        <f t="shared" si="1"/>
        <v>0.49642465530003688</v>
      </c>
      <c r="G14" s="11">
        <f t="shared" si="1"/>
        <v>0.52020772062100495</v>
      </c>
      <c r="H14" s="11">
        <f t="shared" si="1"/>
        <v>0.54269365030615413</v>
      </c>
      <c r="I14" s="11">
        <f t="shared" si="1"/>
        <v>0.56319314462521342</v>
      </c>
      <c r="J14" s="11">
        <f t="shared" si="1"/>
        <v>0.58380984238631384</v>
      </c>
      <c r="K14" s="11">
        <f t="shared" si="1"/>
        <v>0.59014061118516414</v>
      </c>
      <c r="L14" s="11">
        <f t="shared" si="1"/>
        <v>0.60947905789048296</v>
      </c>
      <c r="M14" s="11">
        <f t="shared" si="1"/>
        <v>0.62367154804093228</v>
      </c>
      <c r="N14" s="11">
        <f t="shared" si="1"/>
        <v>0.63847661290645097</v>
      </c>
      <c r="O14" s="11">
        <f t="shared" si="1"/>
        <v>0.65380124883099433</v>
      </c>
      <c r="P14" s="11">
        <f t="shared" si="1"/>
        <v>0.66967255482454924</v>
      </c>
    </row>
    <row r="15" spans="1:1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.75" thickBot="1" x14ac:dyDescent="0.3">
      <c r="A16" s="2" t="s">
        <v>27</v>
      </c>
      <c r="B16" s="3">
        <v>2021</v>
      </c>
      <c r="C16" s="3">
        <v>2022</v>
      </c>
      <c r="D16" s="3">
        <v>2023</v>
      </c>
      <c r="E16" s="3">
        <v>2024</v>
      </c>
      <c r="F16" s="3">
        <v>2025</v>
      </c>
      <c r="G16" s="3">
        <v>2026</v>
      </c>
      <c r="H16" s="3">
        <v>2027</v>
      </c>
      <c r="I16" s="3">
        <v>2028</v>
      </c>
      <c r="J16" s="3">
        <v>2029</v>
      </c>
      <c r="K16" s="3">
        <v>2030</v>
      </c>
      <c r="L16" s="3">
        <v>2031</v>
      </c>
      <c r="M16" s="3">
        <v>2032</v>
      </c>
      <c r="N16" s="3">
        <v>2033</v>
      </c>
      <c r="O16" s="3">
        <v>2034</v>
      </c>
      <c r="P16" s="3">
        <v>2035</v>
      </c>
    </row>
    <row r="17" spans="1:16" x14ac:dyDescent="0.25">
      <c r="A17" s="2" t="s">
        <v>3</v>
      </c>
      <c r="B17" s="4">
        <v>600</v>
      </c>
      <c r="C17" s="4">
        <v>600</v>
      </c>
      <c r="D17" s="4">
        <v>600</v>
      </c>
      <c r="E17" s="4">
        <v>600</v>
      </c>
      <c r="F17" s="4">
        <v>600</v>
      </c>
      <c r="G17" s="4">
        <v>600</v>
      </c>
      <c r="H17" s="4">
        <v>600</v>
      </c>
      <c r="I17" s="4">
        <v>600</v>
      </c>
      <c r="J17" s="4">
        <v>600</v>
      </c>
      <c r="K17" s="4">
        <v>600</v>
      </c>
      <c r="L17" s="4">
        <v>600</v>
      </c>
      <c r="M17" s="4">
        <v>600</v>
      </c>
      <c r="N17" s="4">
        <v>600</v>
      </c>
      <c r="O17" s="4">
        <v>600</v>
      </c>
      <c r="P17" s="4">
        <v>0</v>
      </c>
    </row>
    <row r="18" spans="1:16" x14ac:dyDescent="0.25">
      <c r="A18" s="2" t="s">
        <v>4</v>
      </c>
      <c r="B18" s="5">
        <v>564</v>
      </c>
      <c r="C18" s="5">
        <v>564</v>
      </c>
      <c r="D18" s="5">
        <v>564</v>
      </c>
      <c r="E18" s="5">
        <v>564</v>
      </c>
      <c r="F18" s="5">
        <v>564</v>
      </c>
      <c r="G18" s="5">
        <v>564</v>
      </c>
      <c r="H18" s="5">
        <v>564</v>
      </c>
      <c r="I18" s="5">
        <v>564</v>
      </c>
      <c r="J18" s="5">
        <v>564</v>
      </c>
      <c r="K18" s="5">
        <v>564</v>
      </c>
      <c r="L18" s="5">
        <v>564</v>
      </c>
      <c r="M18" s="5">
        <v>564</v>
      </c>
      <c r="N18" s="5">
        <v>564</v>
      </c>
      <c r="O18" s="5">
        <v>564</v>
      </c>
      <c r="P18" s="5">
        <v>564</v>
      </c>
    </row>
    <row r="19" spans="1:16" x14ac:dyDescent="0.25">
      <c r="A19" s="2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363</v>
      </c>
    </row>
    <row r="20" spans="1:16" x14ac:dyDescent="0.25">
      <c r="A20" s="2" t="s">
        <v>26</v>
      </c>
      <c r="B20" s="5">
        <v>25</v>
      </c>
      <c r="C20" s="5">
        <v>55</v>
      </c>
      <c r="D20" s="5">
        <v>85</v>
      </c>
      <c r="E20" s="5">
        <v>125</v>
      </c>
      <c r="F20" s="5">
        <v>165</v>
      </c>
      <c r="G20" s="5">
        <v>205</v>
      </c>
      <c r="H20" s="5">
        <v>235</v>
      </c>
      <c r="I20" s="5">
        <v>265</v>
      </c>
      <c r="J20" s="5">
        <v>295</v>
      </c>
      <c r="K20" s="5">
        <v>325</v>
      </c>
      <c r="L20" s="5">
        <v>350</v>
      </c>
      <c r="M20" s="5">
        <v>380</v>
      </c>
      <c r="N20" s="5">
        <v>415</v>
      </c>
      <c r="O20" s="5">
        <v>450</v>
      </c>
      <c r="P20" s="5">
        <v>500</v>
      </c>
    </row>
    <row r="21" spans="1:16" x14ac:dyDescent="0.25">
      <c r="A21" s="2" t="s">
        <v>21</v>
      </c>
      <c r="B21" s="5">
        <v>2</v>
      </c>
      <c r="C21" s="5">
        <v>4</v>
      </c>
      <c r="D21" s="5">
        <v>6</v>
      </c>
      <c r="E21" s="5">
        <v>8</v>
      </c>
      <c r="F21" s="5">
        <v>10</v>
      </c>
      <c r="G21" s="5">
        <v>12</v>
      </c>
      <c r="H21" s="5">
        <v>14</v>
      </c>
      <c r="I21" s="5">
        <v>16</v>
      </c>
      <c r="J21" s="5">
        <v>18</v>
      </c>
      <c r="K21" s="5">
        <v>20</v>
      </c>
      <c r="L21" s="5">
        <v>22</v>
      </c>
      <c r="M21" s="5">
        <v>24</v>
      </c>
      <c r="N21" s="5">
        <v>26</v>
      </c>
      <c r="O21" s="5">
        <v>28</v>
      </c>
      <c r="P21" s="5">
        <v>30</v>
      </c>
    </row>
    <row r="22" spans="1:16" ht="15.75" thickBot="1" x14ac:dyDescent="0.3">
      <c r="A22" s="2" t="s">
        <v>6</v>
      </c>
      <c r="B22" s="6"/>
      <c r="C22" s="6"/>
      <c r="D22" s="6"/>
      <c r="E22" s="6">
        <v>65</v>
      </c>
      <c r="F22" s="6">
        <v>105</v>
      </c>
      <c r="G22" s="6">
        <v>145</v>
      </c>
      <c r="H22" s="6">
        <v>180</v>
      </c>
      <c r="I22" s="6">
        <v>215</v>
      </c>
      <c r="J22" s="6">
        <v>250</v>
      </c>
      <c r="K22" s="6">
        <v>285</v>
      </c>
      <c r="L22" s="6">
        <v>315</v>
      </c>
      <c r="M22" s="6">
        <v>350</v>
      </c>
      <c r="N22" s="6">
        <v>390</v>
      </c>
      <c r="O22" s="6">
        <v>430</v>
      </c>
      <c r="P22" s="6">
        <v>470</v>
      </c>
    </row>
    <row r="23" spans="1:16" x14ac:dyDescent="0.25">
      <c r="A23" s="2" t="s">
        <v>10</v>
      </c>
      <c r="B23" s="5">
        <f t="shared" ref="B23:P23" si="2">SUM(B17:B22)</f>
        <v>1191</v>
      </c>
      <c r="C23" s="5">
        <f t="shared" si="2"/>
        <v>1223</v>
      </c>
      <c r="D23" s="5">
        <f t="shared" si="2"/>
        <v>1255</v>
      </c>
      <c r="E23" s="5">
        <f t="shared" si="2"/>
        <v>1362</v>
      </c>
      <c r="F23" s="5">
        <f t="shared" si="2"/>
        <v>1444</v>
      </c>
      <c r="G23" s="5">
        <f t="shared" si="2"/>
        <v>1526</v>
      </c>
      <c r="H23" s="4">
        <f t="shared" si="2"/>
        <v>1593</v>
      </c>
      <c r="I23" s="5">
        <f t="shared" si="2"/>
        <v>1660</v>
      </c>
      <c r="J23" s="5">
        <f t="shared" si="2"/>
        <v>1727</v>
      </c>
      <c r="K23" s="5">
        <f t="shared" si="2"/>
        <v>1794</v>
      </c>
      <c r="L23" s="5">
        <f t="shared" si="2"/>
        <v>1851</v>
      </c>
      <c r="M23" s="4">
        <f t="shared" si="2"/>
        <v>1918</v>
      </c>
      <c r="N23" s="5">
        <f t="shared" si="2"/>
        <v>1995</v>
      </c>
      <c r="O23" s="5">
        <f t="shared" si="2"/>
        <v>2072</v>
      </c>
      <c r="P23" s="5">
        <f t="shared" si="2"/>
        <v>1927</v>
      </c>
    </row>
    <row r="24" spans="1:16" x14ac:dyDescent="0.25">
      <c r="A24" s="2" t="s">
        <v>28</v>
      </c>
      <c r="B24" s="11">
        <f>B23/B$4-1</f>
        <v>0.46207827094628207</v>
      </c>
      <c r="C24" s="11">
        <f t="shared" ref="C24" si="3">C23/C$4-1</f>
        <v>0.48776970404808018</v>
      </c>
      <c r="D24" s="11">
        <f t="shared" ref="D24" si="4">D23/D$4-1</f>
        <v>0.50126346977054492</v>
      </c>
      <c r="E24" s="11">
        <f t="shared" ref="E24" si="5">E23/E$4-1</f>
        <v>0.62125104447689727</v>
      </c>
      <c r="F24" s="11">
        <f t="shared" ref="F24" si="6">F23/F$4-1</f>
        <v>0.6961045543589115</v>
      </c>
      <c r="G24" s="11">
        <f t="shared" ref="G24" si="7">G23/G$4-1</f>
        <v>0.78999767103985619</v>
      </c>
      <c r="H24" s="11">
        <f t="shared" ref="H24" si="8">H23/H$4-1</f>
        <v>0.8645758611059966</v>
      </c>
      <c r="I24" s="11">
        <f t="shared" ref="I24" si="9">I23/I$4-1</f>
        <v>0.93649300005810021</v>
      </c>
      <c r="J24" s="11">
        <f t="shared" ref="J24" si="10">J23/J$4-1</f>
        <v>1.0082522744501938</v>
      </c>
      <c r="K24" s="11">
        <f t="shared" ref="K24" si="11">K23/K$4-1</f>
        <v>1.0612082777934861</v>
      </c>
      <c r="L24" s="11">
        <f t="shared" ref="L24" si="12">L23/L$4-1</f>
        <v>1.1188803244347678</v>
      </c>
      <c r="M24" s="11">
        <f t="shared" ref="M24" si="13">M23/M$4-1</f>
        <v>1.1808137458981149</v>
      </c>
      <c r="N24" s="11">
        <f t="shared" ref="N24" si="14">N23/N$4-1</f>
        <v>1.2543178225850826</v>
      </c>
      <c r="O24" s="11">
        <f t="shared" ref="O24" si="15">O23/O$4-1</f>
        <v>1.3279050187349322</v>
      </c>
      <c r="P24" s="11">
        <f t="shared" ref="P24" si="16">P23/P$4-1</f>
        <v>1.1464036111720524</v>
      </c>
    </row>
  </sheetData>
  <mergeCells count="2">
    <mergeCell ref="A1:O1"/>
    <mergeCell ref="A2:O2"/>
  </mergeCells>
  <pageMargins left="0.7" right="0.7" top="0.75" bottom="0.75" header="0.3" footer="0.3"/>
  <pageSetup scale="57" orientation="landscape" r:id="rId1"/>
  <headerFooter>
    <oddHeader>&amp;R&amp;"Times New Roman,Bold"&amp;10KyPSC Case No. 2021-00245
STAFF-DR-01-015(b) Attachment
Page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E627-E7A6-4523-9637-95CB4F618F13}">
  <dimension ref="A1:P38"/>
  <sheetViews>
    <sheetView view="pageLayout" topLeftCell="M1" zoomScaleNormal="70" workbookViewId="0">
      <selection activeCell="AB4" sqref="AB4"/>
    </sheetView>
  </sheetViews>
  <sheetFormatPr defaultRowHeight="15" x14ac:dyDescent="0.25"/>
  <cols>
    <col min="1" max="1" width="19.5703125" bestFit="1" customWidth="1"/>
    <col min="2" max="12" width="5.5703125" customWidth="1"/>
    <col min="13" max="16" width="5.140625" bestFit="1" customWidth="1"/>
  </cols>
  <sheetData>
    <row r="1" spans="1:16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4" spans="1:16" x14ac:dyDescent="0.25">
      <c r="A4" s="1" t="s">
        <v>13</v>
      </c>
      <c r="B4" s="9">
        <f>'Figure 6.3'!B4</f>
        <v>814.59387207031295</v>
      </c>
      <c r="C4" s="9">
        <f>'Figure 6.3'!C4</f>
        <v>822.03582763671898</v>
      </c>
      <c r="D4" s="9">
        <f>'Figure 6.3'!D4</f>
        <v>835.96252441406295</v>
      </c>
      <c r="E4" s="9">
        <f>'Figure 6.3'!E4</f>
        <v>840.09197998046898</v>
      </c>
      <c r="F4" s="9">
        <f>'Figure 6.3'!F4</f>
        <v>851.36260986328102</v>
      </c>
      <c r="G4" s="9">
        <f>'Figure 6.3'!G4</f>
        <v>852.51507568359398</v>
      </c>
      <c r="H4" s="9">
        <f>'Figure 6.3'!H4</f>
        <v>854.34979248046898</v>
      </c>
      <c r="I4" s="9">
        <f>'Figure 6.3'!I4</f>
        <v>857.2197265625</v>
      </c>
      <c r="J4" s="9">
        <f>'Figure 6.3'!J4</f>
        <v>859.95172119140602</v>
      </c>
      <c r="K4" s="9">
        <f>'Figure 6.3'!K4</f>
        <v>870.36328125</v>
      </c>
      <c r="L4" s="9">
        <f>'Figure 6.3'!L4</f>
        <v>873.57458496093795</v>
      </c>
      <c r="M4" s="9">
        <f>'Figure 6.3'!M4</f>
        <v>879.48822021484398</v>
      </c>
      <c r="N4" s="9">
        <f>'Figure 6.3'!N4</f>
        <v>884.96838378906295</v>
      </c>
      <c r="O4" s="9">
        <f>'Figure 6.3'!O4</f>
        <v>890.07067871093795</v>
      </c>
      <c r="P4" s="9">
        <f>'Figure 6.3'!P4</f>
        <v>897.78082275390602</v>
      </c>
    </row>
    <row r="6" spans="1:16" ht="15.75" thickBot="1" x14ac:dyDescent="0.3">
      <c r="A6" s="2" t="s">
        <v>17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</row>
    <row r="7" spans="1:16" x14ac:dyDescent="0.25">
      <c r="A7" s="2" t="s">
        <v>3</v>
      </c>
      <c r="B7" s="5">
        <v>600</v>
      </c>
      <c r="C7" s="5">
        <v>600</v>
      </c>
      <c r="D7" s="5">
        <v>600</v>
      </c>
      <c r="E7" s="5">
        <v>600</v>
      </c>
      <c r="F7" s="5">
        <v>600</v>
      </c>
      <c r="G7" s="5">
        <v>600</v>
      </c>
      <c r="H7" s="5">
        <v>600</v>
      </c>
      <c r="I7" s="5">
        <v>600</v>
      </c>
      <c r="J7" s="5">
        <v>600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 x14ac:dyDescent="0.25">
      <c r="A8" s="2" t="s">
        <v>4</v>
      </c>
      <c r="B8" s="5">
        <v>564</v>
      </c>
      <c r="C8" s="5">
        <v>564</v>
      </c>
      <c r="D8" s="5">
        <v>564</v>
      </c>
      <c r="E8" s="5">
        <v>564</v>
      </c>
      <c r="F8" s="5">
        <v>564</v>
      </c>
      <c r="G8" s="5">
        <v>564</v>
      </c>
      <c r="H8" s="5">
        <v>564</v>
      </c>
      <c r="I8" s="5">
        <v>564</v>
      </c>
      <c r="J8" s="5">
        <v>564</v>
      </c>
      <c r="K8" s="5">
        <v>564</v>
      </c>
      <c r="L8" s="5">
        <v>564</v>
      </c>
      <c r="M8" s="5">
        <v>564</v>
      </c>
      <c r="N8" s="5">
        <v>564</v>
      </c>
      <c r="O8" s="5">
        <v>564</v>
      </c>
      <c r="P8" s="5">
        <v>564</v>
      </c>
    </row>
    <row r="9" spans="1:16" x14ac:dyDescent="0.25">
      <c r="A9" s="2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>
        <v>50</v>
      </c>
      <c r="N9" s="5">
        <v>100</v>
      </c>
      <c r="O9" s="5">
        <v>150</v>
      </c>
      <c r="P9" s="5">
        <v>185</v>
      </c>
    </row>
    <row r="10" spans="1:16" ht="15.75" thickBot="1" x14ac:dyDescent="0.3">
      <c r="A10" s="2" t="s">
        <v>17</v>
      </c>
      <c r="B10" s="6"/>
      <c r="C10" s="6"/>
      <c r="D10" s="6"/>
      <c r="E10" s="6"/>
      <c r="F10" s="6"/>
      <c r="G10" s="6"/>
      <c r="H10" s="6"/>
      <c r="I10" s="6"/>
      <c r="J10" s="6"/>
      <c r="K10" s="6">
        <v>600</v>
      </c>
      <c r="L10" s="6">
        <v>600</v>
      </c>
      <c r="M10" s="6">
        <v>600</v>
      </c>
      <c r="N10" s="6">
        <v>600</v>
      </c>
      <c r="O10" s="6">
        <v>600</v>
      </c>
      <c r="P10" s="6">
        <v>600</v>
      </c>
    </row>
    <row r="11" spans="1:16" x14ac:dyDescent="0.25">
      <c r="A11" s="2" t="s">
        <v>10</v>
      </c>
      <c r="B11" s="5">
        <f>SUM(B7:B10)</f>
        <v>1164</v>
      </c>
      <c r="C11" s="5">
        <f t="shared" ref="C11:P11" si="0">SUM(C7:C10)</f>
        <v>1164</v>
      </c>
      <c r="D11" s="5">
        <f t="shared" si="0"/>
        <v>1164</v>
      </c>
      <c r="E11" s="5">
        <f t="shared" si="0"/>
        <v>1164</v>
      </c>
      <c r="F11" s="5">
        <f t="shared" si="0"/>
        <v>1164</v>
      </c>
      <c r="G11" s="5">
        <f t="shared" si="0"/>
        <v>1164</v>
      </c>
      <c r="H11" s="5">
        <f t="shared" si="0"/>
        <v>1164</v>
      </c>
      <c r="I11" s="5">
        <f t="shared" si="0"/>
        <v>1164</v>
      </c>
      <c r="J11" s="5">
        <f t="shared" si="0"/>
        <v>1164</v>
      </c>
      <c r="K11" s="5">
        <f t="shared" si="0"/>
        <v>1164</v>
      </c>
      <c r="L11" s="5">
        <f t="shared" si="0"/>
        <v>1164</v>
      </c>
      <c r="M11" s="5">
        <f t="shared" si="0"/>
        <v>1214</v>
      </c>
      <c r="N11" s="5">
        <f t="shared" si="0"/>
        <v>1264</v>
      </c>
      <c r="O11" s="5">
        <f t="shared" si="0"/>
        <v>1314</v>
      </c>
      <c r="P11" s="5">
        <f t="shared" si="0"/>
        <v>1349</v>
      </c>
    </row>
    <row r="12" spans="1:16" x14ac:dyDescent="0.25">
      <c r="A12" s="2" t="s">
        <v>28</v>
      </c>
      <c r="B12" s="11">
        <f>B11/B$4-1</f>
        <v>0.42893291971576164</v>
      </c>
      <c r="C12" s="11">
        <f t="shared" ref="C12:P12" si="1">C11/C$4-1</f>
        <v>0.415996676624665</v>
      </c>
      <c r="D12" s="11">
        <f t="shared" si="1"/>
        <v>0.39240691538877637</v>
      </c>
      <c r="E12" s="11">
        <f t="shared" si="1"/>
        <v>0.38556256664545407</v>
      </c>
      <c r="F12" s="11">
        <f t="shared" si="1"/>
        <v>0.36722001473252974</v>
      </c>
      <c r="G12" s="11">
        <f t="shared" si="1"/>
        <v>0.36537174907627312</v>
      </c>
      <c r="H12" s="11">
        <f t="shared" si="1"/>
        <v>0.36243961225824228</v>
      </c>
      <c r="I12" s="11">
        <f t="shared" si="1"/>
        <v>0.35787822413712567</v>
      </c>
      <c r="J12" s="11">
        <f t="shared" si="1"/>
        <v>0.35356435869138703</v>
      </c>
      <c r="K12" s="11">
        <f t="shared" si="1"/>
        <v>0.33737259495630867</v>
      </c>
      <c r="L12" s="11">
        <f t="shared" si="1"/>
        <v>0.33245634664617496</v>
      </c>
      <c r="M12" s="11">
        <f t="shared" si="1"/>
        <v>0.38034822081350961</v>
      </c>
      <c r="N12" s="11">
        <f t="shared" si="1"/>
        <v>0.42829961290603724</v>
      </c>
      <c r="O12" s="11">
        <f t="shared" si="1"/>
        <v>0.47628725608962408</v>
      </c>
      <c r="P12" s="11">
        <f t="shared" si="1"/>
        <v>0.50259391358126537</v>
      </c>
    </row>
    <row r="13" spans="1:1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5.75" thickBot="1" x14ac:dyDescent="0.3">
      <c r="A14" s="2" t="s">
        <v>18</v>
      </c>
      <c r="B14" s="3">
        <v>2021</v>
      </c>
      <c r="C14" s="3">
        <v>2022</v>
      </c>
      <c r="D14" s="3">
        <v>2023</v>
      </c>
      <c r="E14" s="3">
        <v>2024</v>
      </c>
      <c r="F14" s="3">
        <v>2025</v>
      </c>
      <c r="G14" s="3">
        <v>2026</v>
      </c>
      <c r="H14" s="3">
        <v>2027</v>
      </c>
      <c r="I14" s="3">
        <v>2028</v>
      </c>
      <c r="J14" s="3">
        <v>2029</v>
      </c>
      <c r="K14" s="3">
        <v>2030</v>
      </c>
      <c r="L14" s="3">
        <v>2031</v>
      </c>
      <c r="M14" s="3">
        <v>2032</v>
      </c>
      <c r="N14" s="3">
        <v>2033</v>
      </c>
      <c r="O14" s="3">
        <v>2034</v>
      </c>
      <c r="P14" s="3">
        <v>2035</v>
      </c>
    </row>
    <row r="15" spans="1:16" x14ac:dyDescent="0.25">
      <c r="A15" s="2" t="s">
        <v>3</v>
      </c>
      <c r="B15" s="5">
        <v>600</v>
      </c>
      <c r="C15" s="5">
        <v>600</v>
      </c>
      <c r="D15" s="5">
        <v>600</v>
      </c>
      <c r="E15" s="5">
        <v>600</v>
      </c>
      <c r="F15" s="5">
        <v>600</v>
      </c>
      <c r="G15" s="5">
        <v>600</v>
      </c>
      <c r="H15" s="5">
        <v>600</v>
      </c>
      <c r="I15" s="5">
        <v>600</v>
      </c>
      <c r="J15" s="5">
        <v>600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x14ac:dyDescent="0.25">
      <c r="A16" s="2" t="s">
        <v>4</v>
      </c>
      <c r="B16" s="5">
        <v>564</v>
      </c>
      <c r="C16" s="5">
        <v>564</v>
      </c>
      <c r="D16" s="5">
        <v>564</v>
      </c>
      <c r="E16" s="5">
        <v>564</v>
      </c>
      <c r="F16" s="5">
        <v>564</v>
      </c>
      <c r="G16" s="5">
        <v>564</v>
      </c>
      <c r="H16" s="5">
        <v>564</v>
      </c>
      <c r="I16" s="5">
        <v>564</v>
      </c>
      <c r="J16" s="5">
        <v>564</v>
      </c>
      <c r="K16" s="5">
        <v>564</v>
      </c>
      <c r="L16" s="5">
        <v>564</v>
      </c>
      <c r="M16" s="5">
        <v>564</v>
      </c>
      <c r="N16" s="5">
        <v>564</v>
      </c>
      <c r="O16" s="5">
        <v>564</v>
      </c>
      <c r="P16" s="5">
        <v>564</v>
      </c>
    </row>
    <row r="17" spans="1:16" x14ac:dyDescent="0.25">
      <c r="A17" s="2" t="s">
        <v>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50</v>
      </c>
      <c r="N17" s="5">
        <v>100</v>
      </c>
      <c r="O17" s="5">
        <v>150</v>
      </c>
      <c r="P17" s="5">
        <v>185</v>
      </c>
    </row>
    <row r="18" spans="1:16" ht="15.75" thickBot="1" x14ac:dyDescent="0.3">
      <c r="A18" s="2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>
        <v>611</v>
      </c>
      <c r="L18" s="6">
        <v>611</v>
      </c>
      <c r="M18" s="6">
        <v>611</v>
      </c>
      <c r="N18" s="6">
        <v>611</v>
      </c>
      <c r="O18" s="6">
        <v>611</v>
      </c>
      <c r="P18" s="6">
        <v>611</v>
      </c>
    </row>
    <row r="19" spans="1:16" x14ac:dyDescent="0.25">
      <c r="A19" s="2" t="s">
        <v>10</v>
      </c>
      <c r="B19" s="5">
        <f>SUM(B15:B18)</f>
        <v>1164</v>
      </c>
      <c r="C19" s="5">
        <f t="shared" ref="C19:P19" si="2">SUM(C15:C18)</f>
        <v>1164</v>
      </c>
      <c r="D19" s="5">
        <f t="shared" si="2"/>
        <v>1164</v>
      </c>
      <c r="E19" s="5">
        <f t="shared" si="2"/>
        <v>1164</v>
      </c>
      <c r="F19" s="5">
        <f t="shared" si="2"/>
        <v>1164</v>
      </c>
      <c r="G19" s="5">
        <f t="shared" si="2"/>
        <v>1164</v>
      </c>
      <c r="H19" s="5">
        <f t="shared" si="2"/>
        <v>1164</v>
      </c>
      <c r="I19" s="5">
        <f t="shared" si="2"/>
        <v>1164</v>
      </c>
      <c r="J19" s="5">
        <f t="shared" si="2"/>
        <v>1164</v>
      </c>
      <c r="K19" s="5">
        <f t="shared" si="2"/>
        <v>1175</v>
      </c>
      <c r="L19" s="5">
        <f t="shared" si="2"/>
        <v>1175</v>
      </c>
      <c r="M19" s="5">
        <f t="shared" si="2"/>
        <v>1225</v>
      </c>
      <c r="N19" s="5">
        <f t="shared" si="2"/>
        <v>1275</v>
      </c>
      <c r="O19" s="5">
        <f t="shared" si="2"/>
        <v>1325</v>
      </c>
      <c r="P19" s="5">
        <f t="shared" si="2"/>
        <v>1360</v>
      </c>
    </row>
    <row r="20" spans="1:16" x14ac:dyDescent="0.25">
      <c r="A20" s="2" t="s">
        <v>28</v>
      </c>
      <c r="B20" s="11">
        <f>B19/B$4-1</f>
        <v>0.42893291971576164</v>
      </c>
      <c r="C20" s="11">
        <f t="shared" ref="C20" si="3">C19/C$4-1</f>
        <v>0.415996676624665</v>
      </c>
      <c r="D20" s="11">
        <f t="shared" ref="D20" si="4">D19/D$4-1</f>
        <v>0.39240691538877637</v>
      </c>
      <c r="E20" s="11">
        <f t="shared" ref="E20" si="5">E19/E$4-1</f>
        <v>0.38556256664545407</v>
      </c>
      <c r="F20" s="11">
        <f t="shared" ref="F20" si="6">F19/F$4-1</f>
        <v>0.36722001473252974</v>
      </c>
      <c r="G20" s="11">
        <f t="shared" ref="G20" si="7">G19/G$4-1</f>
        <v>0.36537174907627312</v>
      </c>
      <c r="H20" s="11">
        <f t="shared" ref="H20" si="8">H19/H$4-1</f>
        <v>0.36243961225824228</v>
      </c>
      <c r="I20" s="11">
        <f t="shared" ref="I20" si="9">I19/I$4-1</f>
        <v>0.35787822413712567</v>
      </c>
      <c r="J20" s="11">
        <f t="shared" ref="J20" si="10">J19/J$4-1</f>
        <v>0.35356435869138703</v>
      </c>
      <c r="K20" s="11">
        <f t="shared" ref="K20" si="11">K19/K$4-1</f>
        <v>0.35001099576775152</v>
      </c>
      <c r="L20" s="11">
        <f t="shared" ref="L20" si="12">L19/L$4-1</f>
        <v>0.34504828806637078</v>
      </c>
      <c r="M20" s="11">
        <f t="shared" ref="M20" si="13">M19/M$4-1</f>
        <v>0.39285549464295655</v>
      </c>
      <c r="N20" s="11">
        <f t="shared" ref="N20" si="14">N19/N$4-1</f>
        <v>0.44072943548670684</v>
      </c>
      <c r="O20" s="11">
        <f t="shared" ref="O20" si="15">O19/O$4-1</f>
        <v>0.48864582520452959</v>
      </c>
      <c r="P20" s="11">
        <f t="shared" ref="P20" si="16">P19/P$4-1</f>
        <v>0.51484634727243961</v>
      </c>
    </row>
    <row r="21" spans="1:1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.75" thickBot="1" x14ac:dyDescent="0.3">
      <c r="A22" s="2" t="s">
        <v>19</v>
      </c>
      <c r="B22" s="3">
        <v>2021</v>
      </c>
      <c r="C22" s="3">
        <v>2022</v>
      </c>
      <c r="D22" s="3">
        <v>2023</v>
      </c>
      <c r="E22" s="3">
        <v>2024</v>
      </c>
      <c r="F22" s="3">
        <v>2025</v>
      </c>
      <c r="G22" s="3">
        <v>2026</v>
      </c>
      <c r="H22" s="3">
        <v>2027</v>
      </c>
      <c r="I22" s="3">
        <v>2028</v>
      </c>
      <c r="J22" s="3">
        <v>2029</v>
      </c>
      <c r="K22" s="3">
        <v>2030</v>
      </c>
      <c r="L22" s="3">
        <v>2031</v>
      </c>
      <c r="M22" s="3">
        <v>2032</v>
      </c>
      <c r="N22" s="3">
        <v>2033</v>
      </c>
      <c r="O22" s="3">
        <v>2034</v>
      </c>
      <c r="P22" s="3">
        <v>2035</v>
      </c>
    </row>
    <row r="23" spans="1:16" x14ac:dyDescent="0.25">
      <c r="A23" s="2" t="s">
        <v>3</v>
      </c>
      <c r="B23" s="5">
        <v>600</v>
      </c>
      <c r="C23" s="5">
        <v>600</v>
      </c>
      <c r="D23" s="5">
        <v>600</v>
      </c>
      <c r="E23" s="5">
        <v>600</v>
      </c>
      <c r="F23" s="5">
        <v>600</v>
      </c>
      <c r="G23" s="5">
        <v>600</v>
      </c>
      <c r="H23" s="5">
        <v>600</v>
      </c>
      <c r="I23" s="5">
        <v>600</v>
      </c>
      <c r="J23" s="5">
        <v>600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" t="s">
        <v>4</v>
      </c>
      <c r="B24" s="5">
        <v>564</v>
      </c>
      <c r="C24" s="5">
        <v>564</v>
      </c>
      <c r="D24" s="5">
        <v>564</v>
      </c>
      <c r="E24" s="5">
        <v>564</v>
      </c>
      <c r="F24" s="5">
        <v>564</v>
      </c>
      <c r="G24" s="5">
        <v>564</v>
      </c>
      <c r="H24" s="5">
        <v>564</v>
      </c>
      <c r="I24" s="5">
        <v>564</v>
      </c>
      <c r="J24" s="5">
        <v>564</v>
      </c>
      <c r="K24" s="5">
        <v>564</v>
      </c>
      <c r="L24" s="5">
        <v>564</v>
      </c>
      <c r="M24" s="5">
        <v>564</v>
      </c>
      <c r="N24" s="5">
        <v>564</v>
      </c>
      <c r="O24" s="5">
        <v>564</v>
      </c>
      <c r="P24" s="5">
        <v>564</v>
      </c>
    </row>
    <row r="25" spans="1:16" x14ac:dyDescent="0.25">
      <c r="A25" s="2" t="s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50</v>
      </c>
      <c r="N25" s="5">
        <v>100</v>
      </c>
      <c r="O25" s="5">
        <v>150</v>
      </c>
      <c r="P25" s="5">
        <v>185</v>
      </c>
    </row>
    <row r="26" spans="1:16" ht="15.75" thickBot="1" x14ac:dyDescent="0.3">
      <c r="A26" s="2" t="s">
        <v>7</v>
      </c>
      <c r="B26" s="6"/>
      <c r="C26" s="6"/>
      <c r="D26" s="6"/>
      <c r="E26" s="6"/>
      <c r="F26" s="6"/>
      <c r="G26" s="6"/>
      <c r="H26" s="6"/>
      <c r="I26" s="6"/>
      <c r="J26" s="6"/>
      <c r="K26" s="6">
        <v>580</v>
      </c>
      <c r="L26" s="6">
        <v>580</v>
      </c>
      <c r="M26" s="6">
        <v>580</v>
      </c>
      <c r="N26" s="6">
        <v>580</v>
      </c>
      <c r="O26" s="6">
        <v>580</v>
      </c>
      <c r="P26" s="6">
        <v>580</v>
      </c>
    </row>
    <row r="27" spans="1:16" x14ac:dyDescent="0.25">
      <c r="A27" s="2" t="s">
        <v>10</v>
      </c>
      <c r="B27" s="5">
        <f>SUM(B23:B26)</f>
        <v>1164</v>
      </c>
      <c r="C27" s="5">
        <f t="shared" ref="C27:P27" si="17">SUM(C23:C26)</f>
        <v>1164</v>
      </c>
      <c r="D27" s="5">
        <f t="shared" si="17"/>
        <v>1164</v>
      </c>
      <c r="E27" s="5">
        <f t="shared" si="17"/>
        <v>1164</v>
      </c>
      <c r="F27" s="5">
        <f t="shared" si="17"/>
        <v>1164</v>
      </c>
      <c r="G27" s="5">
        <f t="shared" si="17"/>
        <v>1164</v>
      </c>
      <c r="H27" s="5">
        <f t="shared" si="17"/>
        <v>1164</v>
      </c>
      <c r="I27" s="5">
        <f t="shared" si="17"/>
        <v>1164</v>
      </c>
      <c r="J27" s="5">
        <f t="shared" si="17"/>
        <v>1164</v>
      </c>
      <c r="K27" s="5">
        <f t="shared" si="17"/>
        <v>1144</v>
      </c>
      <c r="L27" s="5">
        <f t="shared" si="17"/>
        <v>1144</v>
      </c>
      <c r="M27" s="5">
        <f t="shared" si="17"/>
        <v>1194</v>
      </c>
      <c r="N27" s="5">
        <f t="shared" si="17"/>
        <v>1244</v>
      </c>
      <c r="O27" s="5">
        <f t="shared" si="17"/>
        <v>1294</v>
      </c>
      <c r="P27" s="5">
        <f t="shared" si="17"/>
        <v>1329</v>
      </c>
    </row>
    <row r="28" spans="1:16" x14ac:dyDescent="0.25">
      <c r="A28" s="2" t="s">
        <v>28</v>
      </c>
      <c r="B28" s="11">
        <f>B27/B$4-1</f>
        <v>0.42893291971576164</v>
      </c>
      <c r="C28" s="11">
        <f t="shared" ref="C28" si="18">C27/C$4-1</f>
        <v>0.415996676624665</v>
      </c>
      <c r="D28" s="11">
        <f t="shared" ref="D28" si="19">D27/D$4-1</f>
        <v>0.39240691538877637</v>
      </c>
      <c r="E28" s="11">
        <f t="shared" ref="E28" si="20">E27/E$4-1</f>
        <v>0.38556256664545407</v>
      </c>
      <c r="F28" s="11">
        <f t="shared" ref="F28" si="21">F27/F$4-1</f>
        <v>0.36722001473252974</v>
      </c>
      <c r="G28" s="11">
        <f t="shared" ref="G28" si="22">G27/G$4-1</f>
        <v>0.36537174907627312</v>
      </c>
      <c r="H28" s="11">
        <f t="shared" ref="H28" si="23">H27/H$4-1</f>
        <v>0.36243961225824228</v>
      </c>
      <c r="I28" s="11">
        <f t="shared" ref="I28" si="24">I27/I$4-1</f>
        <v>0.35787822413712567</v>
      </c>
      <c r="J28" s="11">
        <f t="shared" ref="J28" si="25">J27/J$4-1</f>
        <v>0.35356435869138703</v>
      </c>
      <c r="K28" s="11">
        <f t="shared" ref="K28" si="26">K27/K$4-1</f>
        <v>0.314393684390049</v>
      </c>
      <c r="L28" s="11">
        <f t="shared" ref="L28" si="27">L27/L$4-1</f>
        <v>0.3095619077003644</v>
      </c>
      <c r="M28" s="11">
        <f t="shared" ref="M28" si="28">M27/M$4-1</f>
        <v>0.35760772294178778</v>
      </c>
      <c r="N28" s="11">
        <f t="shared" ref="N28" si="29">N27/N$4-1</f>
        <v>0.40569993548663796</v>
      </c>
      <c r="O28" s="11">
        <f t="shared" ref="O28" si="30">O27/O$4-1</f>
        <v>0.45381713042615957</v>
      </c>
      <c r="P28" s="11">
        <f t="shared" ref="P28" si="31">P27/P$4-1</f>
        <v>0.48031676141549418</v>
      </c>
    </row>
    <row r="29" spans="1:1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5.75" thickBot="1" x14ac:dyDescent="0.3">
      <c r="A30" s="2" t="s">
        <v>20</v>
      </c>
      <c r="B30" s="3">
        <v>2021</v>
      </c>
      <c r="C30" s="3">
        <v>2022</v>
      </c>
      <c r="D30" s="3">
        <v>2023</v>
      </c>
      <c r="E30" s="3">
        <v>2024</v>
      </c>
      <c r="F30" s="3">
        <v>2025</v>
      </c>
      <c r="G30" s="3">
        <v>2026</v>
      </c>
      <c r="H30" s="3">
        <v>2027</v>
      </c>
      <c r="I30" s="3">
        <v>2028</v>
      </c>
      <c r="J30" s="3">
        <v>2029</v>
      </c>
      <c r="K30" s="3">
        <v>2030</v>
      </c>
      <c r="L30" s="3">
        <v>2031</v>
      </c>
      <c r="M30" s="3">
        <v>2032</v>
      </c>
      <c r="N30" s="3">
        <v>2033</v>
      </c>
      <c r="O30" s="3">
        <v>2034</v>
      </c>
      <c r="P30" s="3">
        <v>2035</v>
      </c>
    </row>
    <row r="31" spans="1:16" x14ac:dyDescent="0.25">
      <c r="A31" s="2" t="s">
        <v>3</v>
      </c>
      <c r="B31" s="5">
        <v>600</v>
      </c>
      <c r="C31" s="5">
        <v>600</v>
      </c>
      <c r="D31" s="5">
        <v>600</v>
      </c>
      <c r="E31" s="5">
        <v>600</v>
      </c>
      <c r="F31" s="5">
        <v>600</v>
      </c>
      <c r="G31" s="5">
        <v>600</v>
      </c>
      <c r="H31" s="5">
        <v>600</v>
      </c>
      <c r="I31" s="5">
        <v>600</v>
      </c>
      <c r="J31" s="5">
        <v>600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2" t="s">
        <v>4</v>
      </c>
      <c r="B32" s="5">
        <v>564</v>
      </c>
      <c r="C32" s="5">
        <v>564</v>
      </c>
      <c r="D32" s="5">
        <v>564</v>
      </c>
      <c r="E32" s="5">
        <v>564</v>
      </c>
      <c r="F32" s="5">
        <v>564</v>
      </c>
      <c r="G32" s="5">
        <v>564</v>
      </c>
      <c r="H32" s="5">
        <v>564</v>
      </c>
      <c r="I32" s="5">
        <v>564</v>
      </c>
      <c r="J32" s="5">
        <v>564</v>
      </c>
      <c r="K32" s="5">
        <v>564</v>
      </c>
      <c r="L32" s="5">
        <v>564</v>
      </c>
      <c r="M32" s="5">
        <v>564</v>
      </c>
      <c r="N32" s="5">
        <v>564</v>
      </c>
      <c r="O32" s="5">
        <v>564</v>
      </c>
      <c r="P32" s="5">
        <v>564</v>
      </c>
    </row>
    <row r="33" spans="1:16" x14ac:dyDescent="0.25">
      <c r="A33" s="2" t="s">
        <v>5</v>
      </c>
      <c r="B33" s="5"/>
      <c r="C33" s="5"/>
      <c r="D33" s="5">
        <v>40</v>
      </c>
      <c r="E33" s="5">
        <v>140</v>
      </c>
      <c r="F33" s="5">
        <v>240</v>
      </c>
      <c r="G33" s="5">
        <v>340</v>
      </c>
      <c r="H33" s="5">
        <v>440</v>
      </c>
      <c r="I33" s="5">
        <v>540</v>
      </c>
      <c r="J33" s="5">
        <v>640</v>
      </c>
      <c r="K33" s="5">
        <v>740</v>
      </c>
      <c r="L33" s="5">
        <v>840</v>
      </c>
      <c r="M33" s="5">
        <v>940</v>
      </c>
      <c r="N33" s="5">
        <v>1040</v>
      </c>
      <c r="O33" s="5">
        <v>1140</v>
      </c>
      <c r="P33" s="5">
        <v>1240</v>
      </c>
    </row>
    <row r="34" spans="1:16" x14ac:dyDescent="0.25">
      <c r="A34" s="2" t="s">
        <v>7</v>
      </c>
      <c r="B34" s="5"/>
      <c r="C34" s="5"/>
      <c r="D34" s="5"/>
      <c r="E34" s="5"/>
      <c r="F34" s="5"/>
      <c r="G34" s="5"/>
      <c r="H34" s="5"/>
      <c r="I34" s="5"/>
      <c r="J34" s="5"/>
      <c r="K34" s="5">
        <v>232</v>
      </c>
      <c r="L34" s="5">
        <v>232</v>
      </c>
      <c r="M34" s="5">
        <v>232</v>
      </c>
      <c r="N34" s="5">
        <v>232</v>
      </c>
      <c r="O34" s="5">
        <v>232</v>
      </c>
      <c r="P34" s="5">
        <v>232</v>
      </c>
    </row>
    <row r="35" spans="1:16" x14ac:dyDescent="0.25">
      <c r="A35" s="2" t="s">
        <v>21</v>
      </c>
      <c r="B35" s="5"/>
      <c r="C35" s="5"/>
      <c r="D35" s="5"/>
      <c r="E35" s="5"/>
      <c r="F35" s="5"/>
      <c r="G35" s="5"/>
      <c r="H35" s="5"/>
      <c r="I35" s="5"/>
      <c r="J35" s="5"/>
      <c r="K35" s="5">
        <v>150</v>
      </c>
      <c r="L35" s="5">
        <v>150</v>
      </c>
      <c r="M35" s="5">
        <v>150</v>
      </c>
      <c r="N35" s="5">
        <v>150</v>
      </c>
      <c r="O35" s="5">
        <v>150</v>
      </c>
      <c r="P35" s="5">
        <v>150</v>
      </c>
    </row>
    <row r="36" spans="1:16" ht="15.75" thickBot="1" x14ac:dyDescent="0.3">
      <c r="A36" s="2" t="s">
        <v>6</v>
      </c>
      <c r="B36" s="6"/>
      <c r="C36" s="6"/>
      <c r="D36" s="6"/>
      <c r="E36" s="6">
        <v>45</v>
      </c>
      <c r="F36" s="6">
        <v>95</v>
      </c>
      <c r="G36" s="6">
        <v>145</v>
      </c>
      <c r="H36" s="6">
        <v>195</v>
      </c>
      <c r="I36" s="6">
        <v>245</v>
      </c>
      <c r="J36" s="6">
        <v>295</v>
      </c>
      <c r="K36" s="6">
        <v>345</v>
      </c>
      <c r="L36" s="6">
        <v>345</v>
      </c>
      <c r="M36" s="6">
        <v>345</v>
      </c>
      <c r="N36" s="6">
        <v>345</v>
      </c>
      <c r="O36" s="6">
        <v>345</v>
      </c>
      <c r="P36" s="6">
        <v>345</v>
      </c>
    </row>
    <row r="37" spans="1:16" x14ac:dyDescent="0.25">
      <c r="A37" s="2" t="s">
        <v>10</v>
      </c>
      <c r="B37" s="5">
        <f t="shared" ref="B37:P37" si="32">SUM(B31:B36)</f>
        <v>1164</v>
      </c>
      <c r="C37" s="5">
        <f t="shared" si="32"/>
        <v>1164</v>
      </c>
      <c r="D37" s="5">
        <f t="shared" si="32"/>
        <v>1204</v>
      </c>
      <c r="E37" s="5">
        <f t="shared" si="32"/>
        <v>1349</v>
      </c>
      <c r="F37" s="5">
        <f t="shared" si="32"/>
        <v>1499</v>
      </c>
      <c r="G37" s="5">
        <f t="shared" si="32"/>
        <v>1649</v>
      </c>
      <c r="H37" s="5">
        <f t="shared" si="32"/>
        <v>1799</v>
      </c>
      <c r="I37" s="5">
        <f t="shared" si="32"/>
        <v>1949</v>
      </c>
      <c r="J37" s="5">
        <f t="shared" si="32"/>
        <v>2099</v>
      </c>
      <c r="K37" s="5">
        <f t="shared" si="32"/>
        <v>2031</v>
      </c>
      <c r="L37" s="5">
        <f t="shared" si="32"/>
        <v>2131</v>
      </c>
      <c r="M37" s="5">
        <f t="shared" si="32"/>
        <v>2231</v>
      </c>
      <c r="N37" s="5">
        <f t="shared" si="32"/>
        <v>2331</v>
      </c>
      <c r="O37" s="5">
        <f t="shared" si="32"/>
        <v>2431</v>
      </c>
      <c r="P37" s="5">
        <f t="shared" si="32"/>
        <v>2531</v>
      </c>
    </row>
    <row r="38" spans="1:16" x14ac:dyDescent="0.25">
      <c r="A38" s="2" t="s">
        <v>28</v>
      </c>
      <c r="B38" s="11">
        <f>B37/B$4-1</f>
        <v>0.42893291971576164</v>
      </c>
      <c r="C38" s="11">
        <f t="shared" ref="C38" si="33">C37/C$4-1</f>
        <v>0.415996676624665</v>
      </c>
      <c r="D38" s="11">
        <f t="shared" ref="D38" si="34">D37/D$4-1</f>
        <v>0.44025595028186149</v>
      </c>
      <c r="E38" s="11">
        <f t="shared" ref="E38" si="35">E37/E$4-1</f>
        <v>0.60577654845766116</v>
      </c>
      <c r="F38" s="11">
        <f t="shared" ref="F38" si="36">F37/F$4-1</f>
        <v>0.76070687464266484</v>
      </c>
      <c r="G38" s="11">
        <f t="shared" ref="G38" si="37">G37/G$4-1</f>
        <v>0.93427664452472015</v>
      </c>
      <c r="H38" s="11">
        <f t="shared" ref="H38" si="38">H37/H$4-1</f>
        <v>1.1056948990142423</v>
      </c>
      <c r="I38" s="11">
        <f t="shared" ref="I38" si="39">I37/I$4-1</f>
        <v>1.2736294319959263</v>
      </c>
      <c r="J38" s="11">
        <f t="shared" ref="J38" si="40">J37/J$4-1</f>
        <v>1.4408346983618743</v>
      </c>
      <c r="K38" s="11">
        <f t="shared" ref="K38" si="41">K37/K$4-1</f>
        <v>1.3335083680036623</v>
      </c>
      <c r="L38" s="11">
        <f t="shared" ref="L38" si="42">L37/L$4-1</f>
        <v>1.4394024696761161</v>
      </c>
      <c r="M38" s="11">
        <f t="shared" ref="M38" si="43">M37/M$4-1</f>
        <v>1.5367025375905601</v>
      </c>
      <c r="N38" s="11">
        <f t="shared" ref="N38" si="44">N37/N$4-1</f>
        <v>1.6339924032309909</v>
      </c>
      <c r="O38" s="11">
        <f t="shared" ref="O38" si="45">O37/O$4-1</f>
        <v>1.7312437743941218</v>
      </c>
      <c r="P38" s="11">
        <f t="shared" ref="P38" si="46">P37/P$4-1</f>
        <v>1.8191736065783415</v>
      </c>
    </row>
  </sheetData>
  <mergeCells count="2">
    <mergeCell ref="A1:O1"/>
    <mergeCell ref="A2:O2"/>
  </mergeCells>
  <pageMargins left="0.7" right="0.7" top="0.75" bottom="0.75" header="0.3" footer="0.3"/>
  <pageSetup scale="57" orientation="landscape" r:id="rId1"/>
  <headerFooter>
    <oddHeader>&amp;R&amp;"Times New Roman,Bold"&amp;10KyPSC Case No. 2021-00245
STAFF-DR-01-015(b) Attachment
Page &amp;P of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815F-9430-46F5-9C0E-9CE42F9E54BE}">
  <sheetPr>
    <pageSetUpPr fitToPage="1"/>
  </sheetPr>
  <dimension ref="A1:P18"/>
  <sheetViews>
    <sheetView view="pageLayout" topLeftCell="J1" zoomScaleNormal="80" workbookViewId="0">
      <selection activeCell="AB4" sqref="AB4"/>
    </sheetView>
  </sheetViews>
  <sheetFormatPr defaultRowHeight="15" x14ac:dyDescent="0.25"/>
  <cols>
    <col min="1" max="1" width="31.85546875" bestFit="1" customWidth="1"/>
    <col min="2" max="12" width="5.5703125" customWidth="1"/>
    <col min="13" max="16" width="5.140625" bestFit="1" customWidth="1"/>
  </cols>
  <sheetData>
    <row r="1" spans="1:16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4" spans="1:16" x14ac:dyDescent="0.25">
      <c r="A4" s="1" t="s">
        <v>13</v>
      </c>
      <c r="B4" s="9">
        <f>'Figure 6.4'!B4</f>
        <v>814.59387207031295</v>
      </c>
      <c r="C4" s="9">
        <f>'Figure 6.4'!C4</f>
        <v>822.03582763671898</v>
      </c>
      <c r="D4" s="9">
        <f>'Figure 6.4'!D4</f>
        <v>835.96252441406295</v>
      </c>
      <c r="E4" s="9">
        <f>'Figure 6.4'!E4</f>
        <v>840.09197998046898</v>
      </c>
      <c r="F4" s="9">
        <f>'Figure 6.4'!F4</f>
        <v>851.36260986328102</v>
      </c>
      <c r="G4" s="9">
        <f>'Figure 6.4'!G4</f>
        <v>852.51507568359398</v>
      </c>
      <c r="H4" s="9">
        <f>'Figure 6.4'!H4</f>
        <v>854.34979248046898</v>
      </c>
      <c r="I4" s="9">
        <f>'Figure 6.4'!I4</f>
        <v>857.2197265625</v>
      </c>
      <c r="J4" s="9">
        <f>'Figure 6.4'!J4</f>
        <v>859.95172119140602</v>
      </c>
      <c r="K4" s="9">
        <f>'Figure 6.4'!K4</f>
        <v>870.36328125</v>
      </c>
      <c r="L4" s="9">
        <f>'Figure 6.4'!L4</f>
        <v>873.57458496093795</v>
      </c>
      <c r="M4" s="9">
        <f>'Figure 6.4'!M4</f>
        <v>879.48822021484398</v>
      </c>
      <c r="N4" s="9">
        <f>'Figure 6.4'!N4</f>
        <v>884.96838378906295</v>
      </c>
      <c r="O4" s="9">
        <f>'Figure 6.4'!O4</f>
        <v>890.07067871093795</v>
      </c>
      <c r="P4" s="9">
        <f>'Figure 6.4'!P4</f>
        <v>897.78082275390602</v>
      </c>
    </row>
    <row r="6" spans="1:16" ht="15.75" thickBot="1" x14ac:dyDescent="0.3">
      <c r="A6" s="2" t="s">
        <v>23</v>
      </c>
      <c r="B6" s="3">
        <v>2021</v>
      </c>
      <c r="C6" s="3">
        <v>2022</v>
      </c>
      <c r="D6" s="3">
        <v>2023</v>
      </c>
      <c r="E6" s="3">
        <v>2024</v>
      </c>
      <c r="F6" s="3">
        <v>2025</v>
      </c>
      <c r="G6" s="3">
        <v>2026</v>
      </c>
      <c r="H6" s="3">
        <v>2027</v>
      </c>
      <c r="I6" s="3">
        <v>2028</v>
      </c>
      <c r="J6" s="3">
        <v>2029</v>
      </c>
      <c r="K6" s="3">
        <v>2030</v>
      </c>
      <c r="L6" s="3">
        <v>2031</v>
      </c>
      <c r="M6" s="3">
        <v>2032</v>
      </c>
      <c r="N6" s="3">
        <v>2033</v>
      </c>
      <c r="O6" s="3">
        <v>2034</v>
      </c>
      <c r="P6" s="3">
        <v>2035</v>
      </c>
    </row>
    <row r="7" spans="1:16" x14ac:dyDescent="0.25">
      <c r="A7" s="2" t="s">
        <v>3</v>
      </c>
      <c r="B7" s="4">
        <v>600</v>
      </c>
      <c r="C7" s="4">
        <v>600</v>
      </c>
      <c r="D7" s="4">
        <v>600</v>
      </c>
      <c r="E7" s="4">
        <v>600</v>
      </c>
      <c r="F7" s="4">
        <v>600</v>
      </c>
      <c r="G7" s="4">
        <v>600</v>
      </c>
      <c r="H7" s="4">
        <v>600</v>
      </c>
      <c r="I7" s="4">
        <v>600</v>
      </c>
      <c r="J7" s="4">
        <v>600</v>
      </c>
      <c r="K7" s="4">
        <v>600</v>
      </c>
      <c r="L7" s="4">
        <v>600</v>
      </c>
      <c r="M7" s="4">
        <v>600</v>
      </c>
      <c r="N7" s="4">
        <v>600</v>
      </c>
      <c r="O7" s="4">
        <v>600</v>
      </c>
      <c r="P7" s="4">
        <v>600</v>
      </c>
    </row>
    <row r="8" spans="1:16" x14ac:dyDescent="0.25">
      <c r="A8" s="2" t="s">
        <v>4</v>
      </c>
      <c r="B8" s="5">
        <v>564</v>
      </c>
      <c r="C8" s="5">
        <v>564</v>
      </c>
      <c r="D8" s="5">
        <v>564</v>
      </c>
      <c r="E8" s="5">
        <v>564</v>
      </c>
      <c r="F8" s="5">
        <v>564</v>
      </c>
      <c r="G8" s="5">
        <v>564</v>
      </c>
      <c r="H8" s="5">
        <v>564</v>
      </c>
      <c r="I8" s="5">
        <v>564</v>
      </c>
      <c r="J8" s="5">
        <v>564</v>
      </c>
      <c r="K8" s="5">
        <v>564</v>
      </c>
      <c r="L8" s="5">
        <v>564</v>
      </c>
      <c r="M8" s="5">
        <v>564</v>
      </c>
      <c r="N8" s="5">
        <v>564</v>
      </c>
      <c r="O8" s="5">
        <v>564</v>
      </c>
      <c r="P8" s="5">
        <v>564</v>
      </c>
    </row>
    <row r="9" spans="1:16" x14ac:dyDescent="0.25">
      <c r="A9" s="2" t="s">
        <v>10</v>
      </c>
      <c r="B9" s="5">
        <f t="shared" ref="B9:P9" si="0">SUM(B7:B8)</f>
        <v>1164</v>
      </c>
      <c r="C9" s="5">
        <f t="shared" si="0"/>
        <v>1164</v>
      </c>
      <c r="D9" s="5">
        <f t="shared" si="0"/>
        <v>1164</v>
      </c>
      <c r="E9" s="5">
        <f t="shared" si="0"/>
        <v>1164</v>
      </c>
      <c r="F9" s="5">
        <f t="shared" si="0"/>
        <v>1164</v>
      </c>
      <c r="G9" s="5">
        <f t="shared" si="0"/>
        <v>1164</v>
      </c>
      <c r="H9" s="4">
        <f t="shared" si="0"/>
        <v>1164</v>
      </c>
      <c r="I9" s="5">
        <f t="shared" si="0"/>
        <v>1164</v>
      </c>
      <c r="J9" s="5">
        <f t="shared" si="0"/>
        <v>1164</v>
      </c>
      <c r="K9" s="5">
        <f t="shared" si="0"/>
        <v>1164</v>
      </c>
      <c r="L9" s="5">
        <f t="shared" si="0"/>
        <v>1164</v>
      </c>
      <c r="M9" s="4">
        <f t="shared" si="0"/>
        <v>1164</v>
      </c>
      <c r="N9" s="5">
        <f t="shared" si="0"/>
        <v>1164</v>
      </c>
      <c r="O9" s="5">
        <f t="shared" si="0"/>
        <v>1164</v>
      </c>
      <c r="P9" s="5">
        <f t="shared" si="0"/>
        <v>1164</v>
      </c>
    </row>
    <row r="10" spans="1:16" x14ac:dyDescent="0.25">
      <c r="A10" s="2" t="s">
        <v>28</v>
      </c>
      <c r="B10" s="11">
        <f>B9/B$4-1</f>
        <v>0.42893291971576164</v>
      </c>
      <c r="C10" s="11">
        <f t="shared" ref="C10:P10" si="1">C9/C$4-1</f>
        <v>0.415996676624665</v>
      </c>
      <c r="D10" s="11">
        <f t="shared" si="1"/>
        <v>0.39240691538877637</v>
      </c>
      <c r="E10" s="11">
        <f t="shared" si="1"/>
        <v>0.38556256664545407</v>
      </c>
      <c r="F10" s="11">
        <f t="shared" si="1"/>
        <v>0.36722001473252974</v>
      </c>
      <c r="G10" s="11">
        <f t="shared" si="1"/>
        <v>0.36537174907627312</v>
      </c>
      <c r="H10" s="11">
        <f t="shared" si="1"/>
        <v>0.36243961225824228</v>
      </c>
      <c r="I10" s="11">
        <f t="shared" si="1"/>
        <v>0.35787822413712567</v>
      </c>
      <c r="J10" s="11">
        <f t="shared" si="1"/>
        <v>0.35356435869138703</v>
      </c>
      <c r="K10" s="11">
        <f t="shared" si="1"/>
        <v>0.33737259495630867</v>
      </c>
      <c r="L10" s="11">
        <f t="shared" si="1"/>
        <v>0.33245634664617496</v>
      </c>
      <c r="M10" s="11">
        <f t="shared" si="1"/>
        <v>0.32349697613420525</v>
      </c>
      <c r="N10" s="11">
        <f t="shared" si="1"/>
        <v>0.31530122580904063</v>
      </c>
      <c r="O10" s="11">
        <f t="shared" si="1"/>
        <v>0.30776131361363968</v>
      </c>
      <c r="P10" s="11">
        <f t="shared" si="1"/>
        <v>0.29653025604788197</v>
      </c>
    </row>
    <row r="11" spans="1:1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5.75" thickBot="1" x14ac:dyDescent="0.3">
      <c r="A12" s="2" t="s">
        <v>22</v>
      </c>
      <c r="B12" s="3">
        <v>2021</v>
      </c>
      <c r="C12" s="3">
        <v>2022</v>
      </c>
      <c r="D12" s="3">
        <v>2023</v>
      </c>
      <c r="E12" s="3">
        <v>2024</v>
      </c>
      <c r="F12" s="3">
        <v>2025</v>
      </c>
      <c r="G12" s="3">
        <v>2026</v>
      </c>
      <c r="H12" s="3">
        <v>2027</v>
      </c>
      <c r="I12" s="3">
        <v>2028</v>
      </c>
      <c r="J12" s="3">
        <v>2029</v>
      </c>
      <c r="K12" s="3">
        <v>2030</v>
      </c>
      <c r="L12" s="3">
        <v>2031</v>
      </c>
      <c r="M12" s="3">
        <v>2032</v>
      </c>
      <c r="N12" s="3">
        <v>2033</v>
      </c>
      <c r="O12" s="3">
        <v>2034</v>
      </c>
      <c r="P12" s="3">
        <v>2035</v>
      </c>
    </row>
    <row r="13" spans="1:16" x14ac:dyDescent="0.25">
      <c r="A13" s="2" t="s">
        <v>3</v>
      </c>
      <c r="B13" s="5">
        <v>600</v>
      </c>
      <c r="C13" s="5">
        <v>600</v>
      </c>
      <c r="D13" s="5">
        <v>600</v>
      </c>
      <c r="E13" s="5">
        <v>600</v>
      </c>
      <c r="F13" s="5">
        <v>600</v>
      </c>
      <c r="G13" s="5">
        <v>600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x14ac:dyDescent="0.25">
      <c r="A14" s="2" t="s">
        <v>4</v>
      </c>
      <c r="B14" s="5">
        <v>564</v>
      </c>
      <c r="C14" s="5">
        <v>564</v>
      </c>
      <c r="D14" s="5">
        <v>564</v>
      </c>
      <c r="E14" s="5">
        <v>564</v>
      </c>
      <c r="F14" s="5">
        <v>564</v>
      </c>
      <c r="G14" s="5">
        <v>564</v>
      </c>
      <c r="H14" s="5">
        <v>564</v>
      </c>
      <c r="I14" s="5">
        <v>564</v>
      </c>
      <c r="J14" s="5">
        <v>564</v>
      </c>
      <c r="K14" s="5">
        <v>564</v>
      </c>
      <c r="L14" s="5">
        <v>564</v>
      </c>
      <c r="M14" s="5">
        <v>564</v>
      </c>
      <c r="N14" s="5">
        <v>564</v>
      </c>
      <c r="O14" s="5">
        <v>564</v>
      </c>
      <c r="P14" s="5">
        <v>564</v>
      </c>
    </row>
    <row r="15" spans="1:16" x14ac:dyDescent="0.25">
      <c r="A15" s="2" t="s">
        <v>5</v>
      </c>
      <c r="B15" s="5"/>
      <c r="C15" s="5"/>
      <c r="D15" s="5"/>
      <c r="E15" s="5"/>
      <c r="F15" s="5"/>
      <c r="G15" s="5"/>
      <c r="H15" s="5">
        <v>45</v>
      </c>
      <c r="I15" s="5">
        <v>50</v>
      </c>
      <c r="J15" s="5">
        <v>55</v>
      </c>
      <c r="K15" s="5">
        <v>80</v>
      </c>
      <c r="L15" s="5">
        <v>130</v>
      </c>
      <c r="M15" s="5">
        <v>180</v>
      </c>
      <c r="N15" s="5">
        <v>215</v>
      </c>
      <c r="O15" s="5">
        <v>235</v>
      </c>
      <c r="P15" s="5">
        <v>255</v>
      </c>
    </row>
    <row r="16" spans="1:16" ht="15.75" thickBot="1" x14ac:dyDescent="0.3">
      <c r="A16" s="2" t="s">
        <v>8</v>
      </c>
      <c r="B16" s="6"/>
      <c r="C16" s="6"/>
      <c r="D16" s="6"/>
      <c r="E16" s="6"/>
      <c r="F16" s="6"/>
      <c r="G16" s="6"/>
      <c r="H16" s="6">
        <v>484</v>
      </c>
      <c r="I16" s="6">
        <v>484</v>
      </c>
      <c r="J16" s="6">
        <v>484</v>
      </c>
      <c r="K16" s="6">
        <v>484</v>
      </c>
      <c r="L16" s="6">
        <v>484</v>
      </c>
      <c r="M16" s="6">
        <v>484</v>
      </c>
      <c r="N16" s="6">
        <v>484</v>
      </c>
      <c r="O16" s="6">
        <v>484</v>
      </c>
      <c r="P16" s="6">
        <v>484</v>
      </c>
    </row>
    <row r="17" spans="1:16" x14ac:dyDescent="0.25">
      <c r="A17" s="2" t="s">
        <v>10</v>
      </c>
      <c r="B17" s="5">
        <f>SUM(B13:B16)</f>
        <v>1164</v>
      </c>
      <c r="C17" s="5">
        <f t="shared" ref="C17:N17" si="2">SUM(C13:C16)</f>
        <v>1164</v>
      </c>
      <c r="D17" s="5">
        <f t="shared" si="2"/>
        <v>1164</v>
      </c>
      <c r="E17" s="5">
        <f t="shared" si="2"/>
        <v>1164</v>
      </c>
      <c r="F17" s="5">
        <f t="shared" si="2"/>
        <v>1164</v>
      </c>
      <c r="G17" s="5">
        <f t="shared" si="2"/>
        <v>1164</v>
      </c>
      <c r="H17" s="5">
        <f t="shared" si="2"/>
        <v>1093</v>
      </c>
      <c r="I17" s="5">
        <f t="shared" si="2"/>
        <v>1098</v>
      </c>
      <c r="J17" s="5">
        <f t="shared" si="2"/>
        <v>1103</v>
      </c>
      <c r="K17" s="5">
        <f t="shared" si="2"/>
        <v>1128</v>
      </c>
      <c r="L17" s="5">
        <f t="shared" si="2"/>
        <v>1178</v>
      </c>
      <c r="M17" s="5">
        <f t="shared" si="2"/>
        <v>1228</v>
      </c>
      <c r="N17" s="5">
        <f t="shared" si="2"/>
        <v>1263</v>
      </c>
      <c r="O17" s="5">
        <f>SUM(O13:O16)</f>
        <v>1283</v>
      </c>
      <c r="P17" s="5">
        <f>SUM(P13:P16)</f>
        <v>1303</v>
      </c>
    </row>
    <row r="18" spans="1:16" x14ac:dyDescent="0.25">
      <c r="A18" s="2" t="s">
        <v>28</v>
      </c>
      <c r="B18" s="11">
        <f>B17/B$4-1</f>
        <v>0.42893291971576164</v>
      </c>
      <c r="C18" s="11">
        <f t="shared" ref="C18:P18" si="3">C17/C$4-1</f>
        <v>0.415996676624665</v>
      </c>
      <c r="D18" s="11">
        <f t="shared" si="3"/>
        <v>0.39240691538877637</v>
      </c>
      <c r="E18" s="11">
        <f t="shared" si="3"/>
        <v>0.38556256664545407</v>
      </c>
      <c r="F18" s="11">
        <f t="shared" si="3"/>
        <v>0.36722001473252974</v>
      </c>
      <c r="G18" s="11">
        <f t="shared" si="3"/>
        <v>0.36537174907627312</v>
      </c>
      <c r="H18" s="11">
        <f t="shared" si="3"/>
        <v>0.27933547783355572</v>
      </c>
      <c r="I18" s="11">
        <f t="shared" si="3"/>
        <v>0.28088512895409279</v>
      </c>
      <c r="J18" s="11">
        <f t="shared" si="3"/>
        <v>0.28263014401769748</v>
      </c>
      <c r="K18" s="11">
        <f t="shared" si="3"/>
        <v>0.2960105559370414</v>
      </c>
      <c r="L18" s="11">
        <f t="shared" si="3"/>
        <v>0.34848245390824251</v>
      </c>
      <c r="M18" s="11">
        <f t="shared" si="3"/>
        <v>0.39626656932371485</v>
      </c>
      <c r="N18" s="11">
        <f t="shared" si="3"/>
        <v>0.42716962903506728</v>
      </c>
      <c r="O18" s="11">
        <f t="shared" si="3"/>
        <v>0.44145856131125405</v>
      </c>
      <c r="P18" s="11">
        <f t="shared" si="3"/>
        <v>0.4513564635999916</v>
      </c>
    </row>
  </sheetData>
  <mergeCells count="2">
    <mergeCell ref="A1:O1"/>
    <mergeCell ref="A2:O2"/>
  </mergeCells>
  <pageMargins left="0.7" right="0.7" top="0.75" bottom="0.75" header="0.3" footer="0.3"/>
  <pageSetup scale="54" orientation="landscape" r:id="rId1"/>
  <headerFooter>
    <oddHeader>&amp;R&amp;"Times New Roman,Bold"&amp;10KyPSC Case No. 2021-00245
STAFF-DR-01-015(b) Attachment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5466CD10A9D4A8CA9DE69279A9847" ma:contentTypeVersion="4" ma:contentTypeDescription="Create a new document." ma:contentTypeScope="" ma:versionID="85a9370f7009bc07aa9aa82969bbaba5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 xsi:nil="true"/>
  </documentManagement>
</p:properties>
</file>

<file path=customXml/itemProps1.xml><?xml version="1.0" encoding="utf-8"?>
<ds:datastoreItem xmlns:ds="http://schemas.openxmlformats.org/officeDocument/2006/customXml" ds:itemID="{8FED4BB0-887A-479A-A567-8B4A794F2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6C37CE-69B0-4E14-8F36-B92BCE483C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CC432D-2A4F-440C-8964-7675FC010239}">
  <ds:schemaRefs>
    <ds:schemaRef ds:uri="http://purl.org/dc/elements/1.1/"/>
    <ds:schemaRef ds:uri="http://schemas.microsoft.com/office/infopath/2007/PartnerControls"/>
    <ds:schemaRef ds:uri="3c9d8c27-8a6d-4d9e-a15e-ef5d28c114af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612a682-5ffb-4b9c-9555-0176189351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6.1</vt:lpstr>
      <vt:lpstr>Figure 6.2</vt:lpstr>
      <vt:lpstr>Figure 6.3</vt:lpstr>
      <vt:lpstr>Figure 6.4</vt:lpstr>
      <vt:lpstr>Figure 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Scott</dc:creator>
  <cp:lastModifiedBy>Sunderman, Minna</cp:lastModifiedBy>
  <cp:lastPrinted>2021-10-20T14:40:22Z</cp:lastPrinted>
  <dcterms:created xsi:type="dcterms:W3CDTF">2021-10-18T18:02:03Z</dcterms:created>
  <dcterms:modified xsi:type="dcterms:W3CDTF">2021-10-20T14:40:30Z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0x01010075B5466CD10A9D4A8CA9DE69279A9847</vt:lpwstr>
  </property>
</Properties>
</file>